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tabRatio="779" activeTab="0"/>
  </bookViews>
  <sheets>
    <sheet name="Indice" sheetId="1" r:id="rId1"/>
    <sheet name="Web Security" sheetId="2" r:id="rId2"/>
    <sheet name="Web Security Upgrade" sheetId="3" r:id="rId3"/>
    <sheet name="Web Security Schema" sheetId="4" r:id="rId4"/>
    <sheet name="Web Security Gateway" sheetId="5" r:id="rId5"/>
    <sheet name="Websense Express" sheetId="6" r:id="rId6"/>
    <sheet name="Email Security" sheetId="7" r:id="rId7"/>
    <sheet name="Hosted Email Security" sheetId="8" r:id="rId8"/>
    <sheet name="Hosted Web Security" sheetId="9" r:id="rId9"/>
    <sheet name="Data security schema" sheetId="10" r:id="rId10"/>
    <sheet name="Data Security" sheetId="11" r:id="rId11"/>
    <sheet name="Surfcontrol Renewal" sheetId="12" r:id="rId12"/>
    <sheet name="Surcontrol migration" sheetId="13" r:id="rId13"/>
  </sheets>
  <definedNames/>
  <calcPr fullCalcOnLoad="1"/>
</workbook>
</file>

<file path=xl/sharedStrings.xml><?xml version="1.0" encoding="utf-8"?>
<sst xmlns="http://schemas.openxmlformats.org/spreadsheetml/2006/main" count="306" uniqueCount="132">
  <si>
    <t>INDICE:</t>
  </si>
  <si>
    <t xml:space="preserve">Web Security </t>
  </si>
  <si>
    <t>Utenti</t>
  </si>
  <si>
    <t>Web Security</t>
  </si>
  <si>
    <t>vecchio nome</t>
  </si>
  <si>
    <t>Enterprise Plus</t>
  </si>
  <si>
    <t>Web Security Suite</t>
  </si>
  <si>
    <t>Client Policy Manager</t>
  </si>
  <si>
    <t>Web Security Gateway</t>
  </si>
  <si>
    <t>Security Filtering</t>
  </si>
  <si>
    <t>Remote Filtering</t>
  </si>
  <si>
    <t>Web Filter</t>
  </si>
  <si>
    <t>Anni</t>
  </si>
  <si>
    <t>totale</t>
  </si>
  <si>
    <t>x user</t>
  </si>
  <si>
    <t>nuovo nome</t>
  </si>
  <si>
    <t>blocchi da 100</t>
  </si>
  <si>
    <t>1001-2500</t>
  </si>
  <si>
    <t>2501-5000</t>
  </si>
  <si>
    <t>Sconto 2 anni</t>
  </si>
  <si>
    <t>Sconto 3 anni</t>
  </si>
  <si>
    <t>Web Security upgrade</t>
  </si>
  <si>
    <t>Email Security</t>
  </si>
  <si>
    <t>Web Security Schema</t>
  </si>
  <si>
    <t>Websense Express</t>
  </si>
  <si>
    <t>Hosted Email</t>
  </si>
  <si>
    <t>Hosted Web</t>
  </si>
  <si>
    <t xml:space="preserve">Data Security </t>
  </si>
  <si>
    <t>1 anno</t>
  </si>
  <si>
    <t>2 anni</t>
  </si>
  <si>
    <t>3 anni</t>
  </si>
  <si>
    <t>Prezzo per utente:</t>
  </si>
  <si>
    <t>Antivirus Agent</t>
  </si>
  <si>
    <t>Virtual Image Agent</t>
  </si>
  <si>
    <t>1100-2000</t>
  </si>
  <si>
    <t>2100-4900</t>
  </si>
  <si>
    <t>5000-9000</t>
  </si>
  <si>
    <t>Hosted Antispam</t>
  </si>
  <si>
    <t>blocchi da 50</t>
  </si>
  <si>
    <t>Data Discover</t>
  </si>
  <si>
    <t>Data Monitor</t>
  </si>
  <si>
    <t>include Data Monitor</t>
  </si>
  <si>
    <t>Data Protect</t>
  </si>
  <si>
    <t>Data Endpoint</t>
  </si>
  <si>
    <t>Data Security Suite</t>
  </si>
  <si>
    <t>5001-10000</t>
  </si>
  <si>
    <t>10001-15000</t>
  </si>
  <si>
    <t>15001-20000</t>
  </si>
  <si>
    <t>20001-30000</t>
  </si>
  <si>
    <t>30001-40000</t>
  </si>
  <si>
    <t>40000-50000</t>
  </si>
  <si>
    <t>oltre 50000</t>
  </si>
  <si>
    <t>Internet Threat Database</t>
  </si>
  <si>
    <t>Mobile filter</t>
  </si>
  <si>
    <t>Web Filter Antivirus</t>
  </si>
  <si>
    <t>1100-1900</t>
  </si>
  <si>
    <t>2000-4900</t>
  </si>
  <si>
    <t>blocchi da 1000</t>
  </si>
  <si>
    <t>10000-14000</t>
  </si>
  <si>
    <t>15000-19000</t>
  </si>
  <si>
    <t>20000-24000</t>
  </si>
  <si>
    <t>25000-49000</t>
  </si>
  <si>
    <t>50000-100000</t>
  </si>
  <si>
    <t>I rinnovi non possono superare gennaio 2011</t>
  </si>
  <si>
    <t>A:</t>
  </si>
  <si>
    <t>Da:</t>
  </si>
  <si>
    <t>Websense Web Filter</t>
  </si>
  <si>
    <t>Surfcontrol Web Filter</t>
  </si>
  <si>
    <t>Websense Web Security</t>
  </si>
  <si>
    <t>Migrazione</t>
  </si>
  <si>
    <t>Data Security schema</t>
  </si>
  <si>
    <t>New Business</t>
  </si>
  <si>
    <t>Rinnovi</t>
  </si>
  <si>
    <t>Deal registrata</t>
  </si>
  <si>
    <t>Deal NON registrata</t>
  </si>
  <si>
    <t>Assegnato</t>
  </si>
  <si>
    <t>Non assegnato</t>
  </si>
  <si>
    <t>Platinum</t>
  </si>
  <si>
    <t>Gold</t>
  </si>
  <si>
    <t>Silver</t>
  </si>
  <si>
    <t>Hosted Email Security</t>
  </si>
  <si>
    <t>Migrazione da Hosted antispam to Hosted Email Security</t>
  </si>
  <si>
    <t>Migrazione da Hosted antispam to Hosted Email Security &amp; Content Control</t>
  </si>
  <si>
    <t>Migrazione da Hosted Email Security to Hosted Email Security &amp; Content Control</t>
  </si>
  <si>
    <t>blocchi da 25</t>
  </si>
  <si>
    <t>Hosted Email Security    &amp; Content Control</t>
  </si>
  <si>
    <t>Hosted Web Secutity</t>
  </si>
  <si>
    <t>Hosted Web Secutity Gateway</t>
  </si>
  <si>
    <t>Migrazione Hosted Web Secutity to Hosted Web Security Gateway</t>
  </si>
  <si>
    <t>Web Filter                       (solo rinnovi)</t>
  </si>
  <si>
    <t>25 - 9999</t>
  </si>
  <si>
    <t>comprende antispam e antivirus</t>
  </si>
  <si>
    <t>500-1000</t>
  </si>
  <si>
    <t>250-500</t>
  </si>
  <si>
    <t>Migrazione + Rinnovo</t>
  </si>
  <si>
    <t>Web Security Gateway Anywhere</t>
  </si>
  <si>
    <t>Hosted Web Security</t>
  </si>
  <si>
    <t>Hosted Web Security Gateway</t>
  </si>
  <si>
    <t>Anywhere</t>
  </si>
  <si>
    <t>Websense V5000 G2 Appliance</t>
  </si>
  <si>
    <t>Sconto Eduacational</t>
  </si>
  <si>
    <t>Websense V5000 G2 Appliance NFR</t>
  </si>
  <si>
    <t>Websense V10000 G2 Appliance</t>
  </si>
  <si>
    <t>Websense V10000 G2 Appliance NFR</t>
  </si>
  <si>
    <t>Free of charge</t>
  </si>
  <si>
    <t>Web Filter e Security Filtering</t>
  </si>
  <si>
    <t>Websense V10000 G2 Appliance Warranty 36 Mesi</t>
  </si>
  <si>
    <t>Websense V5000 G2 Appliance Warranty 36 mesi</t>
  </si>
  <si>
    <t>Websense V5000 G2 Appliance Warranty 60 mesi</t>
  </si>
  <si>
    <t>Websense V5000 G2 Appliance NFR 60 mesi</t>
  </si>
  <si>
    <t xml:space="preserve"> V5000 G2 Appliance upgrade from NBD to 4 hour 36 Mesi</t>
  </si>
  <si>
    <t xml:space="preserve"> V5000 G2 Appliance upgrade from NBD to 4 hour 24 Mesi</t>
  </si>
  <si>
    <t>supporto tecnico</t>
  </si>
  <si>
    <t>Appliance da 250 a 10.000 utenti</t>
  </si>
  <si>
    <t>Da 250-1000 utenti</t>
  </si>
  <si>
    <t>da 1001-10.000 utenti</t>
  </si>
  <si>
    <t>Mission critical support</t>
  </si>
  <si>
    <t>Blocchi</t>
  </si>
  <si>
    <t>5 unità</t>
  </si>
  <si>
    <t>25 unità</t>
  </si>
  <si>
    <t>50 unità</t>
  </si>
  <si>
    <t>100 unità</t>
  </si>
  <si>
    <t>(include printer agent)</t>
  </si>
  <si>
    <t>A</t>
  </si>
  <si>
    <t>Web Filtering + SF</t>
  </si>
  <si>
    <t>Web Express</t>
  </si>
  <si>
    <t>Da</t>
  </si>
  <si>
    <t>Migration e Migrazone e rinnovo da Sufcontrol a websense</t>
  </si>
  <si>
    <t>Rinnovi Surfcontrol</t>
  </si>
  <si>
    <t>Websense Gateway e Websense Appliance</t>
  </si>
  <si>
    <t>Listino Websene valido dal 1° settembre 2010</t>
  </si>
  <si>
    <t>Tabella sconti canale valida dal 1° settembre 2010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</si>
</sst>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[$€-1];[Red]\-#,##0\ [$€-1]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&quot;€&quot;\ #,##0.00"/>
    <numFmt numFmtId="177" formatCode="&quot;€&quot;\ #,##0.0;[Red]\-&quot;€&quot;\ 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10"/>
      <color indexed="21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9"/>
      <color indexed="21"/>
      <name val="Arial"/>
      <family val="2"/>
    </font>
    <font>
      <b/>
      <sz val="9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4"/>
      <color indexed="8"/>
      <name val="Calibri"/>
      <family val="0"/>
    </font>
    <font>
      <b/>
      <i/>
      <sz val="10.5"/>
      <color indexed="63"/>
      <name val="Calibri"/>
      <family val="0"/>
    </font>
    <font>
      <b/>
      <sz val="10.5"/>
      <color indexed="63"/>
      <name val="Calibri"/>
      <family val="0"/>
    </font>
    <font>
      <b/>
      <sz val="8"/>
      <color indexed="8"/>
      <name val="Calibri"/>
      <family val="0"/>
    </font>
    <font>
      <b/>
      <sz val="12"/>
      <color indexed="8"/>
      <name val="Calibri"/>
      <family val="0"/>
    </font>
    <font>
      <b/>
      <i/>
      <sz val="11"/>
      <color indexed="8"/>
      <name val="Calibri"/>
      <family val="0"/>
    </font>
    <font>
      <sz val="10"/>
      <color indexed="8"/>
      <name val="Arial"/>
      <family val="0"/>
    </font>
    <font>
      <b/>
      <sz val="9"/>
      <color indexed="63"/>
      <name val="Arial"/>
      <family val="0"/>
    </font>
    <font>
      <b/>
      <sz val="10.5"/>
      <color indexed="60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sz val="9.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F3F3F"/>
      </left>
      <right style="thin">
        <color theme="4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double">
        <color rgb="FF3F3F3F"/>
      </top>
      <bottom style="double">
        <color rgb="FF3F3F3F"/>
      </bottom>
    </border>
    <border>
      <left/>
      <right style="double"/>
      <top/>
      <bottom/>
    </border>
    <border>
      <left style="medium"/>
      <right style="double"/>
      <top/>
      <bottom style="dashed"/>
    </border>
    <border>
      <left style="double"/>
      <right/>
      <top/>
      <bottom style="dashed"/>
    </border>
    <border>
      <left/>
      <right style="double"/>
      <top/>
      <bottom style="dashed"/>
    </border>
    <border>
      <left style="double"/>
      <right/>
      <top/>
      <bottom/>
    </border>
    <border>
      <left style="medium"/>
      <right/>
      <top/>
      <bottom style="dashed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>
        <color rgb="FF3F3F3F"/>
      </left>
      <right>
        <color indexed="63"/>
      </right>
      <top style="double">
        <color rgb="FF3F3F3F"/>
      </top>
      <bottom>
        <color indexed="63"/>
      </bottom>
    </border>
    <border>
      <left>
        <color indexed="63"/>
      </left>
      <right style="double">
        <color rgb="FF3F3F3F"/>
      </right>
      <top style="double">
        <color rgb="FF3F3F3F"/>
      </top>
      <bottom>
        <color indexed="63"/>
      </bottom>
    </border>
    <border>
      <left style="double">
        <color rgb="FF3F3F3F"/>
      </left>
      <right/>
      <top/>
      <bottom style="double">
        <color rgb="FF3F3F3F"/>
      </bottom>
    </border>
    <border>
      <left>
        <color indexed="63"/>
      </left>
      <right style="double">
        <color rgb="FF3F3F3F"/>
      </right>
      <top>
        <color indexed="63"/>
      </top>
      <bottom style="double">
        <color rgb="FF3F3F3F"/>
      </bottom>
    </border>
    <border>
      <left style="double">
        <color rgb="FF3F3F3F"/>
      </left>
      <right/>
      <top/>
      <bottom>
        <color indexed="63"/>
      </bottom>
    </border>
    <border>
      <left>
        <color indexed="63"/>
      </left>
      <right style="double">
        <color rgb="FF3F3F3F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double"/>
      <right/>
      <top style="double"/>
      <bottom/>
    </border>
    <border>
      <left/>
      <right style="double"/>
      <top style="double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4"/>
      </left>
      <right/>
      <top style="double">
        <color rgb="FF3F3F3F"/>
      </top>
      <bottom style="double">
        <color rgb="FF3F3F3F"/>
      </bottom>
    </border>
    <border>
      <left style="medium"/>
      <right style="medium"/>
      <top style="double">
        <color rgb="FF3F3F3F"/>
      </top>
      <bottom/>
    </border>
    <border>
      <left style="double">
        <color rgb="FF3F3F3F"/>
      </left>
      <right>
        <color indexed="63"/>
      </right>
      <top style="double"/>
      <bottom style="double">
        <color rgb="FF3F3F3F"/>
      </bottom>
    </border>
    <border>
      <left>
        <color indexed="63"/>
      </left>
      <right style="double">
        <color rgb="FF3F3F3F"/>
      </right>
      <top style="double"/>
      <bottom style="double">
        <color rgb="FF3F3F3F"/>
      </bottom>
    </border>
    <border>
      <left style="double">
        <color rgb="FF3F3F3F"/>
      </left>
      <right/>
      <top style="double">
        <color rgb="FF3F3F3F"/>
      </top>
      <bottom style="double"/>
    </border>
    <border>
      <left/>
      <right/>
      <top style="double">
        <color rgb="FF3F3F3F"/>
      </top>
      <bottom style="double"/>
    </border>
    <border>
      <left/>
      <right style="double">
        <color rgb="FF3F3F3F"/>
      </right>
      <top style="double">
        <color rgb="FF3F3F3F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57" fillId="2" borderId="10" xfId="15" applyFont="1" applyBorder="1" applyAlignment="1">
      <alignment/>
    </xf>
    <xf numFmtId="0" fontId="57" fillId="2" borderId="11" xfId="15" applyFont="1" applyBorder="1" applyAlignment="1">
      <alignment/>
    </xf>
    <xf numFmtId="43" fontId="57" fillId="2" borderId="12" xfId="42" applyFont="1" applyFill="1" applyBorder="1" applyAlignment="1">
      <alignment/>
    </xf>
    <xf numFmtId="0" fontId="0" fillId="2" borderId="13" xfId="15" applyFont="1" applyBorder="1" applyAlignment="1">
      <alignment/>
    </xf>
    <xf numFmtId="0" fontId="0" fillId="2" borderId="0" xfId="15" applyFont="1" applyBorder="1" applyAlignment="1">
      <alignment/>
    </xf>
    <xf numFmtId="43" fontId="0" fillId="2" borderId="14" xfId="42" applyFont="1" applyFill="1" applyBorder="1" applyAlignment="1">
      <alignment/>
    </xf>
    <xf numFmtId="0" fontId="0" fillId="2" borderId="15" xfId="15" applyFont="1" applyBorder="1" applyAlignment="1">
      <alignment/>
    </xf>
    <xf numFmtId="0" fontId="0" fillId="2" borderId="16" xfId="15" applyFont="1" applyBorder="1" applyAlignment="1">
      <alignment/>
    </xf>
    <xf numFmtId="43" fontId="0" fillId="2" borderId="17" xfId="42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57" fillId="2" borderId="10" xfId="42" applyFont="1" applyFill="1" applyBorder="1" applyAlignment="1">
      <alignment/>
    </xf>
    <xf numFmtId="43" fontId="0" fillId="2" borderId="13" xfId="42" applyFont="1" applyFill="1" applyBorder="1" applyAlignment="1">
      <alignment/>
    </xf>
    <xf numFmtId="43" fontId="0" fillId="2" borderId="15" xfId="42" applyFont="1" applyFill="1" applyBorder="1" applyAlignment="1">
      <alignment/>
    </xf>
    <xf numFmtId="43" fontId="0" fillId="0" borderId="13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17" xfId="42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0" fontId="0" fillId="0" borderId="0" xfId="0" applyBorder="1" applyAlignment="1">
      <alignment/>
    </xf>
    <xf numFmtId="0" fontId="0" fillId="2" borderId="13" xfId="15" applyBorder="1" applyAlignment="1">
      <alignment/>
    </xf>
    <xf numFmtId="0" fontId="0" fillId="2" borderId="0" xfId="15" applyBorder="1" applyAlignment="1">
      <alignment/>
    </xf>
    <xf numFmtId="43" fontId="0" fillId="2" borderId="13" xfId="15" applyNumberFormat="1" applyBorder="1" applyAlignment="1">
      <alignment/>
    </xf>
    <xf numFmtId="43" fontId="0" fillId="2" borderId="14" xfId="15" applyNumberFormat="1" applyBorder="1" applyAlignment="1">
      <alignment/>
    </xf>
    <xf numFmtId="0" fontId="0" fillId="2" borderId="15" xfId="15" applyBorder="1" applyAlignment="1">
      <alignment/>
    </xf>
    <xf numFmtId="0" fontId="0" fillId="2" borderId="16" xfId="15" applyBorder="1" applyAlignment="1">
      <alignment/>
    </xf>
    <xf numFmtId="43" fontId="0" fillId="2" borderId="15" xfId="15" applyNumberFormat="1" applyBorder="1" applyAlignment="1">
      <alignment/>
    </xf>
    <xf numFmtId="43" fontId="0" fillId="2" borderId="17" xfId="15" applyNumberFormat="1" applyBorder="1" applyAlignment="1">
      <alignment/>
    </xf>
    <xf numFmtId="0" fontId="44" fillId="28" borderId="2" xfId="41" applyAlignment="1">
      <alignment/>
    </xf>
    <xf numFmtId="0" fontId="44" fillId="28" borderId="2" xfId="4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43" fontId="57" fillId="0" borderId="10" xfId="42" applyFont="1" applyBorder="1" applyAlignment="1">
      <alignment/>
    </xf>
    <xf numFmtId="43" fontId="57" fillId="0" borderId="12" xfId="42" applyFont="1" applyBorder="1" applyAlignment="1">
      <alignment/>
    </xf>
    <xf numFmtId="43" fontId="57" fillId="2" borderId="10" xfId="15" applyNumberFormat="1" applyFont="1" applyBorder="1" applyAlignment="1">
      <alignment/>
    </xf>
    <xf numFmtId="43" fontId="57" fillId="2" borderId="12" xfId="15" applyNumberFormat="1" applyFont="1" applyBorder="1" applyAlignment="1">
      <alignment/>
    </xf>
    <xf numFmtId="0" fontId="44" fillId="28" borderId="2" xfId="41" applyAlignment="1">
      <alignment horizontal="center"/>
    </xf>
    <xf numFmtId="0" fontId="44" fillId="28" borderId="18" xfId="41" applyBorder="1" applyAlignment="1">
      <alignment horizontal="center"/>
    </xf>
    <xf numFmtId="0" fontId="44" fillId="28" borderId="19" xfId="41" applyBorder="1" applyAlignment="1">
      <alignment horizontal="center"/>
    </xf>
    <xf numFmtId="172" fontId="0" fillId="0" borderId="0" xfId="0" applyNumberFormat="1" applyAlignment="1">
      <alignment/>
    </xf>
    <xf numFmtId="0" fontId="44" fillId="28" borderId="20" xfId="41" applyFont="1" applyFill="1" applyBorder="1" applyAlignment="1">
      <alignment horizontal="center"/>
    </xf>
    <xf numFmtId="43" fontId="57" fillId="0" borderId="10" xfId="42" applyFont="1" applyFill="1" applyBorder="1" applyAlignment="1">
      <alignment/>
    </xf>
    <xf numFmtId="43" fontId="57" fillId="0" borderId="10" xfId="15" applyNumberFormat="1" applyFont="1" applyFill="1" applyBorder="1" applyAlignment="1">
      <alignment/>
    </xf>
    <xf numFmtId="43" fontId="57" fillId="0" borderId="11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16" xfId="42" applyFont="1" applyBorder="1" applyAlignment="1">
      <alignment/>
    </xf>
    <xf numFmtId="43" fontId="44" fillId="28" borderId="21" xfId="41" applyNumberFormat="1" applyBorder="1" applyAlignment="1">
      <alignment/>
    </xf>
    <xf numFmtId="43" fontId="44" fillId="28" borderId="22" xfId="41" applyNumberFormat="1" applyBorder="1" applyAlignment="1">
      <alignment/>
    </xf>
    <xf numFmtId="43" fontId="44" fillId="28" borderId="23" xfId="41" applyNumberFormat="1" applyBorder="1" applyAlignment="1">
      <alignment/>
    </xf>
    <xf numFmtId="0" fontId="44" fillId="28" borderId="18" xfId="41" applyBorder="1" applyAlignment="1">
      <alignment/>
    </xf>
    <xf numFmtId="0" fontId="44" fillId="28" borderId="24" xfId="41" applyBorder="1" applyAlignment="1">
      <alignment/>
    </xf>
    <xf numFmtId="0" fontId="0" fillId="2" borderId="10" xfId="15" applyBorder="1" applyAlignment="1">
      <alignment/>
    </xf>
    <xf numFmtId="43" fontId="0" fillId="2" borderId="10" xfId="15" applyNumberFormat="1" applyBorder="1" applyAlignment="1">
      <alignment/>
    </xf>
    <xf numFmtId="43" fontId="0" fillId="2" borderId="12" xfId="15" applyNumberFormat="1" applyBorder="1" applyAlignment="1">
      <alignment/>
    </xf>
    <xf numFmtId="43" fontId="0" fillId="2" borderId="11" xfId="15" applyNumberFormat="1" applyBorder="1" applyAlignment="1">
      <alignment/>
    </xf>
    <xf numFmtId="0" fontId="51" fillId="0" borderId="0" xfId="53" applyAlignment="1" applyProtection="1">
      <alignment/>
      <protection/>
    </xf>
    <xf numFmtId="0" fontId="0" fillId="0" borderId="13" xfId="0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43" fontId="0" fillId="2" borderId="0" xfId="15" applyNumberFormat="1" applyBorder="1" applyAlignment="1">
      <alignment/>
    </xf>
    <xf numFmtId="43" fontId="0" fillId="2" borderId="16" xfId="15" applyNumberFormat="1" applyBorder="1" applyAlignment="1">
      <alignment/>
    </xf>
    <xf numFmtId="0" fontId="0" fillId="0" borderId="13" xfId="0" applyFill="1" applyBorder="1" applyAlignment="1">
      <alignment/>
    </xf>
    <xf numFmtId="43" fontId="0" fillId="0" borderId="13" xfId="42" applyFont="1" applyFill="1" applyBorder="1" applyAlignment="1">
      <alignment/>
    </xf>
    <xf numFmtId="43" fontId="0" fillId="0" borderId="14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0" fillId="0" borderId="15" xfId="0" applyFill="1" applyBorder="1" applyAlignment="1">
      <alignment/>
    </xf>
    <xf numFmtId="43" fontId="0" fillId="0" borderId="15" xfId="42" applyFont="1" applyFill="1" applyBorder="1" applyAlignment="1">
      <alignment/>
    </xf>
    <xf numFmtId="43" fontId="0" fillId="0" borderId="17" xfId="42" applyFont="1" applyFill="1" applyBorder="1" applyAlignment="1">
      <alignment/>
    </xf>
    <xf numFmtId="43" fontId="0" fillId="0" borderId="16" xfId="42" applyFont="1" applyFill="1" applyBorder="1" applyAlignment="1">
      <alignment/>
    </xf>
    <xf numFmtId="0" fontId="0" fillId="0" borderId="10" xfId="27" applyFont="1" applyFill="1" applyBorder="1" applyAlignment="1">
      <alignment/>
    </xf>
    <xf numFmtId="43" fontId="0" fillId="0" borderId="10" xfId="27" applyNumberFormat="1" applyFont="1" applyFill="1" applyBorder="1" applyAlignment="1">
      <alignment/>
    </xf>
    <xf numFmtId="43" fontId="0" fillId="0" borderId="12" xfId="27" applyNumberFormat="1" applyFont="1" applyFill="1" applyBorder="1" applyAlignment="1">
      <alignment/>
    </xf>
    <xf numFmtId="43" fontId="0" fillId="0" borderId="11" xfId="27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43" fontId="57" fillId="0" borderId="10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0" fillId="0" borderId="13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57" fillId="2" borderId="10" xfId="15" applyNumberFormat="1" applyFont="1" applyBorder="1" applyAlignment="1">
      <alignment horizontal="center"/>
    </xf>
    <xf numFmtId="43" fontId="57" fillId="2" borderId="12" xfId="15" applyNumberFormat="1" applyFont="1" applyBorder="1" applyAlignment="1">
      <alignment horizontal="center"/>
    </xf>
    <xf numFmtId="43" fontId="0" fillId="2" borderId="13" xfId="15" applyNumberFormat="1" applyBorder="1" applyAlignment="1">
      <alignment horizontal="center"/>
    </xf>
    <xf numFmtId="43" fontId="0" fillId="2" borderId="14" xfId="15" applyNumberFormat="1" applyBorder="1" applyAlignment="1">
      <alignment horizontal="center"/>
    </xf>
    <xf numFmtId="43" fontId="0" fillId="2" borderId="15" xfId="15" applyNumberFormat="1" applyBorder="1" applyAlignment="1">
      <alignment horizontal="center"/>
    </xf>
    <xf numFmtId="43" fontId="0" fillId="2" borderId="17" xfId="15" applyNumberFormat="1" applyBorder="1" applyAlignment="1">
      <alignment horizontal="center"/>
    </xf>
    <xf numFmtId="0" fontId="44" fillId="28" borderId="33" xfId="41" applyBorder="1" applyAlignment="1">
      <alignment horizontal="center" vertical="center"/>
    </xf>
    <xf numFmtId="0" fontId="44" fillId="28" borderId="34" xfId="41" applyBorder="1" applyAlignment="1">
      <alignment horizontal="center" vertical="center"/>
    </xf>
    <xf numFmtId="0" fontId="44" fillId="28" borderId="35" xfId="41" applyBorder="1" applyAlignment="1">
      <alignment horizontal="center" vertical="center"/>
    </xf>
    <xf numFmtId="0" fontId="44" fillId="28" borderId="36" xfId="4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57" fillId="2" borderId="10" xfId="15" applyFont="1" applyBorder="1" applyAlignment="1">
      <alignment horizontal="center"/>
    </xf>
    <xf numFmtId="0" fontId="57" fillId="2" borderId="12" xfId="15" applyFont="1" applyBorder="1" applyAlignment="1">
      <alignment horizontal="center"/>
    </xf>
    <xf numFmtId="0" fontId="0" fillId="2" borderId="13" xfId="15" applyFont="1" applyBorder="1" applyAlignment="1">
      <alignment horizontal="center"/>
    </xf>
    <xf numFmtId="0" fontId="0" fillId="2" borderId="14" xfId="15" applyBorder="1" applyAlignment="1">
      <alignment horizontal="center"/>
    </xf>
    <xf numFmtId="0" fontId="0" fillId="2" borderId="15" xfId="15" applyFont="1" applyBorder="1" applyAlignment="1">
      <alignment horizontal="center"/>
    </xf>
    <xf numFmtId="0" fontId="0" fillId="2" borderId="17" xfId="15" applyBorder="1" applyAlignment="1">
      <alignment horizontal="center"/>
    </xf>
    <xf numFmtId="0" fontId="44" fillId="28" borderId="37" xfId="41" applyBorder="1" applyAlignment="1">
      <alignment horizontal="center" vertical="center"/>
    </xf>
    <xf numFmtId="0" fontId="44" fillId="28" borderId="38" xfId="4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44" fillId="28" borderId="18" xfId="41" applyBorder="1" applyAlignment="1">
      <alignment horizontal="center" vertical="center" wrapText="1"/>
    </xf>
    <xf numFmtId="0" fontId="44" fillId="28" borderId="39" xfId="41" applyBorder="1" applyAlignment="1">
      <alignment horizontal="center" vertical="center"/>
    </xf>
    <xf numFmtId="0" fontId="44" fillId="28" borderId="2" xfId="4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/>
    </xf>
    <xf numFmtId="176" fontId="57" fillId="0" borderId="10" xfId="42" applyNumberFormat="1" applyFont="1" applyBorder="1" applyAlignment="1">
      <alignment horizontal="center" vertical="center"/>
    </xf>
    <xf numFmtId="176" fontId="0" fillId="0" borderId="13" xfId="42" applyNumberFormat="1" applyFont="1" applyBorder="1" applyAlignment="1">
      <alignment horizontal="center" vertical="center"/>
    </xf>
    <xf numFmtId="176" fontId="0" fillId="0" borderId="15" xfId="42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7" fillId="2" borderId="11" xfId="15" applyFont="1" applyBorder="1" applyAlignment="1">
      <alignment horizontal="center"/>
    </xf>
    <xf numFmtId="43" fontId="57" fillId="2" borderId="10" xfId="42" applyFont="1" applyFill="1" applyBorder="1" applyAlignment="1">
      <alignment horizontal="center"/>
    </xf>
    <xf numFmtId="43" fontId="57" fillId="2" borderId="12" xfId="42" applyFont="1" applyFill="1" applyBorder="1" applyAlignment="1">
      <alignment horizontal="center"/>
    </xf>
    <xf numFmtId="0" fontId="0" fillId="2" borderId="0" xfId="15" applyFont="1" applyBorder="1" applyAlignment="1">
      <alignment horizontal="center"/>
    </xf>
    <xf numFmtId="43" fontId="0" fillId="2" borderId="13" xfId="42" applyFont="1" applyFill="1" applyBorder="1" applyAlignment="1">
      <alignment horizontal="center"/>
    </xf>
    <xf numFmtId="43" fontId="0" fillId="2" borderId="14" xfId="42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16" xfId="15" applyFont="1" applyBorder="1" applyAlignment="1">
      <alignment horizontal="center"/>
    </xf>
    <xf numFmtId="43" fontId="0" fillId="2" borderId="15" xfId="42" applyFont="1" applyFill="1" applyBorder="1" applyAlignment="1">
      <alignment horizontal="center"/>
    </xf>
    <xf numFmtId="43" fontId="0" fillId="2" borderId="17" xfId="42" applyFont="1" applyFill="1" applyBorder="1" applyAlignment="1">
      <alignment horizontal="center"/>
    </xf>
    <xf numFmtId="0" fontId="0" fillId="2" borderId="13" xfId="15" applyBorder="1" applyAlignment="1">
      <alignment horizontal="center"/>
    </xf>
    <xf numFmtId="0" fontId="0" fillId="2" borderId="0" xfId="15" applyBorder="1" applyAlignment="1">
      <alignment horizontal="center"/>
    </xf>
    <xf numFmtId="0" fontId="0" fillId="2" borderId="15" xfId="15" applyBorder="1" applyAlignment="1">
      <alignment horizontal="center"/>
    </xf>
    <xf numFmtId="0" fontId="0" fillId="2" borderId="16" xfId="15" applyBorder="1" applyAlignment="1">
      <alignment horizontal="center"/>
    </xf>
    <xf numFmtId="0" fontId="0" fillId="0" borderId="0" xfId="0" applyAlignment="1">
      <alignment wrapText="1"/>
    </xf>
    <xf numFmtId="0" fontId="44" fillId="28" borderId="2" xfId="41" applyAlignment="1">
      <alignment horizontal="center"/>
    </xf>
    <xf numFmtId="0" fontId="44" fillId="28" borderId="2" xfId="41" applyAlignment="1">
      <alignment horizontal="center"/>
    </xf>
    <xf numFmtId="0" fontId="44" fillId="28" borderId="19" xfId="41" applyBorder="1" applyAlignment="1">
      <alignment horizontal="center"/>
    </xf>
    <xf numFmtId="0" fontId="44" fillId="28" borderId="2" xfId="41" applyAlignment="1">
      <alignment horizontal="center"/>
    </xf>
    <xf numFmtId="43" fontId="44" fillId="28" borderId="0" xfId="41" applyNumberFormat="1" applyBorder="1" applyAlignment="1">
      <alignment/>
    </xf>
    <xf numFmtId="43" fontId="0" fillId="0" borderId="12" xfId="42" applyFont="1" applyFill="1" applyBorder="1" applyAlignment="1">
      <alignment/>
    </xf>
    <xf numFmtId="43" fontId="0" fillId="0" borderId="10" xfId="42" applyFont="1" applyFill="1" applyBorder="1" applyAlignment="1">
      <alignment/>
    </xf>
    <xf numFmtId="43" fontId="41" fillId="28" borderId="21" xfId="41" applyNumberFormat="1" applyFont="1" applyBorder="1" applyAlignment="1">
      <alignment/>
    </xf>
    <xf numFmtId="43" fontId="0" fillId="0" borderId="11" xfId="42" applyFont="1" applyFill="1" applyBorder="1" applyAlignment="1">
      <alignment/>
    </xf>
    <xf numFmtId="43" fontId="41" fillId="28" borderId="22" xfId="41" applyNumberFormat="1" applyFont="1" applyBorder="1" applyAlignment="1">
      <alignment/>
    </xf>
    <xf numFmtId="43" fontId="41" fillId="28" borderId="23" xfId="41" applyNumberFormat="1" applyFont="1" applyBorder="1" applyAlignment="1">
      <alignment/>
    </xf>
    <xf numFmtId="43" fontId="0" fillId="0" borderId="10" xfId="15" applyNumberFormat="1" applyFont="1" applyFill="1" applyBorder="1" applyAlignment="1">
      <alignment/>
    </xf>
    <xf numFmtId="43" fontId="0" fillId="0" borderId="13" xfId="15" applyNumberFormat="1" applyFont="1" applyFill="1" applyBorder="1" applyAlignment="1">
      <alignment/>
    </xf>
    <xf numFmtId="43" fontId="0" fillId="0" borderId="15" xfId="15" applyNumberFormat="1" applyFont="1" applyFill="1" applyBorder="1" applyAlignment="1">
      <alignment/>
    </xf>
    <xf numFmtId="0" fontId="0" fillId="2" borderId="15" xfId="15" applyFont="1" applyBorder="1" applyAlignment="1">
      <alignment/>
    </xf>
    <xf numFmtId="0" fontId="0" fillId="2" borderId="11" xfId="15" applyBorder="1" applyAlignment="1">
      <alignment horizontal="center"/>
    </xf>
    <xf numFmtId="0" fontId="0" fillId="0" borderId="11" xfId="27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7" fillId="0" borderId="0" xfId="0" applyFont="1" applyBorder="1" applyAlignment="1">
      <alignment horizontal="left"/>
    </xf>
    <xf numFmtId="6" fontId="0" fillId="0" borderId="0" xfId="0" applyNumberFormat="1" applyBorder="1" applyAlignment="1">
      <alignment/>
    </xf>
    <xf numFmtId="0" fontId="44" fillId="28" borderId="2" xfId="4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42" applyNumberFormat="1" applyFont="1" applyBorder="1" applyAlignment="1">
      <alignment horizontal="center"/>
    </xf>
    <xf numFmtId="0" fontId="44" fillId="28" borderId="2" xfId="41" applyBorder="1" applyAlignment="1">
      <alignment horizontal="center" vertical="center" wrapText="1"/>
    </xf>
    <xf numFmtId="0" fontId="44" fillId="28" borderId="2" xfId="41" applyBorder="1" applyAlignment="1">
      <alignment horizontal="center" vertical="center"/>
    </xf>
    <xf numFmtId="43" fontId="57" fillId="2" borderId="21" xfId="15" applyNumberFormat="1" applyFont="1" applyBorder="1" applyAlignment="1">
      <alignment horizontal="center"/>
    </xf>
    <xf numFmtId="43" fontId="0" fillId="2" borderId="22" xfId="15" applyNumberFormat="1" applyBorder="1" applyAlignment="1">
      <alignment horizontal="center"/>
    </xf>
    <xf numFmtId="43" fontId="0" fillId="2" borderId="23" xfId="15" applyNumberFormat="1" applyBorder="1" applyAlignment="1">
      <alignment horizontal="center"/>
    </xf>
    <xf numFmtId="43" fontId="57" fillId="0" borderId="21" xfId="42" applyFont="1" applyBorder="1" applyAlignment="1">
      <alignment horizontal="center"/>
    </xf>
    <xf numFmtId="43" fontId="0" fillId="0" borderId="22" xfId="42" applyFont="1" applyBorder="1" applyAlignment="1">
      <alignment horizontal="center"/>
    </xf>
    <xf numFmtId="43" fontId="0" fillId="0" borderId="23" xfId="42" applyFont="1" applyBorder="1" applyAlignment="1">
      <alignment horizontal="center"/>
    </xf>
    <xf numFmtId="0" fontId="2" fillId="35" borderId="40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44" fillId="28" borderId="2" xfId="41" applyAlignment="1">
      <alignment horizontal="center" vertical="center" wrapText="1"/>
    </xf>
    <xf numFmtId="0" fontId="44" fillId="28" borderId="18" xfId="41" applyBorder="1" applyAlignment="1">
      <alignment horizontal="center" vertical="top" wrapText="1"/>
    </xf>
    <xf numFmtId="0" fontId="44" fillId="28" borderId="19" xfId="41" applyBorder="1" applyAlignment="1">
      <alignment horizontal="center" vertical="top" wrapText="1"/>
    </xf>
    <xf numFmtId="0" fontId="44" fillId="28" borderId="18" xfId="41" applyBorder="1" applyAlignment="1">
      <alignment horizontal="center" vertical="center" wrapText="1"/>
    </xf>
    <xf numFmtId="0" fontId="44" fillId="28" borderId="19" xfId="41" applyBorder="1" applyAlignment="1">
      <alignment horizontal="center" vertical="center" wrapText="1"/>
    </xf>
    <xf numFmtId="0" fontId="44" fillId="37" borderId="18" xfId="0" applyFont="1" applyFill="1" applyBorder="1" applyAlignment="1">
      <alignment horizontal="center"/>
    </xf>
    <xf numFmtId="0" fontId="44" fillId="37" borderId="24" xfId="0" applyFont="1" applyFill="1" applyBorder="1" applyAlignment="1">
      <alignment horizontal="center"/>
    </xf>
    <xf numFmtId="0" fontId="44" fillId="37" borderId="19" xfId="0" applyFont="1" applyFill="1" applyBorder="1" applyAlignment="1">
      <alignment horizontal="center"/>
    </xf>
    <xf numFmtId="0" fontId="44" fillId="28" borderId="18" xfId="41" applyBorder="1" applyAlignment="1">
      <alignment horizontal="center" vertical="top"/>
    </xf>
    <xf numFmtId="0" fontId="44" fillId="28" borderId="19" xfId="41" applyBorder="1" applyAlignment="1">
      <alignment horizontal="center" vertical="top"/>
    </xf>
    <xf numFmtId="0" fontId="44" fillId="28" borderId="2" xfId="41" applyAlignment="1">
      <alignment horizontal="center"/>
    </xf>
    <xf numFmtId="8" fontId="0" fillId="0" borderId="42" xfId="0" applyNumberFormat="1" applyBorder="1" applyAlignment="1">
      <alignment horizontal="center"/>
    </xf>
    <xf numFmtId="8" fontId="0" fillId="0" borderId="43" xfId="0" applyNumberFormat="1" applyBorder="1" applyAlignment="1">
      <alignment horizontal="center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9" fontId="0" fillId="0" borderId="42" xfId="0" applyNumberFormat="1" applyBorder="1" applyAlignment="1">
      <alignment horizontal="center"/>
    </xf>
    <xf numFmtId="0" fontId="44" fillId="28" borderId="44" xfId="41" applyFont="1" applyFill="1" applyBorder="1" applyAlignment="1">
      <alignment horizontal="center"/>
    </xf>
    <xf numFmtId="0" fontId="44" fillId="28" borderId="24" xfId="41" applyFont="1" applyFill="1" applyBorder="1" applyAlignment="1">
      <alignment horizontal="center"/>
    </xf>
    <xf numFmtId="0" fontId="44" fillId="28" borderId="19" xfId="41" applyFont="1" applyFill="1" applyBorder="1" applyAlignment="1">
      <alignment horizontal="center"/>
    </xf>
    <xf numFmtId="0" fontId="44" fillId="28" borderId="18" xfId="41" applyBorder="1" applyAlignment="1">
      <alignment horizontal="center"/>
    </xf>
    <xf numFmtId="0" fontId="44" fillId="28" borderId="19" xfId="4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4" fillId="28" borderId="33" xfId="41" applyBorder="1" applyAlignment="1">
      <alignment horizontal="center" vertical="center" wrapText="1"/>
    </xf>
    <xf numFmtId="0" fontId="44" fillId="28" borderId="35" xfId="4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4" fillId="28" borderId="24" xfId="41" applyBorder="1" applyAlignment="1">
      <alignment horizontal="center"/>
    </xf>
    <xf numFmtId="0" fontId="44" fillId="28" borderId="35" xfId="41" applyBorder="1" applyAlignment="1">
      <alignment horizontal="center" vertical="top" wrapText="1"/>
    </xf>
    <xf numFmtId="0" fontId="44" fillId="28" borderId="36" xfId="41" applyBorder="1" applyAlignment="1">
      <alignment horizontal="center" vertical="top" wrapText="1"/>
    </xf>
    <xf numFmtId="0" fontId="44" fillId="28" borderId="46" xfId="41" applyBorder="1" applyAlignment="1">
      <alignment horizontal="center" vertical="top" wrapText="1"/>
    </xf>
    <xf numFmtId="0" fontId="44" fillId="28" borderId="47" xfId="41" applyBorder="1" applyAlignment="1">
      <alignment horizontal="center" vertical="top" wrapText="1"/>
    </xf>
    <xf numFmtId="0" fontId="44" fillId="28" borderId="18" xfId="41" applyBorder="1" applyAlignment="1">
      <alignment horizontal="left"/>
    </xf>
    <xf numFmtId="0" fontId="44" fillId="28" borderId="19" xfId="41" applyBorder="1" applyAlignment="1">
      <alignment horizontal="left"/>
    </xf>
    <xf numFmtId="0" fontId="59" fillId="28" borderId="48" xfId="41" applyFont="1" applyBorder="1" applyAlignment="1">
      <alignment horizontal="center"/>
    </xf>
    <xf numFmtId="0" fontId="59" fillId="28" borderId="49" xfId="41" applyFont="1" applyBorder="1" applyAlignment="1">
      <alignment horizontal="center"/>
    </xf>
    <xf numFmtId="0" fontId="59" fillId="28" borderId="50" xfId="41" applyFont="1" applyBorder="1" applyAlignment="1">
      <alignment horizontal="center"/>
    </xf>
    <xf numFmtId="0" fontId="58" fillId="28" borderId="18" xfId="41" applyFont="1" applyBorder="1" applyAlignment="1">
      <alignment horizontal="center"/>
    </xf>
    <xf numFmtId="0" fontId="58" fillId="28" borderId="24" xfId="41" applyFont="1" applyBorder="1" applyAlignment="1">
      <alignment horizontal="center"/>
    </xf>
    <xf numFmtId="0" fontId="58" fillId="28" borderId="19" xfId="4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Relationship Id="rId4" Type="http://schemas.openxmlformats.org/officeDocument/2006/relationships/image" Target="../media/image4.png" /><Relationship Id="rId5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15</xdr:row>
      <xdr:rowOff>171450</xdr:rowOff>
    </xdr:from>
    <xdr:to>
      <xdr:col>7</xdr:col>
      <xdr:colOff>504825</xdr:colOff>
      <xdr:row>18</xdr:row>
      <xdr:rowOff>47625</xdr:rowOff>
    </xdr:to>
    <xdr:sp>
      <xdr:nvSpPr>
        <xdr:cNvPr id="1" name="Rectangle 4"/>
        <xdr:cNvSpPr>
          <a:spLocks/>
        </xdr:cNvSpPr>
      </xdr:nvSpPr>
      <xdr:spPr>
        <a:xfrm>
          <a:off x="4181475" y="3028950"/>
          <a:ext cx="1495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</xdr:colOff>
      <xdr:row>15</xdr:row>
      <xdr:rowOff>161925</xdr:rowOff>
    </xdr:from>
    <xdr:to>
      <xdr:col>15</xdr:col>
      <xdr:colOff>323850</xdr:colOff>
      <xdr:row>17</xdr:row>
      <xdr:rowOff>142875</xdr:rowOff>
    </xdr:to>
    <xdr:sp>
      <xdr:nvSpPr>
        <xdr:cNvPr id="2" name="Rectangle 5"/>
        <xdr:cNvSpPr>
          <a:spLocks/>
        </xdr:cNvSpPr>
      </xdr:nvSpPr>
      <xdr:spPr>
        <a:xfrm>
          <a:off x="8277225" y="3019425"/>
          <a:ext cx="2057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390525</xdr:colOff>
      <xdr:row>7</xdr:row>
      <xdr:rowOff>66675</xdr:rowOff>
    </xdr:from>
    <xdr:to>
      <xdr:col>14</xdr:col>
      <xdr:colOff>457200</xdr:colOff>
      <xdr:row>31</xdr:row>
      <xdr:rowOff>57150</xdr:rowOff>
    </xdr:to>
    <xdr:pic>
      <xdr:nvPicPr>
        <xdr:cNvPr id="3" name="Picture 84" descr="EIP_Icon_oct0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400175"/>
          <a:ext cx="4905375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0</xdr:row>
      <xdr:rowOff>104775</xdr:rowOff>
    </xdr:from>
    <xdr:to>
      <xdr:col>13</xdr:col>
      <xdr:colOff>285750</xdr:colOff>
      <xdr:row>6</xdr:row>
      <xdr:rowOff>152400</xdr:rowOff>
    </xdr:to>
    <xdr:pic>
      <xdr:nvPicPr>
        <xdr:cNvPr id="4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104775"/>
          <a:ext cx="34194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342900</xdr:colOff>
      <xdr:row>9</xdr:row>
      <xdr:rowOff>76200</xdr:rowOff>
    </xdr:from>
    <xdr:to>
      <xdr:col>17</xdr:col>
      <xdr:colOff>152400</xdr:colOff>
      <xdr:row>15</xdr:row>
      <xdr:rowOff>76200</xdr:rowOff>
    </xdr:to>
    <xdr:grpSp>
      <xdr:nvGrpSpPr>
        <xdr:cNvPr id="5" name="Group 86"/>
        <xdr:cNvGrpSpPr>
          <a:grpSpLocks/>
        </xdr:cNvGrpSpPr>
      </xdr:nvGrpSpPr>
      <xdr:grpSpPr>
        <a:xfrm>
          <a:off x="9744075" y="1790700"/>
          <a:ext cx="1638300" cy="1143000"/>
          <a:chOff x="3314680" y="2990856"/>
          <a:chExt cx="1638300" cy="1143000"/>
        </a:xfrm>
        <a:solidFill>
          <a:srgbClr val="FFFFFF"/>
        </a:solidFill>
      </xdr:grpSpPr>
      <xdr:sp>
        <xdr:nvSpPr>
          <xdr:cNvPr id="6" name="Rounded Rectangle 95"/>
          <xdr:cNvSpPr>
            <a:spLocks/>
          </xdr:cNvSpPr>
        </xdr:nvSpPr>
        <xdr:spPr>
          <a:xfrm>
            <a:off x="3505132" y="2990856"/>
            <a:ext cx="1447848" cy="1143000"/>
          </a:xfrm>
          <a:prstGeom prst="roundRect">
            <a:avLst/>
          </a:prstGeom>
          <a:gradFill rotWithShape="1">
            <a:gsLst>
              <a:gs pos="0">
                <a:srgbClr val="E5E5E5"/>
              </a:gs>
              <a:gs pos="100000">
                <a:srgbClr val="696969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TextBox 11"/>
          <xdr:cNvSpPr txBox="1">
            <a:spLocks noChangeArrowheads="1"/>
          </xdr:cNvSpPr>
        </xdr:nvSpPr>
        <xdr:spPr>
          <a:xfrm>
            <a:off x="3505132" y="3000286"/>
            <a:ext cx="1447848" cy="3143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Appliance</a:t>
            </a:r>
          </a:p>
        </xdr:txBody>
      </xdr:sp>
      <xdr:pic>
        <xdr:nvPicPr>
          <xdr:cNvPr id="8" name="Picture 97" descr="\\Nis202\departments\Marketing\Presentations\JMAC prague presentation Sept09\illustrator graphics\app_icon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314680" y="3295751"/>
            <a:ext cx="1542869" cy="76209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14</xdr:col>
      <xdr:colOff>514350</xdr:colOff>
      <xdr:row>1</xdr:row>
      <xdr:rowOff>95250</xdr:rowOff>
    </xdr:from>
    <xdr:to>
      <xdr:col>17</xdr:col>
      <xdr:colOff>209550</xdr:colOff>
      <xdr:row>7</xdr:row>
      <xdr:rowOff>104775</xdr:rowOff>
    </xdr:to>
    <xdr:grpSp>
      <xdr:nvGrpSpPr>
        <xdr:cNvPr id="9" name="Group 87"/>
        <xdr:cNvGrpSpPr>
          <a:grpSpLocks/>
        </xdr:cNvGrpSpPr>
      </xdr:nvGrpSpPr>
      <xdr:grpSpPr>
        <a:xfrm>
          <a:off x="9915525" y="285750"/>
          <a:ext cx="1524000" cy="1152525"/>
          <a:chOff x="5295880" y="2990856"/>
          <a:chExt cx="1524000" cy="1157206"/>
        </a:xfrm>
        <a:solidFill>
          <a:srgbClr val="FFFFFF"/>
        </a:solidFill>
      </xdr:grpSpPr>
      <xdr:sp>
        <xdr:nvSpPr>
          <xdr:cNvPr id="10" name="Rounded Rectangle 92"/>
          <xdr:cNvSpPr>
            <a:spLocks/>
          </xdr:cNvSpPr>
        </xdr:nvSpPr>
        <xdr:spPr>
          <a:xfrm>
            <a:off x="5295880" y="2990856"/>
            <a:ext cx="1447800" cy="1147659"/>
          </a:xfrm>
          <a:prstGeom prst="roundRect">
            <a:avLst/>
          </a:prstGeom>
          <a:gradFill rotWithShape="1">
            <a:gsLst>
              <a:gs pos="0">
                <a:srgbClr val="E5E5E5"/>
              </a:gs>
              <a:gs pos="100000">
                <a:srgbClr val="696969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TextBox 13"/>
          <xdr:cNvSpPr txBox="1">
            <a:spLocks noChangeArrowheads="1"/>
          </xdr:cNvSpPr>
        </xdr:nvSpPr>
        <xdr:spPr>
          <a:xfrm>
            <a:off x="5295880" y="3000403"/>
            <a:ext cx="1447800" cy="3060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SaaS</a:t>
            </a:r>
          </a:p>
        </xdr:txBody>
      </xdr:sp>
      <xdr:pic>
        <xdr:nvPicPr>
          <xdr:cNvPr id="12" name="Picture 94" descr="\\Nis202\departments\Marketing\Presentations\JMAC prague presentation Sept09\illustrator graphics\saas_icon.pn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295880" y="3296937"/>
            <a:ext cx="1524000" cy="8511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14</xdr:col>
      <xdr:colOff>581025</xdr:colOff>
      <xdr:row>17</xdr:row>
      <xdr:rowOff>9525</xdr:rowOff>
    </xdr:from>
    <xdr:to>
      <xdr:col>17</xdr:col>
      <xdr:colOff>200025</xdr:colOff>
      <xdr:row>23</xdr:row>
      <xdr:rowOff>152400</xdr:rowOff>
    </xdr:to>
    <xdr:grpSp>
      <xdr:nvGrpSpPr>
        <xdr:cNvPr id="13" name="Group 88"/>
        <xdr:cNvGrpSpPr>
          <a:grpSpLocks/>
        </xdr:cNvGrpSpPr>
      </xdr:nvGrpSpPr>
      <xdr:grpSpPr>
        <a:xfrm>
          <a:off x="9982200" y="3248025"/>
          <a:ext cx="1447800" cy="1295400"/>
          <a:chOff x="1714480" y="2990856"/>
          <a:chExt cx="1447800" cy="1295400"/>
        </a:xfrm>
        <a:solidFill>
          <a:srgbClr val="FFFFFF"/>
        </a:solidFill>
      </xdr:grpSpPr>
      <xdr:sp>
        <xdr:nvSpPr>
          <xdr:cNvPr id="14" name="Rounded Rectangle 89"/>
          <xdr:cNvSpPr>
            <a:spLocks/>
          </xdr:cNvSpPr>
        </xdr:nvSpPr>
        <xdr:spPr>
          <a:xfrm>
            <a:off x="1714480" y="2990856"/>
            <a:ext cx="1447800" cy="1142867"/>
          </a:xfrm>
          <a:prstGeom prst="roundRect">
            <a:avLst/>
          </a:prstGeom>
          <a:gradFill rotWithShape="1">
            <a:gsLst>
              <a:gs pos="0">
                <a:srgbClr val="E5E5E5"/>
              </a:gs>
              <a:gs pos="100000">
                <a:srgbClr val="696969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TextBox 9"/>
          <xdr:cNvSpPr txBox="1">
            <a:spLocks noChangeArrowheads="1"/>
          </xdr:cNvSpPr>
        </xdr:nvSpPr>
        <xdr:spPr>
          <a:xfrm>
            <a:off x="1714480" y="3000248"/>
            <a:ext cx="1447800" cy="3144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Software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pic>
        <xdr:nvPicPr>
          <xdr:cNvPr id="16" name="Picture 91" descr="\\Nis202\departments\Marketing\Presentations\JMAC prague presentation Sept09\illustrator graphics\software_icon.pn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914638" y="3295599"/>
            <a:ext cx="1095261" cy="9906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3</xdr:row>
      <xdr:rowOff>0</xdr:rowOff>
    </xdr:from>
    <xdr:to>
      <xdr:col>14</xdr:col>
      <xdr:colOff>76200</xdr:colOff>
      <xdr:row>28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762750" y="571500"/>
          <a:ext cx="1847850" cy="4895850"/>
          <a:chOff x="6705600" y="1371600"/>
          <a:chExt cx="1848458" cy="4895850"/>
        </a:xfrm>
        <a:solidFill>
          <a:srgbClr val="FFFFFF"/>
        </a:solidFill>
      </xdr:grpSpPr>
      <xdr:sp>
        <xdr:nvSpPr>
          <xdr:cNvPr id="2" name="Round Same Side Corner Rectangle 62"/>
          <xdr:cNvSpPr>
            <a:spLocks/>
          </xdr:cNvSpPr>
        </xdr:nvSpPr>
        <xdr:spPr>
          <a:xfrm>
            <a:off x="6705600" y="1371600"/>
            <a:ext cx="1848458" cy="4895850"/>
          </a:xfrm>
          <a:custGeom>
            <a:pathLst>
              <a:path h="4895850" w="1848458">
                <a:moveTo>
                  <a:pt x="308083" y="0"/>
                </a:moveTo>
                <a:lnTo>
                  <a:pt x="1540375" y="0"/>
                </a:lnTo>
                <a:lnTo>
                  <a:pt x="1232292" y="0"/>
                </a:lnTo>
                <a:lnTo>
                  <a:pt x="1848458" y="616166"/>
                </a:lnTo>
                <a:lnTo>
                  <a:pt x="1540375" y="0"/>
                </a:lnTo>
                <a:close/>
              </a:path>
            </a:pathLst>
          </a:custGeom>
          <a:solidFill>
            <a:srgbClr val="E0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" name="Group 63"/>
          <xdr:cNvGrpSpPr>
            <a:grpSpLocks/>
          </xdr:cNvGrpSpPr>
        </xdr:nvGrpSpPr>
        <xdr:grpSpPr>
          <a:xfrm>
            <a:off x="6788318" y="4877029"/>
            <a:ext cx="1693650" cy="1286385"/>
            <a:chOff x="2470302" y="4454819"/>
            <a:chExt cx="1693752" cy="1449789"/>
          </a:xfrm>
          <a:solidFill>
            <a:srgbClr val="FFFFFF"/>
          </a:solidFill>
        </xdr:grpSpPr>
        <xdr:sp>
          <xdr:nvSpPr>
            <xdr:cNvPr id="4" name="Rectangle 76"/>
            <xdr:cNvSpPr>
              <a:spLocks/>
            </xdr:cNvSpPr>
          </xdr:nvSpPr>
          <xdr:spPr>
            <a:xfrm>
              <a:off x="2473690" y="4454819"/>
              <a:ext cx="1676814" cy="1449789"/>
            </a:xfrm>
            <a:prstGeom prst="rect">
              <a:avLst/>
            </a:prstGeom>
            <a:solidFill>
              <a:srgbClr val="AFB9C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Text Box 8"/>
            <xdr:cNvSpPr txBox="1">
              <a:spLocks noChangeArrowheads="1"/>
            </xdr:cNvSpPr>
          </xdr:nvSpPr>
          <xdr:spPr>
            <a:xfrm>
              <a:off x="2511799" y="4476203"/>
              <a:ext cx="1648444" cy="1374762"/>
            </a:xfrm>
            <a:prstGeom prst="rect">
              <a:avLst/>
            </a:prstGeom>
            <a:noFill/>
            <a:ln w="381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Filtraggio Web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Database principale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Più di 100 protocolli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Strumenti di gestione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Strumenti di reporting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Archiviazione log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Architettura distribuita</a:t>
              </a:r>
            </a:p>
          </xdr:txBody>
        </xdr:sp>
      </xdr:grpSp>
      <xdr:grpSp>
        <xdr:nvGrpSpPr>
          <xdr:cNvPr id="6" name="Group 64"/>
          <xdr:cNvGrpSpPr>
            <a:grpSpLocks/>
          </xdr:cNvGrpSpPr>
        </xdr:nvGrpSpPr>
        <xdr:grpSpPr>
          <a:xfrm>
            <a:off x="6781849" y="3162257"/>
            <a:ext cx="1762505" cy="780888"/>
            <a:chOff x="4628209" y="1930301"/>
            <a:chExt cx="1784749" cy="525820"/>
          </a:xfrm>
          <a:solidFill>
            <a:srgbClr val="FFFFFF"/>
          </a:solidFill>
        </xdr:grpSpPr>
        <xdr:sp>
          <xdr:nvSpPr>
            <xdr:cNvPr id="7" name="Rectangle 74"/>
            <xdr:cNvSpPr>
              <a:spLocks/>
            </xdr:cNvSpPr>
          </xdr:nvSpPr>
          <xdr:spPr>
            <a:xfrm>
              <a:off x="4638025" y="1930301"/>
              <a:ext cx="1678556" cy="525820"/>
            </a:xfrm>
            <a:prstGeom prst="rect">
              <a:avLst/>
            </a:prstGeom>
            <a:solidFill>
              <a:srgbClr val="A6CAA9"/>
            </a:solidFill>
            <a:ln w="9525" cmpd="sng">
              <a:solidFill>
                <a:srgbClr val="CFE1E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Text Box 28"/>
            <xdr:cNvSpPr txBox="1">
              <a:spLocks noChangeArrowheads="1"/>
            </xdr:cNvSpPr>
          </xdr:nvSpPr>
          <xdr:spPr>
            <a:xfrm>
              <a:off x="4628209" y="1955935"/>
              <a:ext cx="1784749" cy="480994"/>
            </a:xfrm>
            <a:prstGeom prst="rect">
              <a:avLst/>
            </a:prstGeom>
            <a:noFill/>
            <a:ln w="381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Content Gateway Module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Gestione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SSL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Catalogazione Web 2.0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Cache e proxy Web</a:t>
              </a:r>
            </a:p>
          </xdr:txBody>
        </xdr:sp>
      </xdr:grpSp>
      <xdr:grpSp>
        <xdr:nvGrpSpPr>
          <xdr:cNvPr id="9" name="Group 65"/>
          <xdr:cNvGrpSpPr>
            <a:grpSpLocks/>
          </xdr:cNvGrpSpPr>
        </xdr:nvGrpSpPr>
        <xdr:grpSpPr>
          <a:xfrm>
            <a:off x="6770758" y="2364234"/>
            <a:ext cx="1781914" cy="882477"/>
            <a:chOff x="6781341" y="2363970"/>
            <a:chExt cx="1781761" cy="882468"/>
          </a:xfrm>
          <a:solidFill>
            <a:srgbClr val="FFFFFF"/>
          </a:solidFill>
        </xdr:grpSpPr>
        <xdr:sp>
          <xdr:nvSpPr>
            <xdr:cNvPr id="10" name="Rectangle 72"/>
            <xdr:cNvSpPr>
              <a:spLocks/>
            </xdr:cNvSpPr>
          </xdr:nvSpPr>
          <xdr:spPr>
            <a:xfrm>
              <a:off x="6792477" y="2362427"/>
              <a:ext cx="1677083" cy="762011"/>
            </a:xfrm>
            <a:prstGeom prst="rect">
              <a:avLst/>
            </a:prstGeom>
            <a:solidFill>
              <a:srgbClr val="FFFF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Text Box 30"/>
            <xdr:cNvSpPr txBox="1">
              <a:spLocks noChangeArrowheads="1"/>
            </xdr:cNvSpPr>
          </xdr:nvSpPr>
          <xdr:spPr>
            <a:xfrm>
              <a:off x="6783123" y="2381178"/>
              <a:ext cx="1781761" cy="866804"/>
            </a:xfrm>
            <a:prstGeom prst="rect">
              <a:avLst/>
            </a:prstGeom>
            <a:noFill/>
            <a:ln w="381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Active Security Module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Analisi ThreatSeeker™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Controllo  del malware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Stripping dei contenuti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</a:p>
          </xdr:txBody>
        </xdr:sp>
      </xdr:grpSp>
      <xdr:grpSp>
        <xdr:nvGrpSpPr>
          <xdr:cNvPr id="12" name="Group 66"/>
          <xdr:cNvGrpSpPr>
            <a:grpSpLocks/>
          </xdr:cNvGrpSpPr>
        </xdr:nvGrpSpPr>
        <xdr:grpSpPr>
          <a:xfrm>
            <a:off x="6785084" y="1491548"/>
            <a:ext cx="1701968" cy="752737"/>
            <a:chOff x="6737352" y="1301106"/>
            <a:chExt cx="1701655" cy="752523"/>
          </a:xfrm>
          <a:solidFill>
            <a:srgbClr val="FFFFFF"/>
          </a:solidFill>
        </xdr:grpSpPr>
        <xdr:sp>
          <xdr:nvSpPr>
            <xdr:cNvPr id="13" name="Oval 70"/>
            <xdr:cNvSpPr>
              <a:spLocks/>
            </xdr:cNvSpPr>
          </xdr:nvSpPr>
          <xdr:spPr>
            <a:xfrm>
              <a:off x="6924959" y="1305621"/>
              <a:ext cx="1343457" cy="647734"/>
            </a:xfrm>
            <a:prstGeom prst="ellipse">
              <a:avLst/>
            </a:prstGeom>
            <a:solidFill>
              <a:srgbClr val="DBDCE5"/>
            </a:solidFill>
            <a:ln w="9525" cmpd="sng">
              <a:solidFill>
                <a:srgbClr val="BFBFB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Rectangle 71"/>
            <xdr:cNvSpPr>
              <a:spLocks/>
            </xdr:cNvSpPr>
          </xdr:nvSpPr>
          <xdr:spPr>
            <a:xfrm>
              <a:off x="6737352" y="1305621"/>
              <a:ext cx="1705484" cy="7525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</a:rPr>
                <a:t>WEBSENSE
</a:t>
              </a:r>
              <a:r>
                <a:rPr lang="en-US" cap="none" sz="1400" b="1" i="0" u="none" baseline="0">
                  <a:solidFill>
                    <a:srgbClr val="000000"/>
                  </a:solidFill>
                </a:rPr>
                <a:t>Web Security
Gateway</a:t>
              </a:r>
            </a:p>
          </xdr:txBody>
        </xdr:sp>
      </xdr:grpSp>
      <xdr:grpSp>
        <xdr:nvGrpSpPr>
          <xdr:cNvPr id="15" name="Group 67"/>
          <xdr:cNvGrpSpPr>
            <a:grpSpLocks/>
          </xdr:cNvGrpSpPr>
        </xdr:nvGrpSpPr>
        <xdr:grpSpPr>
          <a:xfrm>
            <a:off x="6788781" y="3962729"/>
            <a:ext cx="1692263" cy="884925"/>
            <a:chOff x="6788919" y="3962400"/>
            <a:chExt cx="1692090" cy="884639"/>
          </a:xfrm>
          <a:solidFill>
            <a:srgbClr val="FFFFFF"/>
          </a:solidFill>
        </xdr:grpSpPr>
        <xdr:sp>
          <xdr:nvSpPr>
            <xdr:cNvPr id="16" name="Rectangle 68"/>
            <xdr:cNvSpPr>
              <a:spLocks/>
            </xdr:cNvSpPr>
          </xdr:nvSpPr>
          <xdr:spPr>
            <a:xfrm>
              <a:off x="6791457" y="3962400"/>
              <a:ext cx="1676861" cy="885745"/>
            </a:xfrm>
            <a:prstGeom prst="rect">
              <a:avLst/>
            </a:prstGeom>
            <a:solidFill>
              <a:srgbClr val="ACCAD8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" name="Text Box 30"/>
            <xdr:cNvSpPr txBox="1">
              <a:spLocks noChangeArrowheads="1"/>
            </xdr:cNvSpPr>
          </xdr:nvSpPr>
          <xdr:spPr>
            <a:xfrm>
              <a:off x="6829529" y="3962400"/>
              <a:ext cx="1648519" cy="866725"/>
            </a:xfrm>
            <a:prstGeom prst="rect">
              <a:avLst/>
            </a:prstGeom>
            <a:noFill/>
            <a:ln w="381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Categorie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sicurezza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Aggiornamenti in tempo reale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Reputazione Web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Gestione allegati IM</a:t>
              </a:r>
            </a:p>
          </xdr:txBody>
        </xdr:sp>
      </xdr:grpSp>
    </xdr:grpSp>
    <xdr:clientData/>
  </xdr:twoCellAnchor>
  <xdr:twoCellAnchor>
    <xdr:from>
      <xdr:col>7</xdr:col>
      <xdr:colOff>438150</xdr:colOff>
      <xdr:row>12</xdr:row>
      <xdr:rowOff>38100</xdr:rowOff>
    </xdr:from>
    <xdr:to>
      <xdr:col>10</xdr:col>
      <xdr:colOff>457200</xdr:colOff>
      <xdr:row>28</xdr:row>
      <xdr:rowOff>123825</xdr:rowOff>
    </xdr:to>
    <xdr:grpSp>
      <xdr:nvGrpSpPr>
        <xdr:cNvPr id="18" name="Group 2"/>
        <xdr:cNvGrpSpPr>
          <a:grpSpLocks/>
        </xdr:cNvGrpSpPr>
      </xdr:nvGrpSpPr>
      <xdr:grpSpPr>
        <a:xfrm>
          <a:off x="4705350" y="2324100"/>
          <a:ext cx="1847850" cy="3133725"/>
          <a:chOff x="4648200" y="3124200"/>
          <a:chExt cx="1847850" cy="3133725"/>
        </a:xfrm>
        <a:solidFill>
          <a:srgbClr val="FFFFFF"/>
        </a:solidFill>
      </xdr:grpSpPr>
      <xdr:sp>
        <xdr:nvSpPr>
          <xdr:cNvPr id="19" name="Round Same Side Corner Rectangle 52"/>
          <xdr:cNvSpPr>
            <a:spLocks/>
          </xdr:cNvSpPr>
        </xdr:nvSpPr>
        <xdr:spPr>
          <a:xfrm>
            <a:off x="4648200" y="3124200"/>
            <a:ext cx="1847850" cy="3133725"/>
          </a:xfrm>
          <a:custGeom>
            <a:pathLst>
              <a:path h="3133725" w="1847850">
                <a:moveTo>
                  <a:pt x="307981" y="0"/>
                </a:moveTo>
                <a:lnTo>
                  <a:pt x="1539869" y="0"/>
                </a:lnTo>
                <a:lnTo>
                  <a:pt x="1231888" y="0"/>
                </a:lnTo>
                <a:lnTo>
                  <a:pt x="1847850" y="615962"/>
                </a:lnTo>
                <a:lnTo>
                  <a:pt x="1539869" y="0"/>
                </a:lnTo>
                <a:close/>
              </a:path>
            </a:pathLst>
          </a:custGeom>
          <a:solidFill>
            <a:srgbClr val="E0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20" name="Group 53"/>
          <xdr:cNvGrpSpPr>
            <a:grpSpLocks/>
          </xdr:cNvGrpSpPr>
        </xdr:nvGrpSpPr>
        <xdr:grpSpPr>
          <a:xfrm>
            <a:off x="4819588" y="3266001"/>
            <a:ext cx="1505074" cy="575039"/>
            <a:chOff x="4819653" y="3167978"/>
            <a:chExt cx="1504948" cy="575347"/>
          </a:xfrm>
          <a:solidFill>
            <a:srgbClr val="FFFFFF"/>
          </a:solidFill>
        </xdr:grpSpPr>
        <xdr:sp>
          <xdr:nvSpPr>
            <xdr:cNvPr id="21" name="Oval 60"/>
            <xdr:cNvSpPr>
              <a:spLocks/>
            </xdr:cNvSpPr>
          </xdr:nvSpPr>
          <xdr:spPr>
            <a:xfrm>
              <a:off x="4867435" y="3169129"/>
              <a:ext cx="1409760" cy="571463"/>
            </a:xfrm>
            <a:prstGeom prst="ellipse">
              <a:avLst/>
            </a:prstGeom>
            <a:solidFill>
              <a:srgbClr val="DBDCE5"/>
            </a:solidFill>
            <a:ln w="9525" cmpd="sng">
              <a:solidFill>
                <a:srgbClr val="A6A6A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" name="Rectangle 61"/>
            <xdr:cNvSpPr>
              <a:spLocks/>
            </xdr:cNvSpPr>
          </xdr:nvSpPr>
          <xdr:spPr>
            <a:xfrm>
              <a:off x="4819653" y="3178622"/>
              <a:ext cx="1504948" cy="4667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</a:rPr>
                <a:t>WEBSENSE
</a:t>
              </a:r>
              <a:r>
                <a:rPr lang="en-US" cap="none" sz="1400" b="1" i="0" u="none" baseline="0">
                  <a:solidFill>
                    <a:srgbClr val="000000"/>
                  </a:solidFill>
                </a:rPr>
                <a:t>Web Security</a:t>
              </a:r>
            </a:p>
          </xdr:txBody>
        </xdr:sp>
      </xdr:grpSp>
      <xdr:grpSp>
        <xdr:nvGrpSpPr>
          <xdr:cNvPr id="23" name="Group 54"/>
          <xdr:cNvGrpSpPr>
            <a:grpSpLocks/>
          </xdr:cNvGrpSpPr>
        </xdr:nvGrpSpPr>
        <xdr:grpSpPr>
          <a:xfrm>
            <a:off x="4735049" y="4876736"/>
            <a:ext cx="1694016" cy="1285611"/>
            <a:chOff x="2470302" y="4454819"/>
            <a:chExt cx="1693752" cy="1449789"/>
          </a:xfrm>
          <a:solidFill>
            <a:srgbClr val="FFFFFF"/>
          </a:solidFill>
        </xdr:grpSpPr>
        <xdr:sp>
          <xdr:nvSpPr>
            <xdr:cNvPr id="24" name="Rectangle 58"/>
            <xdr:cNvSpPr>
              <a:spLocks/>
            </xdr:cNvSpPr>
          </xdr:nvSpPr>
          <xdr:spPr>
            <a:xfrm>
              <a:off x="2470302" y="4454819"/>
              <a:ext cx="1685707" cy="1449789"/>
            </a:xfrm>
            <a:prstGeom prst="rect">
              <a:avLst/>
            </a:prstGeom>
            <a:solidFill>
              <a:srgbClr val="AFB9C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Text Box 8"/>
            <xdr:cNvSpPr txBox="1">
              <a:spLocks noChangeArrowheads="1"/>
            </xdr:cNvSpPr>
          </xdr:nvSpPr>
          <xdr:spPr>
            <a:xfrm>
              <a:off x="2507141" y="4476203"/>
              <a:ext cx="1657336" cy="1374762"/>
            </a:xfrm>
            <a:prstGeom prst="rect">
              <a:avLst/>
            </a:prstGeom>
            <a:noFill/>
            <a:ln w="381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Web Filtering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Master database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100+ protocols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Management tools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Reporting tools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Long-term archiving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Distributed architecture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Third-party integration</a:t>
              </a:r>
            </a:p>
          </xdr:txBody>
        </xdr:sp>
      </xdr:grpSp>
      <xdr:grpSp>
        <xdr:nvGrpSpPr>
          <xdr:cNvPr id="26" name="Group 55"/>
          <xdr:cNvGrpSpPr>
            <a:grpSpLocks/>
          </xdr:cNvGrpSpPr>
        </xdr:nvGrpSpPr>
        <xdr:grpSpPr>
          <a:xfrm>
            <a:off x="4735973" y="3962471"/>
            <a:ext cx="1692169" cy="979289"/>
            <a:chOff x="6788919" y="3962400"/>
            <a:chExt cx="1691985" cy="979488"/>
          </a:xfrm>
          <a:solidFill>
            <a:srgbClr val="FFFFFF"/>
          </a:solidFill>
        </xdr:grpSpPr>
        <xdr:sp>
          <xdr:nvSpPr>
            <xdr:cNvPr id="27" name="Rectangle 56"/>
            <xdr:cNvSpPr>
              <a:spLocks/>
            </xdr:cNvSpPr>
          </xdr:nvSpPr>
          <xdr:spPr>
            <a:xfrm>
              <a:off x="6788919" y="3962400"/>
              <a:ext cx="1686063" cy="885947"/>
            </a:xfrm>
            <a:prstGeom prst="rect">
              <a:avLst/>
            </a:prstGeom>
            <a:solidFill>
              <a:srgbClr val="ACCAD8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" name="Text Box 30"/>
            <xdr:cNvSpPr txBox="1">
              <a:spLocks noChangeArrowheads="1"/>
            </xdr:cNvSpPr>
          </xdr:nvSpPr>
          <xdr:spPr>
            <a:xfrm>
              <a:off x="6825297" y="3962400"/>
              <a:ext cx="1657299" cy="980957"/>
            </a:xfrm>
            <a:prstGeom prst="rect">
              <a:avLst/>
            </a:prstGeom>
            <a:noFill/>
            <a:ln w="381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  <a:r>
                <a:rPr lang="en-US" cap="none" sz="95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Security categories
</a:t>
              </a:r>
              <a:r>
                <a:rPr lang="en-US" cap="none" sz="95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Real-time updates
</a:t>
              </a:r>
              <a:r>
                <a:rPr lang="en-US" cap="none" sz="95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Web reputation
</a:t>
              </a:r>
              <a:r>
                <a:rPr lang="en-US" cap="none" sz="95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IM attachment mgmt
</a:t>
              </a:r>
              <a:r>
                <a:rPr lang="en-US" cap="none" sz="95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Web Protection Svcs
</a:t>
              </a:r>
            </a:p>
          </xdr:txBody>
        </xdr:sp>
      </xdr:grpSp>
    </xdr:grpSp>
    <xdr:clientData/>
  </xdr:twoCellAnchor>
  <xdr:twoCellAnchor>
    <xdr:from>
      <xdr:col>4</xdr:col>
      <xdr:colOff>190500</xdr:colOff>
      <xdr:row>17</xdr:row>
      <xdr:rowOff>0</xdr:rowOff>
    </xdr:from>
    <xdr:to>
      <xdr:col>7</xdr:col>
      <xdr:colOff>209550</xdr:colOff>
      <xdr:row>28</xdr:row>
      <xdr:rowOff>114300</xdr:rowOff>
    </xdr:to>
    <xdr:grpSp>
      <xdr:nvGrpSpPr>
        <xdr:cNvPr id="29" name="Group 3"/>
        <xdr:cNvGrpSpPr>
          <a:grpSpLocks/>
        </xdr:cNvGrpSpPr>
      </xdr:nvGrpSpPr>
      <xdr:grpSpPr>
        <a:xfrm>
          <a:off x="2628900" y="3238500"/>
          <a:ext cx="1847850" cy="2209800"/>
          <a:chOff x="2562225" y="4038600"/>
          <a:chExt cx="1847850" cy="2209800"/>
        </a:xfrm>
        <a:solidFill>
          <a:srgbClr val="FFFFFF"/>
        </a:solidFill>
      </xdr:grpSpPr>
      <xdr:sp>
        <xdr:nvSpPr>
          <xdr:cNvPr id="30" name="Round Same Side Corner Rectangle 47"/>
          <xdr:cNvSpPr>
            <a:spLocks/>
          </xdr:cNvSpPr>
        </xdr:nvSpPr>
        <xdr:spPr>
          <a:xfrm>
            <a:off x="2562225" y="4038600"/>
            <a:ext cx="1847850" cy="2209800"/>
          </a:xfrm>
          <a:custGeom>
            <a:pathLst>
              <a:path h="2209800" w="1847850">
                <a:moveTo>
                  <a:pt x="307981" y="0"/>
                </a:moveTo>
                <a:lnTo>
                  <a:pt x="1539869" y="0"/>
                </a:lnTo>
                <a:lnTo>
                  <a:pt x="1231888" y="0"/>
                </a:lnTo>
                <a:lnTo>
                  <a:pt x="1847850" y="615962"/>
                </a:lnTo>
                <a:lnTo>
                  <a:pt x="1539869" y="0"/>
                </a:lnTo>
                <a:close/>
              </a:path>
            </a:pathLst>
          </a:custGeom>
          <a:solidFill>
            <a:srgbClr val="E0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Oval 48"/>
          <xdr:cNvSpPr>
            <a:spLocks/>
          </xdr:cNvSpPr>
        </xdr:nvSpPr>
        <xdr:spPr>
          <a:xfrm>
            <a:off x="2886061" y="4181685"/>
            <a:ext cx="1219119" cy="552450"/>
          </a:xfrm>
          <a:prstGeom prst="ellipse">
            <a:avLst/>
          </a:prstGeom>
          <a:solidFill>
            <a:srgbClr val="DBDCE5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WEBSENSE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Web Filter</a:t>
            </a:r>
          </a:p>
        </xdr:txBody>
      </xdr:sp>
      <xdr:grpSp>
        <xdr:nvGrpSpPr>
          <xdr:cNvPr id="32" name="Group 49"/>
          <xdr:cNvGrpSpPr>
            <a:grpSpLocks/>
          </xdr:cNvGrpSpPr>
        </xdr:nvGrpSpPr>
        <xdr:grpSpPr>
          <a:xfrm>
            <a:off x="2645840" y="4876667"/>
            <a:ext cx="1694016" cy="1286104"/>
            <a:chOff x="2470302" y="4454819"/>
            <a:chExt cx="1693752" cy="1449789"/>
          </a:xfrm>
          <a:solidFill>
            <a:srgbClr val="FFFFFF"/>
          </a:solidFill>
        </xdr:grpSpPr>
        <xdr:sp>
          <xdr:nvSpPr>
            <xdr:cNvPr id="33" name="Rectangle 50"/>
            <xdr:cNvSpPr>
              <a:spLocks/>
            </xdr:cNvSpPr>
          </xdr:nvSpPr>
          <xdr:spPr>
            <a:xfrm>
              <a:off x="2472419" y="4454819"/>
              <a:ext cx="1685707" cy="1449789"/>
            </a:xfrm>
            <a:prstGeom prst="rect">
              <a:avLst/>
            </a:prstGeom>
            <a:solidFill>
              <a:srgbClr val="AFB9C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" name="Text Box 8"/>
            <xdr:cNvSpPr txBox="1">
              <a:spLocks noChangeArrowheads="1"/>
            </xdr:cNvSpPr>
          </xdr:nvSpPr>
          <xdr:spPr>
            <a:xfrm>
              <a:off x="2510529" y="4476203"/>
              <a:ext cx="1657336" cy="1374762"/>
            </a:xfrm>
            <a:prstGeom prst="rect">
              <a:avLst/>
            </a:prstGeom>
            <a:noFill/>
            <a:ln w="381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Web Filtering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Master database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100+ protocols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Management tools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Reporting tools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Long-term archiving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Distributed architecture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Third-party integration</a:t>
              </a:r>
            </a:p>
          </xdr:txBody>
        </xdr:sp>
      </xdr:grpSp>
    </xdr:grpSp>
    <xdr:clientData/>
  </xdr:twoCellAnchor>
  <xdr:twoCellAnchor>
    <xdr:from>
      <xdr:col>4</xdr:col>
      <xdr:colOff>0</xdr:colOff>
      <xdr:row>29</xdr:row>
      <xdr:rowOff>38100</xdr:rowOff>
    </xdr:from>
    <xdr:to>
      <xdr:col>7</xdr:col>
      <xdr:colOff>381000</xdr:colOff>
      <xdr:row>31</xdr:row>
      <xdr:rowOff>57150</xdr:rowOff>
    </xdr:to>
    <xdr:sp>
      <xdr:nvSpPr>
        <xdr:cNvPr id="35" name="Rectangle 4"/>
        <xdr:cNvSpPr>
          <a:spLocks/>
        </xdr:cNvSpPr>
      </xdr:nvSpPr>
      <xdr:spPr>
        <a:xfrm>
          <a:off x="2438400" y="5562600"/>
          <a:ext cx="2209800" cy="4000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Renamed from</a:t>
          </a: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Websense Enterprise</a:t>
          </a:r>
        </a:p>
      </xdr:txBody>
    </xdr:sp>
    <xdr:clientData/>
  </xdr:twoCellAnchor>
  <xdr:twoCellAnchor>
    <xdr:from>
      <xdr:col>7</xdr:col>
      <xdr:colOff>266700</xdr:colOff>
      <xdr:row>29</xdr:row>
      <xdr:rowOff>38100</xdr:rowOff>
    </xdr:from>
    <xdr:to>
      <xdr:col>11</xdr:col>
      <xdr:colOff>38100</xdr:colOff>
      <xdr:row>31</xdr:row>
      <xdr:rowOff>57150</xdr:rowOff>
    </xdr:to>
    <xdr:sp>
      <xdr:nvSpPr>
        <xdr:cNvPr id="36" name="Rectangle 5"/>
        <xdr:cNvSpPr>
          <a:spLocks/>
        </xdr:cNvSpPr>
      </xdr:nvSpPr>
      <xdr:spPr>
        <a:xfrm>
          <a:off x="4533900" y="5562600"/>
          <a:ext cx="2209800" cy="4000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Renamed from </a:t>
          </a:r>
          <a:r>
            <a:rPr lang="en-US" cap="none" sz="11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Websense 
Web Security Suite</a:t>
          </a:r>
        </a:p>
      </xdr:txBody>
    </xdr:sp>
    <xdr:clientData/>
  </xdr:twoCellAnchor>
  <xdr:twoCellAnchor>
    <xdr:from>
      <xdr:col>7</xdr:col>
      <xdr:colOff>438150</xdr:colOff>
      <xdr:row>8</xdr:row>
      <xdr:rowOff>28575</xdr:rowOff>
    </xdr:from>
    <xdr:to>
      <xdr:col>10</xdr:col>
      <xdr:colOff>457200</xdr:colOff>
      <xdr:row>28</xdr:row>
      <xdr:rowOff>123825</xdr:rowOff>
    </xdr:to>
    <xdr:grpSp>
      <xdr:nvGrpSpPr>
        <xdr:cNvPr id="37" name="Group 6"/>
        <xdr:cNvGrpSpPr>
          <a:grpSpLocks/>
        </xdr:cNvGrpSpPr>
      </xdr:nvGrpSpPr>
      <xdr:grpSpPr>
        <a:xfrm>
          <a:off x="4705350" y="1552575"/>
          <a:ext cx="1847850" cy="3905250"/>
          <a:chOff x="4648200" y="2349795"/>
          <a:chExt cx="1847850" cy="3908130"/>
        </a:xfrm>
        <a:solidFill>
          <a:srgbClr val="FFFFFF"/>
        </a:solidFill>
      </xdr:grpSpPr>
      <xdr:sp>
        <xdr:nvSpPr>
          <xdr:cNvPr id="38" name="Round Same Side Corner Rectangle 37"/>
          <xdr:cNvSpPr>
            <a:spLocks/>
          </xdr:cNvSpPr>
        </xdr:nvSpPr>
        <xdr:spPr>
          <a:xfrm>
            <a:off x="4648200" y="2349795"/>
            <a:ext cx="1847850" cy="3908130"/>
          </a:xfrm>
          <a:custGeom>
            <a:pathLst>
              <a:path h="3908130" w="1847850">
                <a:moveTo>
                  <a:pt x="307981" y="0"/>
                </a:moveTo>
                <a:lnTo>
                  <a:pt x="1539869" y="0"/>
                </a:lnTo>
                <a:lnTo>
                  <a:pt x="1231888" y="0"/>
                </a:lnTo>
                <a:lnTo>
                  <a:pt x="1847850" y="615962"/>
                </a:lnTo>
                <a:lnTo>
                  <a:pt x="1539869" y="0"/>
                </a:lnTo>
                <a:close/>
              </a:path>
            </a:pathLst>
          </a:custGeom>
          <a:solidFill>
            <a:srgbClr val="E0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9" name="Group 38"/>
          <xdr:cNvGrpSpPr>
            <a:grpSpLocks/>
          </xdr:cNvGrpSpPr>
        </xdr:nvGrpSpPr>
        <xdr:grpSpPr>
          <a:xfrm>
            <a:off x="4810349" y="2470947"/>
            <a:ext cx="1505074" cy="575472"/>
            <a:chOff x="4810128" y="2413734"/>
            <a:chExt cx="1504948" cy="575347"/>
          </a:xfrm>
          <a:solidFill>
            <a:srgbClr val="FFFFFF"/>
          </a:solidFill>
        </xdr:grpSpPr>
        <xdr:sp>
          <xdr:nvSpPr>
            <xdr:cNvPr id="40" name="Oval 45"/>
            <xdr:cNvSpPr>
              <a:spLocks/>
            </xdr:cNvSpPr>
          </xdr:nvSpPr>
          <xdr:spPr>
            <a:xfrm>
              <a:off x="4867316" y="2416611"/>
              <a:ext cx="1409760" cy="571895"/>
            </a:xfrm>
            <a:prstGeom prst="ellipse">
              <a:avLst/>
            </a:prstGeom>
            <a:solidFill>
              <a:srgbClr val="DBDCE5"/>
            </a:solidFill>
            <a:ln w="9525" cmpd="sng">
              <a:solidFill>
                <a:srgbClr val="A6A6A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1" name="Rectangle 46"/>
            <xdr:cNvSpPr>
              <a:spLocks/>
            </xdr:cNvSpPr>
          </xdr:nvSpPr>
          <xdr:spPr>
            <a:xfrm>
              <a:off x="4810128" y="2435597"/>
              <a:ext cx="1504948" cy="4670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</a:rPr>
                <a:t>WEBSENSE
</a:t>
              </a:r>
              <a:r>
                <a:rPr lang="en-US" cap="none" sz="1400" b="1" i="0" u="none" baseline="0">
                  <a:solidFill>
                    <a:srgbClr val="000000"/>
                  </a:solidFill>
                </a:rPr>
                <a:t>Web Security</a:t>
              </a:r>
            </a:p>
          </xdr:txBody>
        </xdr:sp>
      </xdr:grpSp>
      <xdr:grpSp>
        <xdr:nvGrpSpPr>
          <xdr:cNvPr id="42" name="Group 39"/>
          <xdr:cNvGrpSpPr>
            <a:grpSpLocks/>
          </xdr:cNvGrpSpPr>
        </xdr:nvGrpSpPr>
        <xdr:grpSpPr>
          <a:xfrm>
            <a:off x="4734125" y="4876401"/>
            <a:ext cx="1694016" cy="1285775"/>
            <a:chOff x="2470302" y="4454819"/>
            <a:chExt cx="1693752" cy="1449789"/>
          </a:xfrm>
          <a:solidFill>
            <a:srgbClr val="FFFFFF"/>
          </a:solidFill>
        </xdr:grpSpPr>
        <xdr:sp>
          <xdr:nvSpPr>
            <xdr:cNvPr id="43" name="Rectangle 43"/>
            <xdr:cNvSpPr>
              <a:spLocks/>
            </xdr:cNvSpPr>
          </xdr:nvSpPr>
          <xdr:spPr>
            <a:xfrm>
              <a:off x="2470302" y="4454095"/>
              <a:ext cx="1685707" cy="1450876"/>
            </a:xfrm>
            <a:prstGeom prst="rect">
              <a:avLst/>
            </a:prstGeom>
            <a:solidFill>
              <a:srgbClr val="AFB9C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" name="Text Box 8"/>
            <xdr:cNvSpPr txBox="1">
              <a:spLocks noChangeArrowheads="1"/>
            </xdr:cNvSpPr>
          </xdr:nvSpPr>
          <xdr:spPr>
            <a:xfrm>
              <a:off x="2508411" y="4475116"/>
              <a:ext cx="1657336" cy="1321845"/>
            </a:xfrm>
            <a:prstGeom prst="rect">
              <a:avLst/>
            </a:prstGeom>
            <a:noFill/>
            <a:ln w="381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Filtraggio Web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Database principale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Più di 100 protocolli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Strumenti di gestione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Strumenti di reporting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Archiviazione log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Architettura distribuita</a:t>
              </a:r>
            </a:p>
          </xdr:txBody>
        </xdr:sp>
      </xdr:grpSp>
      <xdr:grpSp>
        <xdr:nvGrpSpPr>
          <xdr:cNvPr id="45" name="Group 40"/>
          <xdr:cNvGrpSpPr>
            <a:grpSpLocks/>
          </xdr:cNvGrpSpPr>
        </xdr:nvGrpSpPr>
        <xdr:grpSpPr>
          <a:xfrm>
            <a:off x="4734587" y="3962876"/>
            <a:ext cx="1691707" cy="884214"/>
            <a:chOff x="6788919" y="3962400"/>
            <a:chExt cx="1691506" cy="884639"/>
          </a:xfrm>
          <a:solidFill>
            <a:srgbClr val="FFFFFF"/>
          </a:solidFill>
        </xdr:grpSpPr>
        <xdr:sp>
          <xdr:nvSpPr>
            <xdr:cNvPr id="46" name="Rectangle 41"/>
            <xdr:cNvSpPr>
              <a:spLocks/>
            </xdr:cNvSpPr>
          </xdr:nvSpPr>
          <xdr:spPr>
            <a:xfrm>
              <a:off x="6788919" y="3960853"/>
              <a:ext cx="1686009" cy="886408"/>
            </a:xfrm>
            <a:prstGeom prst="rect">
              <a:avLst/>
            </a:prstGeom>
            <a:solidFill>
              <a:srgbClr val="ACCAD8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7" name="Text Box 30"/>
            <xdr:cNvSpPr txBox="1">
              <a:spLocks noChangeArrowheads="1"/>
            </xdr:cNvSpPr>
          </xdr:nvSpPr>
          <xdr:spPr>
            <a:xfrm>
              <a:off x="6826132" y="3960853"/>
              <a:ext cx="1657253" cy="867389"/>
            </a:xfrm>
            <a:prstGeom prst="rect">
              <a:avLst/>
            </a:prstGeom>
            <a:noFill/>
            <a:ln w="381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Categorie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sicurezza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Aggiornamenti in tempo reale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Reputazione Web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Gestione allegati IM</a:t>
              </a:r>
            </a:p>
          </xdr:txBody>
        </xdr:sp>
      </xdr:grpSp>
    </xdr:grpSp>
    <xdr:clientData/>
  </xdr:twoCellAnchor>
  <xdr:twoCellAnchor>
    <xdr:from>
      <xdr:col>4</xdr:col>
      <xdr:colOff>190500</xdr:colOff>
      <xdr:row>13</xdr:row>
      <xdr:rowOff>38100</xdr:rowOff>
    </xdr:from>
    <xdr:to>
      <xdr:col>7</xdr:col>
      <xdr:colOff>390525</xdr:colOff>
      <xdr:row>28</xdr:row>
      <xdr:rowOff>114300</xdr:rowOff>
    </xdr:to>
    <xdr:grpSp>
      <xdr:nvGrpSpPr>
        <xdr:cNvPr id="48" name="Group 7"/>
        <xdr:cNvGrpSpPr>
          <a:grpSpLocks/>
        </xdr:cNvGrpSpPr>
      </xdr:nvGrpSpPr>
      <xdr:grpSpPr>
        <a:xfrm>
          <a:off x="2628900" y="2514600"/>
          <a:ext cx="2028825" cy="2933700"/>
          <a:chOff x="2562225" y="3317358"/>
          <a:chExt cx="2031307" cy="2931042"/>
        </a:xfrm>
        <a:solidFill>
          <a:srgbClr val="FFFFFF"/>
        </a:solidFill>
      </xdr:grpSpPr>
      <xdr:sp>
        <xdr:nvSpPr>
          <xdr:cNvPr id="49" name="Round Same Side Corner Rectangle 32"/>
          <xdr:cNvSpPr>
            <a:spLocks/>
          </xdr:cNvSpPr>
        </xdr:nvSpPr>
        <xdr:spPr>
          <a:xfrm>
            <a:off x="2562225" y="3317358"/>
            <a:ext cx="1850013" cy="2931042"/>
          </a:xfrm>
          <a:custGeom>
            <a:pathLst>
              <a:path h="2931042" w="1850111">
                <a:moveTo>
                  <a:pt x="308358" y="0"/>
                </a:moveTo>
                <a:lnTo>
                  <a:pt x="1541753" y="0"/>
                </a:lnTo>
                <a:lnTo>
                  <a:pt x="1233395" y="0"/>
                </a:lnTo>
                <a:lnTo>
                  <a:pt x="1850111" y="616716"/>
                </a:lnTo>
                <a:lnTo>
                  <a:pt x="1541753" y="0"/>
                </a:lnTo>
                <a:close/>
              </a:path>
            </a:pathLst>
          </a:custGeom>
          <a:solidFill>
            <a:srgbClr val="E0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Oval 33"/>
          <xdr:cNvSpPr>
            <a:spLocks/>
          </xdr:cNvSpPr>
        </xdr:nvSpPr>
        <xdr:spPr>
          <a:xfrm>
            <a:off x="2877078" y="3412617"/>
            <a:ext cx="1211167" cy="551769"/>
          </a:xfrm>
          <a:prstGeom prst="ellipse">
            <a:avLst/>
          </a:prstGeom>
          <a:solidFill>
            <a:srgbClr val="DBDCE5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WEBSENSE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Web Filter</a:t>
            </a:r>
          </a:p>
        </xdr:txBody>
      </xdr:sp>
      <xdr:grpSp>
        <xdr:nvGrpSpPr>
          <xdr:cNvPr id="51" name="Group 34"/>
          <xdr:cNvGrpSpPr>
            <a:grpSpLocks/>
          </xdr:cNvGrpSpPr>
        </xdr:nvGrpSpPr>
        <xdr:grpSpPr>
          <a:xfrm>
            <a:off x="2649571" y="4876672"/>
            <a:ext cx="1943961" cy="1285995"/>
            <a:chOff x="2470302" y="4454819"/>
            <a:chExt cx="1943868" cy="1449789"/>
          </a:xfrm>
          <a:solidFill>
            <a:srgbClr val="FFFFFF"/>
          </a:solidFill>
        </xdr:grpSpPr>
        <xdr:sp>
          <xdr:nvSpPr>
            <xdr:cNvPr id="52" name="Rectangle 35"/>
            <xdr:cNvSpPr>
              <a:spLocks/>
            </xdr:cNvSpPr>
          </xdr:nvSpPr>
          <xdr:spPr>
            <a:xfrm>
              <a:off x="2470302" y="4456269"/>
              <a:ext cx="1678530" cy="1448339"/>
            </a:xfrm>
            <a:prstGeom prst="rect">
              <a:avLst/>
            </a:prstGeom>
            <a:solidFill>
              <a:srgbClr val="AFB9C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3" name="Text Box 8"/>
            <xdr:cNvSpPr txBox="1">
              <a:spLocks noChangeArrowheads="1"/>
            </xdr:cNvSpPr>
          </xdr:nvSpPr>
          <xdr:spPr>
            <a:xfrm>
              <a:off x="2506750" y="4477653"/>
              <a:ext cx="1907420" cy="1319670"/>
            </a:xfrm>
            <a:prstGeom prst="rect">
              <a:avLst/>
            </a:prstGeom>
            <a:noFill/>
            <a:ln w="381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Filtraggio Web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Database principale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Più di 100 protocolli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Strumenti di gestione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Strumenti di reporting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Archiviazione log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Architettura distribuita</a:t>
              </a:r>
            </a:p>
          </xdr:txBody>
        </xdr:sp>
      </xdr:grpSp>
    </xdr:grpSp>
    <xdr:clientData/>
  </xdr:twoCellAnchor>
  <xdr:twoCellAnchor>
    <xdr:from>
      <xdr:col>7</xdr:col>
      <xdr:colOff>523875</xdr:colOff>
      <xdr:row>12</xdr:row>
      <xdr:rowOff>76200</xdr:rowOff>
    </xdr:from>
    <xdr:to>
      <xdr:col>10</xdr:col>
      <xdr:colOff>466725</xdr:colOff>
      <xdr:row>16</xdr:row>
      <xdr:rowOff>76200</xdr:rowOff>
    </xdr:to>
    <xdr:grpSp>
      <xdr:nvGrpSpPr>
        <xdr:cNvPr id="54" name="Group 8"/>
        <xdr:cNvGrpSpPr>
          <a:grpSpLocks/>
        </xdr:cNvGrpSpPr>
      </xdr:nvGrpSpPr>
      <xdr:grpSpPr>
        <a:xfrm>
          <a:off x="4791075" y="2362200"/>
          <a:ext cx="1771650" cy="762000"/>
          <a:chOff x="4628209" y="1937506"/>
          <a:chExt cx="1785952" cy="518615"/>
        </a:xfrm>
        <a:solidFill>
          <a:srgbClr val="FFFFFF"/>
        </a:solidFill>
      </xdr:grpSpPr>
      <xdr:sp>
        <xdr:nvSpPr>
          <xdr:cNvPr id="55" name="Rectangle 30"/>
          <xdr:cNvSpPr>
            <a:spLocks/>
          </xdr:cNvSpPr>
        </xdr:nvSpPr>
        <xdr:spPr>
          <a:xfrm>
            <a:off x="4636246" y="1940099"/>
            <a:ext cx="1681474" cy="515763"/>
          </a:xfrm>
          <a:prstGeom prst="rect">
            <a:avLst/>
          </a:prstGeom>
          <a:solidFill>
            <a:srgbClr val="A6CAA9"/>
          </a:solidFill>
          <a:ln w="9525" cmpd="sng">
            <a:solidFill>
              <a:srgbClr val="CFE1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" name="Text Box 28"/>
          <xdr:cNvSpPr txBox="1">
            <a:spLocks noChangeArrowheads="1"/>
          </xdr:cNvSpPr>
        </xdr:nvSpPr>
        <xdr:spPr>
          <a:xfrm>
            <a:off x="4628209" y="1959547"/>
            <a:ext cx="1787291" cy="470643"/>
          </a:xfrm>
          <a:prstGeom prst="rect">
            <a:avLst/>
          </a:prstGeom>
          <a:noFill/>
          <a:ln w="381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Content Gateway Module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Gestione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SSL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Catalogazione Web 2.0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Cache e proxy Web</a:t>
            </a:r>
          </a:p>
        </xdr:txBody>
      </xdr:sp>
    </xdr:grpSp>
    <xdr:clientData/>
  </xdr:twoCellAnchor>
  <xdr:twoCellAnchor>
    <xdr:from>
      <xdr:col>4</xdr:col>
      <xdr:colOff>276225</xdr:colOff>
      <xdr:row>17</xdr:row>
      <xdr:rowOff>19050</xdr:rowOff>
    </xdr:from>
    <xdr:to>
      <xdr:col>7</xdr:col>
      <xdr:colOff>219075</xdr:colOff>
      <xdr:row>21</xdr:row>
      <xdr:rowOff>171450</xdr:rowOff>
    </xdr:to>
    <xdr:grpSp>
      <xdr:nvGrpSpPr>
        <xdr:cNvPr id="57" name="Group 9"/>
        <xdr:cNvGrpSpPr>
          <a:grpSpLocks/>
        </xdr:cNvGrpSpPr>
      </xdr:nvGrpSpPr>
      <xdr:grpSpPr>
        <a:xfrm>
          <a:off x="2714625" y="3257550"/>
          <a:ext cx="1771650" cy="914400"/>
          <a:chOff x="4628209" y="1990714"/>
          <a:chExt cx="1787450" cy="549846"/>
        </a:xfrm>
        <a:solidFill>
          <a:srgbClr val="FFFFFF"/>
        </a:solidFill>
      </xdr:grpSpPr>
      <xdr:sp>
        <xdr:nvSpPr>
          <xdr:cNvPr id="58" name="Rectangle 28"/>
          <xdr:cNvSpPr>
            <a:spLocks/>
          </xdr:cNvSpPr>
        </xdr:nvSpPr>
        <xdr:spPr>
          <a:xfrm>
            <a:off x="4638040" y="1988103"/>
            <a:ext cx="1681544" cy="466269"/>
          </a:xfrm>
          <a:prstGeom prst="rect">
            <a:avLst/>
          </a:prstGeom>
          <a:solidFill>
            <a:srgbClr val="A6CAA9"/>
          </a:solidFill>
          <a:ln w="9525" cmpd="sng">
            <a:solidFill>
              <a:srgbClr val="CFE1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" name="Text Box 28"/>
          <xdr:cNvSpPr txBox="1">
            <a:spLocks noChangeArrowheads="1"/>
          </xdr:cNvSpPr>
        </xdr:nvSpPr>
        <xdr:spPr>
          <a:xfrm>
            <a:off x="4628209" y="2005285"/>
            <a:ext cx="1787450" cy="535275"/>
          </a:xfrm>
          <a:prstGeom prst="rect">
            <a:avLst/>
          </a:prstGeom>
          <a:noFill/>
          <a:ln w="381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Content Gateway Module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Gestione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SSL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Catalogazione Web 2.0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Cache e proxy Web
</a:t>
            </a:r>
          </a:p>
        </xdr:txBody>
      </xdr:sp>
    </xdr:grpSp>
    <xdr:clientData/>
  </xdr:twoCellAnchor>
  <xdr:twoCellAnchor>
    <xdr:from>
      <xdr:col>4</xdr:col>
      <xdr:colOff>238125</xdr:colOff>
      <xdr:row>8</xdr:row>
      <xdr:rowOff>9525</xdr:rowOff>
    </xdr:from>
    <xdr:to>
      <xdr:col>10</xdr:col>
      <xdr:colOff>409575</xdr:colOff>
      <xdr:row>21</xdr:row>
      <xdr:rowOff>57150</xdr:rowOff>
    </xdr:to>
    <xdr:grpSp>
      <xdr:nvGrpSpPr>
        <xdr:cNvPr id="60" name="Group 10"/>
        <xdr:cNvGrpSpPr>
          <a:grpSpLocks/>
        </xdr:cNvGrpSpPr>
      </xdr:nvGrpSpPr>
      <xdr:grpSpPr>
        <a:xfrm>
          <a:off x="2676525" y="1533525"/>
          <a:ext cx="3829050" cy="2524125"/>
          <a:chOff x="2609849" y="2329638"/>
          <a:chExt cx="3829050" cy="2529441"/>
        </a:xfrm>
        <a:solidFill>
          <a:srgbClr val="FFFFFF"/>
        </a:solidFill>
      </xdr:grpSpPr>
      <xdr:sp>
        <xdr:nvSpPr>
          <xdr:cNvPr id="61" name="TextBox 73"/>
          <xdr:cNvSpPr txBox="1">
            <a:spLocks noChangeArrowheads="1"/>
          </xdr:cNvSpPr>
        </xdr:nvSpPr>
        <xdr:spPr>
          <a:xfrm>
            <a:off x="2771626" y="2329638"/>
            <a:ext cx="1285604" cy="419887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50" b="1" i="0" u="none" baseline="0">
                <a:solidFill>
                  <a:srgbClr val="993300"/>
                </a:solidFill>
              </a:rPr>
              <a:t>Optional 
Add-On</a:t>
            </a:r>
          </a:p>
        </xdr:txBody>
      </xdr:sp>
      <xdr:sp>
        <xdr:nvSpPr>
          <xdr:cNvPr id="62" name="Curved Connector 24"/>
          <xdr:cNvSpPr>
            <a:spLocks/>
          </xdr:cNvSpPr>
        </xdr:nvSpPr>
        <xdr:spPr>
          <a:xfrm>
            <a:off x="3816957" y="2594597"/>
            <a:ext cx="878767" cy="602007"/>
          </a:xfrm>
          <a:prstGeom prst="curvedConnector3">
            <a:avLst>
              <a:gd name="adj" fmla="val 0"/>
            </a:avLst>
          </a:prstGeom>
          <a:noFill/>
          <a:ln w="19050" cmpd="sng">
            <a:solidFill>
              <a:srgbClr val="C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Rounded Rectangle 25"/>
          <xdr:cNvSpPr>
            <a:spLocks/>
          </xdr:cNvSpPr>
        </xdr:nvSpPr>
        <xdr:spPr>
          <a:xfrm>
            <a:off x="2609849" y="4024996"/>
            <a:ext cx="1743175" cy="834083"/>
          </a:xfrm>
          <a:prstGeom prst="roundRect">
            <a:avLst/>
          </a:prstGeom>
          <a:noFill/>
          <a:ln w="19050" cmpd="sng">
            <a:solidFill>
              <a:srgbClr val="C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Rounded Rectangle 26"/>
          <xdr:cNvSpPr>
            <a:spLocks/>
          </xdr:cNvSpPr>
        </xdr:nvSpPr>
        <xdr:spPr>
          <a:xfrm>
            <a:off x="4695724" y="3111868"/>
            <a:ext cx="1743175" cy="832818"/>
          </a:xfrm>
          <a:prstGeom prst="roundRect">
            <a:avLst/>
          </a:prstGeom>
          <a:noFill/>
          <a:ln w="19050" cmpd="sng">
            <a:solidFill>
              <a:srgbClr val="C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Curved Connector 27"/>
          <xdr:cNvSpPr>
            <a:spLocks/>
          </xdr:cNvSpPr>
        </xdr:nvSpPr>
        <xdr:spPr>
          <a:xfrm rot="16200000" flipH="1">
            <a:off x="3724103" y="2758378"/>
            <a:ext cx="533195" cy="1247647"/>
          </a:xfrm>
          <a:prstGeom prst="curvedConnector3">
            <a:avLst>
              <a:gd name="adj" fmla="val -12212"/>
            </a:avLst>
          </a:prstGeom>
          <a:noFill/>
          <a:ln w="19050" cmpd="sng">
            <a:solidFill>
              <a:srgbClr val="C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9525</xdr:colOff>
      <xdr:row>7</xdr:row>
      <xdr:rowOff>38100</xdr:rowOff>
    </xdr:from>
    <xdr:to>
      <xdr:col>14</xdr:col>
      <xdr:colOff>495300</xdr:colOff>
      <xdr:row>16</xdr:row>
      <xdr:rowOff>95250</xdr:rowOff>
    </xdr:to>
    <xdr:grpSp>
      <xdr:nvGrpSpPr>
        <xdr:cNvPr id="66" name="Group 11"/>
        <xdr:cNvGrpSpPr>
          <a:grpSpLocks/>
        </xdr:cNvGrpSpPr>
      </xdr:nvGrpSpPr>
      <xdr:grpSpPr>
        <a:xfrm>
          <a:off x="8543925" y="1371600"/>
          <a:ext cx="485775" cy="1771650"/>
          <a:chOff x="8232278" y="2058124"/>
          <a:chExt cx="488665" cy="1769041"/>
        </a:xfrm>
        <a:solidFill>
          <a:srgbClr val="FFFFFF"/>
        </a:solidFill>
      </xdr:grpSpPr>
      <xdr:sp>
        <xdr:nvSpPr>
          <xdr:cNvPr id="67" name="Left Brace 21"/>
          <xdr:cNvSpPr>
            <a:spLocks/>
          </xdr:cNvSpPr>
        </xdr:nvSpPr>
        <xdr:spPr>
          <a:xfrm rot="10800000">
            <a:off x="8232278" y="2221760"/>
            <a:ext cx="261802" cy="1605405"/>
          </a:xfrm>
          <a:prstGeom prst="leftBrace">
            <a:avLst>
              <a:gd name="adj1" fmla="val -42884"/>
              <a:gd name="adj2" fmla="val 3481"/>
            </a:avLst>
          </a:prstGeom>
          <a:noFill/>
          <a:ln w="1905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8" name="TextBox 84"/>
          <xdr:cNvSpPr txBox="1">
            <a:spLocks noChangeArrowheads="1"/>
          </xdr:cNvSpPr>
        </xdr:nvSpPr>
        <xdr:spPr>
          <a:xfrm rot="16200000">
            <a:off x="8491026" y="2058124"/>
            <a:ext cx="229917" cy="17690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</a:rPr>
              <a:t>GATEWAY COMPONENTS</a:t>
            </a:r>
          </a:p>
        </xdr:txBody>
      </xdr:sp>
    </xdr:grpSp>
    <xdr:clientData/>
  </xdr:twoCellAnchor>
  <xdr:twoCellAnchor>
    <xdr:from>
      <xdr:col>14</xdr:col>
      <xdr:colOff>9525</xdr:colOff>
      <xdr:row>16</xdr:row>
      <xdr:rowOff>104775</xdr:rowOff>
    </xdr:from>
    <xdr:to>
      <xdr:col>14</xdr:col>
      <xdr:colOff>476250</xdr:colOff>
      <xdr:row>28</xdr:row>
      <xdr:rowOff>57150</xdr:rowOff>
    </xdr:to>
    <xdr:grpSp>
      <xdr:nvGrpSpPr>
        <xdr:cNvPr id="69" name="Group 12"/>
        <xdr:cNvGrpSpPr>
          <a:grpSpLocks/>
        </xdr:cNvGrpSpPr>
      </xdr:nvGrpSpPr>
      <xdr:grpSpPr>
        <a:xfrm>
          <a:off x="8543925" y="3152775"/>
          <a:ext cx="466725" cy="2238375"/>
          <a:chOff x="8233602" y="3832581"/>
          <a:chExt cx="464813" cy="2244803"/>
        </a:xfrm>
        <a:solidFill>
          <a:srgbClr val="FFFFFF"/>
        </a:solidFill>
      </xdr:grpSpPr>
      <xdr:sp>
        <xdr:nvSpPr>
          <xdr:cNvPr id="70" name="Left Brace 19"/>
          <xdr:cNvSpPr>
            <a:spLocks/>
          </xdr:cNvSpPr>
        </xdr:nvSpPr>
        <xdr:spPr>
          <a:xfrm rot="10800000">
            <a:off x="8233602" y="3861202"/>
            <a:ext cx="262619" cy="2216182"/>
          </a:xfrm>
          <a:prstGeom prst="leftBrace">
            <a:avLst>
              <a:gd name="adj1" fmla="val -44828"/>
              <a:gd name="adj2" fmla="val 3449"/>
            </a:avLst>
          </a:prstGeom>
          <a:noFill/>
          <a:ln w="1905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TextBox 86"/>
          <xdr:cNvSpPr txBox="1">
            <a:spLocks noChangeArrowheads="1"/>
          </xdr:cNvSpPr>
        </xdr:nvSpPr>
        <xdr:spPr>
          <a:xfrm rot="16200000">
            <a:off x="8470773" y="3832581"/>
            <a:ext cx="227642" cy="21780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</a:rPr>
              <a:t>MANAGEMENT COMPONENTS</a:t>
            </a:r>
          </a:p>
        </xdr:txBody>
      </xdr:sp>
    </xdr:grpSp>
    <xdr:clientData/>
  </xdr:twoCellAnchor>
  <xdr:twoCellAnchor>
    <xdr:from>
      <xdr:col>1</xdr:col>
      <xdr:colOff>0</xdr:colOff>
      <xdr:row>19</xdr:row>
      <xdr:rowOff>9525</xdr:rowOff>
    </xdr:from>
    <xdr:to>
      <xdr:col>4</xdr:col>
      <xdr:colOff>19050</xdr:colOff>
      <xdr:row>28</xdr:row>
      <xdr:rowOff>123825</xdr:rowOff>
    </xdr:to>
    <xdr:grpSp>
      <xdr:nvGrpSpPr>
        <xdr:cNvPr id="72" name="Group 13"/>
        <xdr:cNvGrpSpPr>
          <a:grpSpLocks/>
        </xdr:cNvGrpSpPr>
      </xdr:nvGrpSpPr>
      <xdr:grpSpPr>
        <a:xfrm>
          <a:off x="609600" y="3629025"/>
          <a:ext cx="1847850" cy="1828800"/>
          <a:chOff x="476250" y="4419600"/>
          <a:chExt cx="1847850" cy="1828800"/>
        </a:xfrm>
        <a:solidFill>
          <a:srgbClr val="FFFFFF"/>
        </a:solidFill>
      </xdr:grpSpPr>
      <xdr:sp>
        <xdr:nvSpPr>
          <xdr:cNvPr id="73" name="Round Same Side Corner Rectangle 14"/>
          <xdr:cNvSpPr>
            <a:spLocks/>
          </xdr:cNvSpPr>
        </xdr:nvSpPr>
        <xdr:spPr>
          <a:xfrm>
            <a:off x="476250" y="4419600"/>
            <a:ext cx="1847850" cy="1828800"/>
          </a:xfrm>
          <a:custGeom>
            <a:pathLst>
              <a:path h="1828800" w="1847850">
                <a:moveTo>
                  <a:pt x="304806" y="0"/>
                </a:moveTo>
                <a:lnTo>
                  <a:pt x="1543044" y="0"/>
                </a:lnTo>
                <a:lnTo>
                  <a:pt x="1238238" y="0"/>
                </a:lnTo>
                <a:lnTo>
                  <a:pt x="1847850" y="609612"/>
                </a:lnTo>
                <a:lnTo>
                  <a:pt x="1543044" y="0"/>
                </a:lnTo>
                <a:close/>
              </a:path>
            </a:pathLst>
          </a:custGeom>
          <a:solidFill>
            <a:srgbClr val="E0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4" name="Oval 15"/>
          <xdr:cNvSpPr>
            <a:spLocks/>
          </xdr:cNvSpPr>
        </xdr:nvSpPr>
        <xdr:spPr>
          <a:xfrm>
            <a:off x="800086" y="4533900"/>
            <a:ext cx="1209880" cy="619049"/>
          </a:xfrm>
          <a:prstGeom prst="ellipse">
            <a:avLst/>
          </a:prstGeom>
          <a:solidFill>
            <a:srgbClr val="DBDCE5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WEBSENSE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Web Security
</a:t>
            </a:r>
            <a:r>
              <a:rPr lang="en-US" cap="none" sz="11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Express</a:t>
            </a:r>
          </a:p>
        </xdr:txBody>
      </xdr:sp>
      <xdr:grpSp>
        <xdr:nvGrpSpPr>
          <xdr:cNvPr id="75" name="Group 16"/>
          <xdr:cNvGrpSpPr>
            <a:grpSpLocks/>
          </xdr:cNvGrpSpPr>
        </xdr:nvGrpSpPr>
        <xdr:grpSpPr>
          <a:xfrm>
            <a:off x="564947" y="5257648"/>
            <a:ext cx="1682467" cy="890626"/>
            <a:chOff x="850900" y="5305425"/>
            <a:chExt cx="1682580" cy="890586"/>
          </a:xfrm>
          <a:solidFill>
            <a:srgbClr val="FFFFFF"/>
          </a:solidFill>
        </xdr:grpSpPr>
        <xdr:sp>
          <xdr:nvSpPr>
            <xdr:cNvPr id="76" name="Rectangle 17"/>
            <xdr:cNvSpPr>
              <a:spLocks/>
            </xdr:cNvSpPr>
          </xdr:nvSpPr>
          <xdr:spPr>
            <a:xfrm>
              <a:off x="850900" y="5305425"/>
              <a:ext cx="1685945" cy="885910"/>
            </a:xfrm>
            <a:prstGeom prst="rect">
              <a:avLst/>
            </a:prstGeom>
            <a:solidFill>
              <a:srgbClr val="C8A9F1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7" name="Text Box 8"/>
            <xdr:cNvSpPr txBox="1">
              <a:spLocks noChangeArrowheads="1"/>
            </xdr:cNvSpPr>
          </xdr:nvSpPr>
          <xdr:spPr>
            <a:xfrm>
              <a:off x="876139" y="5353071"/>
              <a:ext cx="1657341" cy="704899"/>
            </a:xfrm>
            <a:prstGeom prst="rect">
              <a:avLst/>
            </a:prstGeom>
            <a:noFill/>
            <a:ln w="381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Filtraggio Web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Più di 30 protocolli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Gestione semplificata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Archiviazione breve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2</xdr:row>
      <xdr:rowOff>171450</xdr:rowOff>
    </xdr:from>
    <xdr:to>
      <xdr:col>14</xdr:col>
      <xdr:colOff>314325</xdr:colOff>
      <xdr:row>27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52450"/>
          <a:ext cx="8448675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PageLayoutView="0" workbookViewId="0" topLeftCell="A1">
      <selection activeCell="G24" sqref="G24"/>
    </sheetView>
  </sheetViews>
  <sheetFormatPr defaultColWidth="9.140625" defaultRowHeight="15"/>
  <cols>
    <col min="1" max="1" width="21.28125" style="0" customWidth="1"/>
    <col min="4" max="5" width="9.8515625" style="0" customWidth="1"/>
    <col min="11" max="11" width="8.57421875" style="0" customWidth="1"/>
  </cols>
  <sheetData>
    <row r="1" ht="15">
      <c r="A1" t="s">
        <v>130</v>
      </c>
    </row>
    <row r="3" ht="15">
      <c r="A3" t="s">
        <v>0</v>
      </c>
    </row>
    <row r="4" ht="15">
      <c r="A4" s="64" t="s">
        <v>1</v>
      </c>
    </row>
    <row r="5" ht="15">
      <c r="A5" s="64" t="s">
        <v>23</v>
      </c>
    </row>
    <row r="6" ht="15">
      <c r="A6" s="64" t="s">
        <v>21</v>
      </c>
    </row>
    <row r="7" ht="15">
      <c r="A7" s="64" t="s">
        <v>24</v>
      </c>
    </row>
    <row r="8" ht="15">
      <c r="A8" s="64" t="s">
        <v>129</v>
      </c>
    </row>
    <row r="9" ht="15">
      <c r="A9" s="64" t="s">
        <v>22</v>
      </c>
    </row>
    <row r="11" ht="15">
      <c r="A11" s="64" t="s">
        <v>25</v>
      </c>
    </row>
    <row r="12" ht="15">
      <c r="A12" s="64" t="s">
        <v>26</v>
      </c>
    </row>
    <row r="13" ht="15">
      <c r="A13" s="64"/>
    </row>
    <row r="15" ht="15">
      <c r="A15" s="64" t="s">
        <v>27</v>
      </c>
    </row>
    <row r="16" ht="15">
      <c r="A16" s="64" t="s">
        <v>70</v>
      </c>
    </row>
    <row r="18" ht="15">
      <c r="A18" s="64" t="s">
        <v>128</v>
      </c>
    </row>
    <row r="19" ht="15">
      <c r="A19" s="64" t="s">
        <v>127</v>
      </c>
    </row>
    <row r="22" ht="15">
      <c r="A22" t="s">
        <v>131</v>
      </c>
    </row>
    <row r="23" ht="15.75" thickBot="1"/>
    <row r="24" spans="1:5" ht="15.75" thickTop="1">
      <c r="A24" s="13"/>
      <c r="B24" s="188" t="s">
        <v>71</v>
      </c>
      <c r="C24" s="189"/>
      <c r="D24" s="190" t="s">
        <v>72</v>
      </c>
      <c r="E24" s="191"/>
    </row>
    <row r="25" spans="1:5" ht="48">
      <c r="A25" s="65"/>
      <c r="B25" s="76" t="s">
        <v>73</v>
      </c>
      <c r="C25" s="77" t="s">
        <v>74</v>
      </c>
      <c r="D25" s="76" t="s">
        <v>75</v>
      </c>
      <c r="E25" s="66" t="s">
        <v>76</v>
      </c>
    </row>
    <row r="26" spans="1:5" ht="15">
      <c r="A26" s="67" t="s">
        <v>77</v>
      </c>
      <c r="B26" s="68">
        <v>51</v>
      </c>
      <c r="C26" s="69">
        <v>23</v>
      </c>
      <c r="D26" s="68">
        <v>36</v>
      </c>
      <c r="E26" s="69">
        <v>23</v>
      </c>
    </row>
    <row r="27" spans="1:5" ht="15">
      <c r="A27" s="70"/>
      <c r="B27" s="71"/>
      <c r="C27" s="72"/>
      <c r="D27" s="71"/>
      <c r="E27" s="72"/>
    </row>
    <row r="28" spans="1:5" ht="15">
      <c r="A28" s="73" t="s">
        <v>78</v>
      </c>
      <c r="B28" s="68">
        <v>40</v>
      </c>
      <c r="C28" s="69">
        <v>13</v>
      </c>
      <c r="D28" s="68">
        <v>25</v>
      </c>
      <c r="E28" s="69">
        <v>13</v>
      </c>
    </row>
    <row r="29" spans="1:5" ht="15">
      <c r="A29" s="70"/>
      <c r="B29" s="71"/>
      <c r="C29" s="72"/>
      <c r="D29" s="71"/>
      <c r="E29" s="72"/>
    </row>
    <row r="30" spans="1:5" ht="15.75" thickBot="1">
      <c r="A30" s="67" t="s">
        <v>79</v>
      </c>
      <c r="B30" s="74">
        <v>30</v>
      </c>
      <c r="C30" s="75">
        <v>5</v>
      </c>
      <c r="D30" s="74">
        <v>15</v>
      </c>
      <c r="E30" s="75">
        <v>5</v>
      </c>
    </row>
    <row r="31" ht="15.75" thickTop="1"/>
  </sheetData>
  <sheetProtection password="EA92" sheet="1"/>
  <mergeCells count="2">
    <mergeCell ref="B24:C24"/>
    <mergeCell ref="D24:E24"/>
  </mergeCells>
  <hyperlinks>
    <hyperlink ref="A4" location="'Web Security'!A1" display="Web Security "/>
    <hyperlink ref="A5" location="'Web Security Schema'!A1" display="Web Security Schema"/>
    <hyperlink ref="A6" location="'Web Security Upgrade'!A1" display="Web Security upgrade"/>
    <hyperlink ref="A7" location="'Websense Express'!A1" display="Websense Express"/>
    <hyperlink ref="A9" location="'Email Security'!A1" display="Email Security"/>
    <hyperlink ref="A11" location="'Hosted Email Security'!A1" display="Hosted Email"/>
    <hyperlink ref="A12" location="'Hosted Web Security'!A1" display="Hosted Web"/>
    <hyperlink ref="A15" location="'Data Security'!A1" display="Data Security "/>
    <hyperlink ref="A18" location="'Surfcontrol Renewal'!A1" display="Surfcontrol Renew"/>
    <hyperlink ref="A19" location="'Surcontrol migration'!A1" display="Migration from Sufcontrol to websense"/>
    <hyperlink ref="A16" location="'Data security schema'!A1" display="Data Security schema"/>
    <hyperlink ref="A8" location="'Web Security Gateway'!A1" display="Websense Appliance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 password="EA92" sheet="1"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7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421875" style="126" bestFit="1" customWidth="1"/>
    <col min="2" max="2" width="5.140625" style="126" bestFit="1" customWidth="1"/>
    <col min="3" max="3" width="7.00390625" style="0" bestFit="1" customWidth="1"/>
    <col min="4" max="4" width="11.57421875" style="0" bestFit="1" customWidth="1"/>
    <col min="5" max="5" width="7.00390625" style="0" bestFit="1" customWidth="1"/>
    <col min="6" max="6" width="11.57421875" style="0" bestFit="1" customWidth="1"/>
    <col min="7" max="7" width="7.00390625" style="0" bestFit="1" customWidth="1"/>
    <col min="8" max="8" width="13.28125" style="0" bestFit="1" customWidth="1"/>
    <col min="9" max="9" width="7.00390625" style="0" bestFit="1" customWidth="1"/>
    <col min="10" max="10" width="11.57421875" style="0" bestFit="1" customWidth="1"/>
    <col min="11" max="11" width="4.140625" style="0" customWidth="1"/>
    <col min="12" max="12" width="7.00390625" style="0" bestFit="1" customWidth="1"/>
    <col min="13" max="13" width="13.28125" style="0" bestFit="1" customWidth="1"/>
  </cols>
  <sheetData>
    <row r="1" ht="15.75" thickBot="1"/>
    <row r="2" spans="1:13" ht="16.5" thickBot="1" thickTop="1">
      <c r="A2" s="156"/>
      <c r="B2" s="156"/>
      <c r="C2" s="202" t="s">
        <v>39</v>
      </c>
      <c r="D2" s="202"/>
      <c r="E2" s="202" t="s">
        <v>40</v>
      </c>
      <c r="F2" s="202"/>
      <c r="G2" s="202" t="s">
        <v>42</v>
      </c>
      <c r="H2" s="202"/>
      <c r="I2" s="202" t="s">
        <v>43</v>
      </c>
      <c r="J2" s="202"/>
      <c r="K2" s="156"/>
      <c r="L2" s="202" t="s">
        <v>44</v>
      </c>
      <c r="M2" s="202"/>
    </row>
    <row r="3" spans="1:13" ht="16.5" thickBot="1" thickTop="1">
      <c r="A3" s="156"/>
      <c r="B3" s="156"/>
      <c r="C3" s="211"/>
      <c r="D3" s="212"/>
      <c r="E3" s="59" t="s">
        <v>122</v>
      </c>
      <c r="F3" s="59"/>
      <c r="G3" s="211" t="s">
        <v>41</v>
      </c>
      <c r="H3" s="212"/>
      <c r="I3" s="211"/>
      <c r="J3" s="212"/>
      <c r="K3" s="156"/>
      <c r="L3" s="211"/>
      <c r="M3" s="221"/>
    </row>
    <row r="4" spans="3:13" ht="15.75" thickTop="1">
      <c r="C4" s="92" t="s">
        <v>14</v>
      </c>
      <c r="D4" s="112" t="s">
        <v>13</v>
      </c>
      <c r="E4" s="92" t="s">
        <v>14</v>
      </c>
      <c r="F4" s="112" t="s">
        <v>13</v>
      </c>
      <c r="G4" s="92" t="s">
        <v>14</v>
      </c>
      <c r="H4" s="112" t="s">
        <v>13</v>
      </c>
      <c r="I4" s="92" t="s">
        <v>14</v>
      </c>
      <c r="J4" s="112" t="s">
        <v>13</v>
      </c>
      <c r="K4" s="92"/>
      <c r="L4" s="92" t="s">
        <v>14</v>
      </c>
      <c r="M4" s="112" t="s">
        <v>13</v>
      </c>
    </row>
    <row r="5" spans="1:13" ht="15.75" thickBot="1">
      <c r="A5" s="126" t="s">
        <v>2</v>
      </c>
      <c r="B5" s="126" t="s">
        <v>12</v>
      </c>
      <c r="C5" s="92"/>
      <c r="D5" s="112"/>
      <c r="E5" s="92"/>
      <c r="F5" s="112"/>
      <c r="G5" s="92"/>
      <c r="H5" s="112"/>
      <c r="I5" s="92"/>
      <c r="J5" s="112"/>
      <c r="K5" s="92"/>
      <c r="L5" s="92"/>
      <c r="M5" s="112"/>
    </row>
    <row r="6" spans="1:13" ht="15">
      <c r="A6" s="115">
        <v>250</v>
      </c>
      <c r="B6" s="140">
        <v>1</v>
      </c>
      <c r="C6" s="43">
        <v>20.31</v>
      </c>
      <c r="D6" s="44">
        <f>$A6*$B6*C6</f>
        <v>5077.5</v>
      </c>
      <c r="E6" s="43">
        <v>20.31</v>
      </c>
      <c r="F6" s="44">
        <f>$A6*$B6*E6</f>
        <v>5077.5</v>
      </c>
      <c r="G6" s="43">
        <v>43.5</v>
      </c>
      <c r="H6" s="44">
        <f>$A6*$B6*G6</f>
        <v>10875</v>
      </c>
      <c r="I6" s="43">
        <v>20.31</v>
      </c>
      <c r="J6" s="44">
        <f>$A6*$B6*I6</f>
        <v>5077.5</v>
      </c>
      <c r="K6" s="55"/>
      <c r="L6" s="43">
        <v>75.68</v>
      </c>
      <c r="M6" s="44">
        <f>$A6*$B6*L6</f>
        <v>18920</v>
      </c>
    </row>
    <row r="7" spans="1:13" ht="15">
      <c r="A7" s="150">
        <f>A6</f>
        <v>250</v>
      </c>
      <c r="B7" s="151">
        <v>2</v>
      </c>
      <c r="C7" s="31">
        <f>C6*(1-$B$75)</f>
        <v>17.263499999999997</v>
      </c>
      <c r="D7" s="32">
        <f>$A7*$B7*C7</f>
        <v>8631.749999999998</v>
      </c>
      <c r="E7" s="31">
        <f>E6*(1-$B$75)</f>
        <v>17.263499999999997</v>
      </c>
      <c r="F7" s="32">
        <f>$A7*$B7*E7</f>
        <v>8631.749999999998</v>
      </c>
      <c r="G7" s="31">
        <f>G6*(1-$B$75)</f>
        <v>36.975</v>
      </c>
      <c r="H7" s="32">
        <f>$A7*$B7*G7</f>
        <v>18487.5</v>
      </c>
      <c r="I7" s="31">
        <f>I6*(1-$B$75)</f>
        <v>17.263499999999997</v>
      </c>
      <c r="J7" s="32">
        <f>$A7*$B7*I7</f>
        <v>8631.749999999998</v>
      </c>
      <c r="K7" s="56"/>
      <c r="L7" s="31">
        <f>L6*(1-$B$75)</f>
        <v>64.328</v>
      </c>
      <c r="M7" s="32">
        <f>$A7*$B7*L7</f>
        <v>32164</v>
      </c>
    </row>
    <row r="8" spans="1:13" ht="15.75" thickBot="1">
      <c r="A8" s="152">
        <f>A6</f>
        <v>250</v>
      </c>
      <c r="B8" s="153">
        <v>3</v>
      </c>
      <c r="C8" s="35">
        <f>C6*(1-$B$76)</f>
        <v>16.248</v>
      </c>
      <c r="D8" s="36">
        <f>$A8*$B8*C8</f>
        <v>12186</v>
      </c>
      <c r="E8" s="35">
        <f>E6*(1-$B$76)</f>
        <v>16.248</v>
      </c>
      <c r="F8" s="36">
        <f>$A8*$B8*E8</f>
        <v>12186</v>
      </c>
      <c r="G8" s="35">
        <f>G6*(1-$B$76)</f>
        <v>34.800000000000004</v>
      </c>
      <c r="H8" s="36">
        <f>$A8*$B8*G8</f>
        <v>26100.000000000004</v>
      </c>
      <c r="I8" s="35">
        <f>I6*(1-$B$76)</f>
        <v>16.248</v>
      </c>
      <c r="J8" s="36">
        <f>$A8*$B8*I8</f>
        <v>12186</v>
      </c>
      <c r="K8" s="57"/>
      <c r="L8" s="35">
        <f>L6*(1-$B$76)</f>
        <v>60.54400000000001</v>
      </c>
      <c r="M8" s="36">
        <f>$A8*$B8*L8</f>
        <v>45408.00000000001</v>
      </c>
    </row>
    <row r="9" spans="1:13" ht="15">
      <c r="A9" s="110">
        <v>500</v>
      </c>
      <c r="B9" s="123">
        <v>1</v>
      </c>
      <c r="C9" s="41">
        <v>16.8</v>
      </c>
      <c r="D9" s="42">
        <f aca="true" t="shared" si="0" ref="D9:D20">$A9*$B9*C9</f>
        <v>8400</v>
      </c>
      <c r="E9" s="41">
        <v>16.8</v>
      </c>
      <c r="F9" s="42">
        <f aca="true" t="shared" si="1" ref="F9:F38">$A9*$B9*E9</f>
        <v>8400</v>
      </c>
      <c r="G9" s="41">
        <v>35.81</v>
      </c>
      <c r="H9" s="42">
        <f aca="true" t="shared" si="2" ref="H9:H20">$A9*$B9*G9</f>
        <v>17905</v>
      </c>
      <c r="I9" s="41">
        <v>16.8</v>
      </c>
      <c r="J9" s="42">
        <f aca="true" t="shared" si="3" ref="J9:J38">$A9*$B9*I9</f>
        <v>8400</v>
      </c>
      <c r="K9" s="55"/>
      <c r="L9" s="52">
        <v>62.58</v>
      </c>
      <c r="M9" s="42">
        <f aca="true" t="shared" si="4" ref="M9:M20">$A9*$B9*L9</f>
        <v>31290</v>
      </c>
    </row>
    <row r="10" spans="1:13" ht="15">
      <c r="A10" s="92">
        <f>A9</f>
        <v>500</v>
      </c>
      <c r="B10" s="124">
        <v>2</v>
      </c>
      <c r="C10" s="18">
        <f>C9*(1-$B$75)</f>
        <v>14.28</v>
      </c>
      <c r="D10" s="19">
        <f t="shared" si="0"/>
        <v>14280</v>
      </c>
      <c r="E10" s="18">
        <f>E9*(1-$B$75)</f>
        <v>14.28</v>
      </c>
      <c r="F10" s="19">
        <f t="shared" si="1"/>
        <v>14280</v>
      </c>
      <c r="G10" s="18">
        <f>G9*(1-$B$75)</f>
        <v>30.4385</v>
      </c>
      <c r="H10" s="19">
        <f t="shared" si="2"/>
        <v>30438.5</v>
      </c>
      <c r="I10" s="18">
        <f>I9*(1-$B$75)</f>
        <v>14.28</v>
      </c>
      <c r="J10" s="19">
        <f t="shared" si="3"/>
        <v>14280</v>
      </c>
      <c r="K10" s="56"/>
      <c r="L10" s="53">
        <f>L9*(1-$B$75)</f>
        <v>53.193</v>
      </c>
      <c r="M10" s="19">
        <f t="shared" si="4"/>
        <v>53193</v>
      </c>
    </row>
    <row r="11" spans="1:13" ht="15.75" thickBot="1">
      <c r="A11" s="113">
        <f>A9</f>
        <v>500</v>
      </c>
      <c r="B11" s="125">
        <v>3</v>
      </c>
      <c r="C11" s="20">
        <f>C9*(1-$B$76)</f>
        <v>13.440000000000001</v>
      </c>
      <c r="D11" s="21">
        <f t="shared" si="0"/>
        <v>20160.000000000004</v>
      </c>
      <c r="E11" s="20">
        <f>E9*(1-$B$76)</f>
        <v>13.440000000000001</v>
      </c>
      <c r="F11" s="21">
        <f t="shared" si="1"/>
        <v>20160.000000000004</v>
      </c>
      <c r="G11" s="20">
        <f>G9*(1-$B$76)</f>
        <v>28.648000000000003</v>
      </c>
      <c r="H11" s="21">
        <f t="shared" si="2"/>
        <v>42972.00000000001</v>
      </c>
      <c r="I11" s="20">
        <f>I9*(1-$B$76)</f>
        <v>13.440000000000001</v>
      </c>
      <c r="J11" s="21">
        <f t="shared" si="3"/>
        <v>20160.000000000004</v>
      </c>
      <c r="K11" s="57"/>
      <c r="L11" s="54">
        <f>L9*(1-$B$76)</f>
        <v>50.064</v>
      </c>
      <c r="M11" s="21">
        <f t="shared" si="4"/>
        <v>75096</v>
      </c>
    </row>
    <row r="12" spans="1:13" ht="15">
      <c r="A12" s="115">
        <v>1000</v>
      </c>
      <c r="B12" s="140">
        <v>1</v>
      </c>
      <c r="C12" s="43">
        <v>13.55</v>
      </c>
      <c r="D12" s="44">
        <f t="shared" si="0"/>
        <v>13550</v>
      </c>
      <c r="E12" s="43">
        <v>13.55</v>
      </c>
      <c r="F12" s="44">
        <f t="shared" si="1"/>
        <v>13550</v>
      </c>
      <c r="G12" s="43">
        <v>28.67</v>
      </c>
      <c r="H12" s="44">
        <f t="shared" si="2"/>
        <v>28670</v>
      </c>
      <c r="I12" s="43">
        <v>13.55</v>
      </c>
      <c r="J12" s="44">
        <f t="shared" si="3"/>
        <v>13550</v>
      </c>
      <c r="K12" s="55"/>
      <c r="L12" s="43">
        <v>50.19</v>
      </c>
      <c r="M12" s="44">
        <f t="shared" si="4"/>
        <v>50190</v>
      </c>
    </row>
    <row r="13" spans="1:13" ht="15">
      <c r="A13" s="150">
        <f>A12</f>
        <v>1000</v>
      </c>
      <c r="B13" s="151">
        <v>2</v>
      </c>
      <c r="C13" s="31">
        <f>C12*(1-$B$75)</f>
        <v>11.5175</v>
      </c>
      <c r="D13" s="32">
        <f t="shared" si="0"/>
        <v>23035</v>
      </c>
      <c r="E13" s="31">
        <f>E12*(1-$B$75)</f>
        <v>11.5175</v>
      </c>
      <c r="F13" s="32">
        <f t="shared" si="1"/>
        <v>23035</v>
      </c>
      <c r="G13" s="31">
        <f>G12*(1-$B$75)</f>
        <v>24.369500000000002</v>
      </c>
      <c r="H13" s="32">
        <f t="shared" si="2"/>
        <v>48739.00000000001</v>
      </c>
      <c r="I13" s="31">
        <f>I12*(1-$B$75)</f>
        <v>11.5175</v>
      </c>
      <c r="J13" s="32">
        <f t="shared" si="3"/>
        <v>23035</v>
      </c>
      <c r="K13" s="56"/>
      <c r="L13" s="31">
        <f>L12*(1-$B$75)</f>
        <v>42.6615</v>
      </c>
      <c r="M13" s="32">
        <f t="shared" si="4"/>
        <v>85323</v>
      </c>
    </row>
    <row r="14" spans="1:13" ht="15.75" thickBot="1">
      <c r="A14" s="152">
        <f>A12</f>
        <v>1000</v>
      </c>
      <c r="B14" s="153">
        <v>3</v>
      </c>
      <c r="C14" s="35">
        <f>C12*(1-$B$76)</f>
        <v>10.840000000000002</v>
      </c>
      <c r="D14" s="36">
        <f t="shared" si="0"/>
        <v>32520.000000000004</v>
      </c>
      <c r="E14" s="35">
        <f>E12*(1-$B$76)</f>
        <v>10.840000000000002</v>
      </c>
      <c r="F14" s="36">
        <f t="shared" si="1"/>
        <v>32520.000000000004</v>
      </c>
      <c r="G14" s="35">
        <f>G12*(1-$B$76)</f>
        <v>22.936000000000003</v>
      </c>
      <c r="H14" s="36">
        <f t="shared" si="2"/>
        <v>68808.00000000001</v>
      </c>
      <c r="I14" s="35">
        <f>I12*(1-$B$76)</f>
        <v>10.840000000000002</v>
      </c>
      <c r="J14" s="36">
        <f t="shared" si="3"/>
        <v>32520.000000000004</v>
      </c>
      <c r="K14" s="57"/>
      <c r="L14" s="35">
        <f>L12*(1-$B$76)</f>
        <v>40.152</v>
      </c>
      <c r="M14" s="36">
        <f t="shared" si="4"/>
        <v>120456</v>
      </c>
    </row>
    <row r="15" spans="1:13" ht="15">
      <c r="A15" s="110">
        <v>2500</v>
      </c>
      <c r="B15" s="123">
        <v>1</v>
      </c>
      <c r="C15" s="41">
        <v>11.55</v>
      </c>
      <c r="D15" s="42">
        <f t="shared" si="0"/>
        <v>28875</v>
      </c>
      <c r="E15" s="41">
        <v>11.55</v>
      </c>
      <c r="F15" s="42">
        <f t="shared" si="1"/>
        <v>28875</v>
      </c>
      <c r="G15" s="41">
        <v>24.57</v>
      </c>
      <c r="H15" s="42">
        <f t="shared" si="2"/>
        <v>61425</v>
      </c>
      <c r="I15" s="41">
        <v>11.55</v>
      </c>
      <c r="J15" s="42">
        <f t="shared" si="3"/>
        <v>28875</v>
      </c>
      <c r="K15" s="55"/>
      <c r="L15" s="52">
        <v>42.74</v>
      </c>
      <c r="M15" s="42">
        <f t="shared" si="4"/>
        <v>106850</v>
      </c>
    </row>
    <row r="16" spans="1:13" ht="15">
      <c r="A16" s="92">
        <f>A15</f>
        <v>2500</v>
      </c>
      <c r="B16" s="124">
        <v>2</v>
      </c>
      <c r="C16" s="18">
        <f>C15*(1-$B$75)</f>
        <v>9.8175</v>
      </c>
      <c r="D16" s="19">
        <f t="shared" si="0"/>
        <v>49087.50000000001</v>
      </c>
      <c r="E16" s="18">
        <f>E15*(1-$B$75)</f>
        <v>9.8175</v>
      </c>
      <c r="F16" s="19">
        <f t="shared" si="1"/>
        <v>49087.50000000001</v>
      </c>
      <c r="G16" s="18">
        <f>G15*(1-$B$75)</f>
        <v>20.8845</v>
      </c>
      <c r="H16" s="19">
        <f t="shared" si="2"/>
        <v>104422.5</v>
      </c>
      <c r="I16" s="18">
        <f>I15*(1-$B$75)</f>
        <v>9.8175</v>
      </c>
      <c r="J16" s="19">
        <f t="shared" si="3"/>
        <v>49087.50000000001</v>
      </c>
      <c r="K16" s="56"/>
      <c r="L16" s="53">
        <f>L15*(1-$B$75)</f>
        <v>36.329</v>
      </c>
      <c r="M16" s="19">
        <f t="shared" si="4"/>
        <v>181645</v>
      </c>
    </row>
    <row r="17" spans="1:13" ht="15.75" thickBot="1">
      <c r="A17" s="113">
        <f>A15</f>
        <v>2500</v>
      </c>
      <c r="B17" s="125">
        <v>3</v>
      </c>
      <c r="C17" s="20">
        <f>C15*(1-$B$76)</f>
        <v>9.24</v>
      </c>
      <c r="D17" s="21">
        <f t="shared" si="0"/>
        <v>69300</v>
      </c>
      <c r="E17" s="20">
        <f>E15*(1-$B$76)</f>
        <v>9.24</v>
      </c>
      <c r="F17" s="21">
        <f t="shared" si="1"/>
        <v>69300</v>
      </c>
      <c r="G17" s="20">
        <f>G15*(1-$B$76)</f>
        <v>19.656000000000002</v>
      </c>
      <c r="H17" s="21">
        <f t="shared" si="2"/>
        <v>147420.00000000003</v>
      </c>
      <c r="I17" s="20">
        <f>I15*(1-$B$76)</f>
        <v>9.24</v>
      </c>
      <c r="J17" s="21">
        <f t="shared" si="3"/>
        <v>69300</v>
      </c>
      <c r="K17" s="57"/>
      <c r="L17" s="54">
        <f>L15*(1-$B$76)</f>
        <v>34.192</v>
      </c>
      <c r="M17" s="21">
        <f t="shared" si="4"/>
        <v>256440</v>
      </c>
    </row>
    <row r="18" spans="1:13" ht="15">
      <c r="A18" s="115">
        <v>5000</v>
      </c>
      <c r="B18" s="140">
        <v>1</v>
      </c>
      <c r="C18" s="43">
        <v>10.19</v>
      </c>
      <c r="D18" s="44">
        <f t="shared" si="0"/>
        <v>50950</v>
      </c>
      <c r="E18" s="43">
        <v>10.19</v>
      </c>
      <c r="F18" s="44">
        <f t="shared" si="1"/>
        <v>50950</v>
      </c>
      <c r="G18" s="43">
        <v>21.21</v>
      </c>
      <c r="H18" s="44">
        <f t="shared" si="2"/>
        <v>106050</v>
      </c>
      <c r="I18" s="43">
        <v>10.19</v>
      </c>
      <c r="J18" s="44">
        <f t="shared" si="3"/>
        <v>50950</v>
      </c>
      <c r="K18" s="55"/>
      <c r="L18" s="43">
        <v>37.49</v>
      </c>
      <c r="M18" s="44">
        <f t="shared" si="4"/>
        <v>187450</v>
      </c>
    </row>
    <row r="19" spans="1:13" ht="15">
      <c r="A19" s="150">
        <f>A18</f>
        <v>5000</v>
      </c>
      <c r="B19" s="151">
        <v>2</v>
      </c>
      <c r="C19" s="31">
        <f>C18*(1-$B$75)</f>
        <v>8.6615</v>
      </c>
      <c r="D19" s="32">
        <f t="shared" si="0"/>
        <v>86615</v>
      </c>
      <c r="E19" s="31">
        <f>E18*(1-$B$75)</f>
        <v>8.6615</v>
      </c>
      <c r="F19" s="32">
        <f t="shared" si="1"/>
        <v>86615</v>
      </c>
      <c r="G19" s="31">
        <f>G18*(1-$B$75)</f>
        <v>18.0285</v>
      </c>
      <c r="H19" s="32">
        <f t="shared" si="2"/>
        <v>180285</v>
      </c>
      <c r="I19" s="31">
        <f>I18*(1-$B$75)</f>
        <v>8.6615</v>
      </c>
      <c r="J19" s="32">
        <f t="shared" si="3"/>
        <v>86615</v>
      </c>
      <c r="K19" s="56"/>
      <c r="L19" s="31">
        <f>L18*(1-$B$75)</f>
        <v>31.866500000000002</v>
      </c>
      <c r="M19" s="32">
        <f t="shared" si="4"/>
        <v>318665</v>
      </c>
    </row>
    <row r="20" spans="1:13" ht="15.75" thickBot="1">
      <c r="A20" s="152">
        <f>A18</f>
        <v>5000</v>
      </c>
      <c r="B20" s="153">
        <v>3</v>
      </c>
      <c r="C20" s="35">
        <f>C18*(1-$B$76)</f>
        <v>8.152</v>
      </c>
      <c r="D20" s="36">
        <f t="shared" si="0"/>
        <v>122279.99999999999</v>
      </c>
      <c r="E20" s="35">
        <f>E18*(1-$B$76)</f>
        <v>8.152</v>
      </c>
      <c r="F20" s="36">
        <f t="shared" si="1"/>
        <v>122279.99999999999</v>
      </c>
      <c r="G20" s="35">
        <f>G18*(1-$B$76)</f>
        <v>16.968</v>
      </c>
      <c r="H20" s="36">
        <f t="shared" si="2"/>
        <v>254520</v>
      </c>
      <c r="I20" s="35">
        <f>I18*(1-$B$76)</f>
        <v>8.152</v>
      </c>
      <c r="J20" s="36">
        <f t="shared" si="3"/>
        <v>122279.99999999999</v>
      </c>
      <c r="K20" s="57"/>
      <c r="L20" s="35">
        <f>L18*(1-$B$76)</f>
        <v>29.992000000000004</v>
      </c>
      <c r="M20" s="36">
        <f t="shared" si="4"/>
        <v>449880.00000000006</v>
      </c>
    </row>
    <row r="21" spans="1:13" ht="15">
      <c r="A21" s="110">
        <v>10000</v>
      </c>
      <c r="B21" s="123">
        <v>1</v>
      </c>
      <c r="C21" s="41">
        <v>9.14</v>
      </c>
      <c r="D21" s="42">
        <f aca="true" t="shared" si="5" ref="D21:D26">$A21*$B21*C21</f>
        <v>91400</v>
      </c>
      <c r="E21" s="41">
        <v>9.14</v>
      </c>
      <c r="F21" s="42">
        <f t="shared" si="1"/>
        <v>91400</v>
      </c>
      <c r="G21" s="41">
        <v>19.32</v>
      </c>
      <c r="H21" s="42">
        <f aca="true" t="shared" si="6" ref="H21:H26">$A21*$B21*G21</f>
        <v>193200</v>
      </c>
      <c r="I21" s="41">
        <v>9.14</v>
      </c>
      <c r="J21" s="42">
        <f t="shared" si="3"/>
        <v>91400</v>
      </c>
      <c r="K21" s="55"/>
      <c r="L21" s="52">
        <v>33.6</v>
      </c>
      <c r="M21" s="42">
        <f aca="true" t="shared" si="7" ref="M21:M26">$A21*$B21*L21</f>
        <v>336000</v>
      </c>
    </row>
    <row r="22" spans="1:13" ht="15">
      <c r="A22" s="92">
        <f>A21</f>
        <v>10000</v>
      </c>
      <c r="B22" s="124">
        <v>2</v>
      </c>
      <c r="C22" s="18">
        <f>C21*(1-$B$75)</f>
        <v>7.769</v>
      </c>
      <c r="D22" s="19">
        <f t="shared" si="5"/>
        <v>155380</v>
      </c>
      <c r="E22" s="18">
        <f>E21*(1-$B$75)</f>
        <v>7.769</v>
      </c>
      <c r="F22" s="19">
        <f t="shared" si="1"/>
        <v>155380</v>
      </c>
      <c r="G22" s="18">
        <f>G21*(1-$B$75)</f>
        <v>16.422</v>
      </c>
      <c r="H22" s="19">
        <f t="shared" si="6"/>
        <v>328440</v>
      </c>
      <c r="I22" s="18">
        <f>I21*(1-$B$75)</f>
        <v>7.769</v>
      </c>
      <c r="J22" s="19">
        <f t="shared" si="3"/>
        <v>155380</v>
      </c>
      <c r="K22" s="56"/>
      <c r="L22" s="53">
        <f>L21*(1-$B$75)</f>
        <v>28.56</v>
      </c>
      <c r="M22" s="19">
        <f t="shared" si="7"/>
        <v>571200</v>
      </c>
    </row>
    <row r="23" spans="1:13" ht="15.75" thickBot="1">
      <c r="A23" s="113">
        <f>A21</f>
        <v>10000</v>
      </c>
      <c r="B23" s="125">
        <v>3</v>
      </c>
      <c r="C23" s="20">
        <f>C21*(1-$B$76)</f>
        <v>7.312000000000001</v>
      </c>
      <c r="D23" s="21">
        <f t="shared" si="5"/>
        <v>219360.00000000003</v>
      </c>
      <c r="E23" s="20">
        <f>E21*(1-$B$76)</f>
        <v>7.312000000000001</v>
      </c>
      <c r="F23" s="21">
        <f t="shared" si="1"/>
        <v>219360.00000000003</v>
      </c>
      <c r="G23" s="20">
        <f>G21*(1-$B$76)</f>
        <v>15.456000000000001</v>
      </c>
      <c r="H23" s="21">
        <f t="shared" si="6"/>
        <v>463680.00000000006</v>
      </c>
      <c r="I23" s="20">
        <f>I21*(1-$B$76)</f>
        <v>7.312000000000001</v>
      </c>
      <c r="J23" s="21">
        <f t="shared" si="3"/>
        <v>219360.00000000003</v>
      </c>
      <c r="K23" s="57"/>
      <c r="L23" s="54">
        <f>L21*(1-$B$76)</f>
        <v>26.880000000000003</v>
      </c>
      <c r="M23" s="21">
        <f t="shared" si="7"/>
        <v>806400.0000000001</v>
      </c>
    </row>
    <row r="24" spans="1:13" ht="15">
      <c r="A24" s="115">
        <v>15000</v>
      </c>
      <c r="B24" s="140">
        <v>1</v>
      </c>
      <c r="C24" s="43">
        <v>8.3</v>
      </c>
      <c r="D24" s="44">
        <f t="shared" si="5"/>
        <v>124500.00000000001</v>
      </c>
      <c r="E24" s="43">
        <v>8.3</v>
      </c>
      <c r="F24" s="44">
        <f t="shared" si="1"/>
        <v>124500.00000000001</v>
      </c>
      <c r="G24" s="43">
        <v>17.64</v>
      </c>
      <c r="H24" s="44">
        <f t="shared" si="6"/>
        <v>264600</v>
      </c>
      <c r="I24" s="43">
        <v>8.3</v>
      </c>
      <c r="J24" s="44">
        <f t="shared" si="3"/>
        <v>124500.00000000001</v>
      </c>
      <c r="K24" s="55"/>
      <c r="L24" s="43">
        <v>31.19</v>
      </c>
      <c r="M24" s="44">
        <f t="shared" si="7"/>
        <v>467850</v>
      </c>
    </row>
    <row r="25" spans="1:13" ht="15">
      <c r="A25" s="150">
        <f>A24</f>
        <v>15000</v>
      </c>
      <c r="B25" s="151">
        <v>2</v>
      </c>
      <c r="C25" s="31">
        <f>C24*(1-$B$75)</f>
        <v>7.055000000000001</v>
      </c>
      <c r="D25" s="32">
        <f t="shared" si="5"/>
        <v>211650.00000000003</v>
      </c>
      <c r="E25" s="31">
        <f>E24*(1-$B$75)</f>
        <v>7.055000000000001</v>
      </c>
      <c r="F25" s="32">
        <f t="shared" si="1"/>
        <v>211650.00000000003</v>
      </c>
      <c r="G25" s="31">
        <f>G24*(1-$B$75)</f>
        <v>14.994</v>
      </c>
      <c r="H25" s="32">
        <f t="shared" si="6"/>
        <v>449820</v>
      </c>
      <c r="I25" s="31">
        <f>I24*(1-$B$75)</f>
        <v>7.055000000000001</v>
      </c>
      <c r="J25" s="32">
        <f t="shared" si="3"/>
        <v>211650.00000000003</v>
      </c>
      <c r="K25" s="56"/>
      <c r="L25" s="31">
        <f>L24*(1-$B$75)</f>
        <v>26.5115</v>
      </c>
      <c r="M25" s="32">
        <f t="shared" si="7"/>
        <v>795345</v>
      </c>
    </row>
    <row r="26" spans="1:13" ht="15.75" thickBot="1">
      <c r="A26" s="152">
        <f>A24</f>
        <v>15000</v>
      </c>
      <c r="B26" s="153">
        <v>3</v>
      </c>
      <c r="C26" s="35">
        <f>C24*(1-$B$76)</f>
        <v>6.640000000000001</v>
      </c>
      <c r="D26" s="36">
        <f t="shared" si="5"/>
        <v>298800</v>
      </c>
      <c r="E26" s="35">
        <f>E24*(1-$B$76)</f>
        <v>6.640000000000001</v>
      </c>
      <c r="F26" s="36">
        <f t="shared" si="1"/>
        <v>298800</v>
      </c>
      <c r="G26" s="35">
        <f>G24*(1-$B$76)</f>
        <v>14.112000000000002</v>
      </c>
      <c r="H26" s="36">
        <f t="shared" si="6"/>
        <v>635040.0000000001</v>
      </c>
      <c r="I26" s="35">
        <f>I24*(1-$B$76)</f>
        <v>6.640000000000001</v>
      </c>
      <c r="J26" s="36">
        <f t="shared" si="3"/>
        <v>298800</v>
      </c>
      <c r="K26" s="57"/>
      <c r="L26" s="35">
        <f>L24*(1-$B$76)</f>
        <v>24.952</v>
      </c>
      <c r="M26" s="36">
        <f t="shared" si="7"/>
        <v>1122840</v>
      </c>
    </row>
    <row r="27" spans="1:13" ht="15">
      <c r="A27" s="110">
        <v>20000</v>
      </c>
      <c r="B27" s="123">
        <v>1</v>
      </c>
      <c r="C27" s="41">
        <v>7.77</v>
      </c>
      <c r="D27" s="42">
        <f aca="true" t="shared" si="8" ref="D27:D38">$A27*$B27*C27</f>
        <v>155400</v>
      </c>
      <c r="E27" s="41">
        <v>7.77</v>
      </c>
      <c r="F27" s="42">
        <f t="shared" si="1"/>
        <v>155400</v>
      </c>
      <c r="G27" s="41">
        <v>16.59</v>
      </c>
      <c r="H27" s="42">
        <f aca="true" t="shared" si="9" ref="H27:H38">$A27*$B27*G27</f>
        <v>331800</v>
      </c>
      <c r="I27" s="41">
        <v>7.77</v>
      </c>
      <c r="J27" s="42">
        <f t="shared" si="3"/>
        <v>155400</v>
      </c>
      <c r="K27" s="55"/>
      <c r="L27" s="52">
        <v>28.67</v>
      </c>
      <c r="M27" s="42">
        <f aca="true" t="shared" si="10" ref="M27:M38">$A27*$B27*L27</f>
        <v>573400</v>
      </c>
    </row>
    <row r="28" spans="1:13" ht="15">
      <c r="A28" s="92">
        <f>A27</f>
        <v>20000</v>
      </c>
      <c r="B28" s="124">
        <v>2</v>
      </c>
      <c r="C28" s="18">
        <f>C27*(1-$B$75)</f>
        <v>6.6045</v>
      </c>
      <c r="D28" s="19">
        <f t="shared" si="8"/>
        <v>264180</v>
      </c>
      <c r="E28" s="18">
        <f>E27*(1-$B$75)</f>
        <v>6.6045</v>
      </c>
      <c r="F28" s="19">
        <f t="shared" si="1"/>
        <v>264180</v>
      </c>
      <c r="G28" s="18">
        <f>G27*(1-$B$75)</f>
        <v>14.1015</v>
      </c>
      <c r="H28" s="19">
        <f t="shared" si="9"/>
        <v>564060</v>
      </c>
      <c r="I28" s="18">
        <f>I27*(1-$B$75)</f>
        <v>6.6045</v>
      </c>
      <c r="J28" s="19">
        <f t="shared" si="3"/>
        <v>264180</v>
      </c>
      <c r="K28" s="56"/>
      <c r="L28" s="53">
        <f>L27*(1-$B$75)</f>
        <v>24.369500000000002</v>
      </c>
      <c r="M28" s="19">
        <f t="shared" si="10"/>
        <v>974780.0000000001</v>
      </c>
    </row>
    <row r="29" spans="1:13" ht="15.75" thickBot="1">
      <c r="A29" s="113">
        <f>A27</f>
        <v>20000</v>
      </c>
      <c r="B29" s="125">
        <v>3</v>
      </c>
      <c r="C29" s="20">
        <f>C27*(1-$B$76)</f>
        <v>6.216</v>
      </c>
      <c r="D29" s="21">
        <f t="shared" si="8"/>
        <v>372960</v>
      </c>
      <c r="E29" s="20">
        <f>E27*(1-$B$76)</f>
        <v>6.216</v>
      </c>
      <c r="F29" s="21">
        <f t="shared" si="1"/>
        <v>372960</v>
      </c>
      <c r="G29" s="20">
        <f>G27*(1-$B$76)</f>
        <v>13.272</v>
      </c>
      <c r="H29" s="21">
        <f t="shared" si="9"/>
        <v>796320</v>
      </c>
      <c r="I29" s="20">
        <f>I27*(1-$B$76)</f>
        <v>6.216</v>
      </c>
      <c r="J29" s="21">
        <f t="shared" si="3"/>
        <v>372960</v>
      </c>
      <c r="K29" s="57"/>
      <c r="L29" s="54">
        <f>L27*(1-$B$76)</f>
        <v>22.936000000000003</v>
      </c>
      <c r="M29" s="21">
        <f t="shared" si="10"/>
        <v>1376160.0000000002</v>
      </c>
    </row>
    <row r="30" spans="1:13" ht="15">
      <c r="A30" s="115">
        <v>30000</v>
      </c>
      <c r="B30" s="140">
        <v>1</v>
      </c>
      <c r="C30" s="43">
        <v>7.14</v>
      </c>
      <c r="D30" s="44">
        <f t="shared" si="8"/>
        <v>214200</v>
      </c>
      <c r="E30" s="43">
        <v>7.14</v>
      </c>
      <c r="F30" s="44">
        <f t="shared" si="1"/>
        <v>214200</v>
      </c>
      <c r="G30" s="43">
        <v>15.75</v>
      </c>
      <c r="H30" s="44">
        <f t="shared" si="9"/>
        <v>472500</v>
      </c>
      <c r="I30" s="43">
        <v>7.14</v>
      </c>
      <c r="J30" s="44">
        <f t="shared" si="3"/>
        <v>214200</v>
      </c>
      <c r="K30" s="55"/>
      <c r="L30" s="43">
        <v>26.99</v>
      </c>
      <c r="M30" s="44">
        <f t="shared" si="10"/>
        <v>809700</v>
      </c>
    </row>
    <row r="31" spans="1:13" ht="15">
      <c r="A31" s="150">
        <f>A30</f>
        <v>30000</v>
      </c>
      <c r="B31" s="151">
        <v>2</v>
      </c>
      <c r="C31" s="31">
        <f>C30*(1-$B$75)</f>
        <v>6.069</v>
      </c>
      <c r="D31" s="32">
        <f t="shared" si="8"/>
        <v>364140</v>
      </c>
      <c r="E31" s="31">
        <f>E30*(1-$B$75)</f>
        <v>6.069</v>
      </c>
      <c r="F31" s="32">
        <f t="shared" si="1"/>
        <v>364140</v>
      </c>
      <c r="G31" s="31">
        <f>G30*(1-$B$75)</f>
        <v>13.3875</v>
      </c>
      <c r="H31" s="32">
        <f t="shared" si="9"/>
        <v>803250</v>
      </c>
      <c r="I31" s="31">
        <f>I30*(1-$B$75)</f>
        <v>6.069</v>
      </c>
      <c r="J31" s="32">
        <f t="shared" si="3"/>
        <v>364140</v>
      </c>
      <c r="K31" s="56"/>
      <c r="L31" s="31">
        <f>L30*(1-$B$75)</f>
        <v>22.941499999999998</v>
      </c>
      <c r="M31" s="32">
        <f t="shared" si="10"/>
        <v>1376489.9999999998</v>
      </c>
    </row>
    <row r="32" spans="1:13" ht="15.75" thickBot="1">
      <c r="A32" s="152">
        <f>A30</f>
        <v>30000</v>
      </c>
      <c r="B32" s="153">
        <v>3</v>
      </c>
      <c r="C32" s="35">
        <f>C30*(1-$B$76)</f>
        <v>5.712</v>
      </c>
      <c r="D32" s="36">
        <f t="shared" si="8"/>
        <v>514080</v>
      </c>
      <c r="E32" s="35">
        <f>E30*(1-$B$76)</f>
        <v>5.712</v>
      </c>
      <c r="F32" s="36">
        <f t="shared" si="1"/>
        <v>514080</v>
      </c>
      <c r="G32" s="35">
        <f>G30*(1-$B$76)</f>
        <v>12.600000000000001</v>
      </c>
      <c r="H32" s="36">
        <f t="shared" si="9"/>
        <v>1134000.0000000002</v>
      </c>
      <c r="I32" s="35">
        <f>I30*(1-$B$76)</f>
        <v>5.712</v>
      </c>
      <c r="J32" s="36">
        <f t="shared" si="3"/>
        <v>514080</v>
      </c>
      <c r="K32" s="57"/>
      <c r="L32" s="35">
        <f>L30*(1-$B$76)</f>
        <v>21.592</v>
      </c>
      <c r="M32" s="36">
        <f t="shared" si="10"/>
        <v>1943280</v>
      </c>
    </row>
    <row r="33" spans="1:13" ht="15">
      <c r="A33" s="110">
        <v>40000</v>
      </c>
      <c r="B33" s="123">
        <v>1</v>
      </c>
      <c r="C33" s="41">
        <v>6.93</v>
      </c>
      <c r="D33" s="42">
        <f t="shared" si="8"/>
        <v>277200</v>
      </c>
      <c r="E33" s="41">
        <v>6.93</v>
      </c>
      <c r="F33" s="42">
        <f t="shared" si="1"/>
        <v>277200</v>
      </c>
      <c r="G33" s="41">
        <v>14.91</v>
      </c>
      <c r="H33" s="42">
        <f t="shared" si="9"/>
        <v>596400</v>
      </c>
      <c r="I33" s="41">
        <v>6.93</v>
      </c>
      <c r="J33" s="42">
        <f t="shared" si="3"/>
        <v>277200</v>
      </c>
      <c r="K33" s="55"/>
      <c r="L33" s="52">
        <v>25.94</v>
      </c>
      <c r="M33" s="42">
        <f t="shared" si="10"/>
        <v>1037600</v>
      </c>
    </row>
    <row r="34" spans="1:13" ht="15">
      <c r="A34" s="92">
        <f>A33</f>
        <v>40000</v>
      </c>
      <c r="B34" s="124">
        <v>2</v>
      </c>
      <c r="C34" s="18">
        <f>C33*(1-$B$75)</f>
        <v>5.890499999999999</v>
      </c>
      <c r="D34" s="19">
        <f t="shared" si="8"/>
        <v>471239.99999999994</v>
      </c>
      <c r="E34" s="18">
        <f>E33*(1-$B$75)</f>
        <v>5.890499999999999</v>
      </c>
      <c r="F34" s="19">
        <f t="shared" si="1"/>
        <v>471239.99999999994</v>
      </c>
      <c r="G34" s="18">
        <f>G33*(1-$B$75)</f>
        <v>12.6735</v>
      </c>
      <c r="H34" s="19">
        <f t="shared" si="9"/>
        <v>1013880</v>
      </c>
      <c r="I34" s="18">
        <f>I33*(1-$B$75)</f>
        <v>5.890499999999999</v>
      </c>
      <c r="J34" s="19">
        <f t="shared" si="3"/>
        <v>471239.99999999994</v>
      </c>
      <c r="K34" s="56"/>
      <c r="L34" s="53">
        <f>L33*(1-$B$75)</f>
        <v>22.049</v>
      </c>
      <c r="M34" s="19">
        <f t="shared" si="10"/>
        <v>1763920</v>
      </c>
    </row>
    <row r="35" spans="1:13" ht="15.75" thickBot="1">
      <c r="A35" s="113">
        <f>A33</f>
        <v>40000</v>
      </c>
      <c r="B35" s="125">
        <v>3</v>
      </c>
      <c r="C35" s="20">
        <f>C33*(1-$B$76)</f>
        <v>5.5440000000000005</v>
      </c>
      <c r="D35" s="21">
        <f t="shared" si="8"/>
        <v>665280</v>
      </c>
      <c r="E35" s="20">
        <f>E33*(1-$B$76)</f>
        <v>5.5440000000000005</v>
      </c>
      <c r="F35" s="21">
        <f t="shared" si="1"/>
        <v>665280</v>
      </c>
      <c r="G35" s="20">
        <f>G33*(1-$B$76)</f>
        <v>11.928</v>
      </c>
      <c r="H35" s="21">
        <f t="shared" si="9"/>
        <v>1431360</v>
      </c>
      <c r="I35" s="20">
        <f>I33*(1-$B$76)</f>
        <v>5.5440000000000005</v>
      </c>
      <c r="J35" s="21">
        <f t="shared" si="3"/>
        <v>665280</v>
      </c>
      <c r="K35" s="57"/>
      <c r="L35" s="54">
        <f>L33*(1-$B$76)</f>
        <v>20.752000000000002</v>
      </c>
      <c r="M35" s="21">
        <f t="shared" si="10"/>
        <v>2490240.0000000005</v>
      </c>
    </row>
    <row r="36" spans="1:13" ht="15">
      <c r="A36" s="115">
        <v>50000</v>
      </c>
      <c r="B36" s="140">
        <v>1</v>
      </c>
      <c r="C36" s="43">
        <v>6.62</v>
      </c>
      <c r="D36" s="44">
        <f t="shared" si="8"/>
        <v>331000</v>
      </c>
      <c r="E36" s="43">
        <v>6.62</v>
      </c>
      <c r="F36" s="44">
        <f t="shared" si="1"/>
        <v>331000</v>
      </c>
      <c r="G36" s="43">
        <v>13.76</v>
      </c>
      <c r="H36" s="44">
        <f t="shared" si="9"/>
        <v>688000</v>
      </c>
      <c r="I36" s="43">
        <v>6.62</v>
      </c>
      <c r="J36" s="44">
        <f t="shared" si="3"/>
        <v>331000</v>
      </c>
      <c r="K36" s="55"/>
      <c r="L36" s="43">
        <v>24.78</v>
      </c>
      <c r="M36" s="44">
        <f t="shared" si="10"/>
        <v>1239000</v>
      </c>
    </row>
    <row r="37" spans="1:13" ht="15">
      <c r="A37" s="150">
        <f>A36</f>
        <v>50000</v>
      </c>
      <c r="B37" s="151">
        <v>2</v>
      </c>
      <c r="C37" s="31">
        <f>C36*(1-$B$75)</f>
        <v>5.627</v>
      </c>
      <c r="D37" s="32">
        <f t="shared" si="8"/>
        <v>562700</v>
      </c>
      <c r="E37" s="31">
        <f>E36*(1-$B$75)</f>
        <v>5.627</v>
      </c>
      <c r="F37" s="32">
        <f t="shared" si="1"/>
        <v>562700</v>
      </c>
      <c r="G37" s="31">
        <f>G36*(1-$B$75)</f>
        <v>11.696</v>
      </c>
      <c r="H37" s="32">
        <f t="shared" si="9"/>
        <v>1169600</v>
      </c>
      <c r="I37" s="31">
        <f>I36*(1-$B$75)</f>
        <v>5.627</v>
      </c>
      <c r="J37" s="32">
        <f t="shared" si="3"/>
        <v>562700</v>
      </c>
      <c r="K37" s="56"/>
      <c r="L37" s="31">
        <f>L36*(1-$B$75)</f>
        <v>21.063</v>
      </c>
      <c r="M37" s="32">
        <f t="shared" si="10"/>
        <v>2106300</v>
      </c>
    </row>
    <row r="38" spans="1:13" ht="15.75" thickBot="1">
      <c r="A38" s="152">
        <f>A36</f>
        <v>50000</v>
      </c>
      <c r="B38" s="153">
        <v>3</v>
      </c>
      <c r="C38" s="35">
        <f>C36*(1-$B$76)</f>
        <v>5.296</v>
      </c>
      <c r="D38" s="36">
        <f t="shared" si="8"/>
        <v>794400</v>
      </c>
      <c r="E38" s="35">
        <f>E36*(1-$B$76)</f>
        <v>5.296</v>
      </c>
      <c r="F38" s="36">
        <f t="shared" si="1"/>
        <v>794400</v>
      </c>
      <c r="G38" s="35">
        <f>G36*(1-$B$76)</f>
        <v>11.008000000000001</v>
      </c>
      <c r="H38" s="36">
        <f t="shared" si="9"/>
        <v>1651200.0000000002</v>
      </c>
      <c r="I38" s="35">
        <f>I36*(1-$B$76)</f>
        <v>5.296</v>
      </c>
      <c r="J38" s="36">
        <f t="shared" si="3"/>
        <v>794400</v>
      </c>
      <c r="K38" s="57"/>
      <c r="L38" s="35">
        <f>L36*(1-$B$76)</f>
        <v>19.824</v>
      </c>
      <c r="M38" s="36">
        <f t="shared" si="10"/>
        <v>2973600.0000000005</v>
      </c>
    </row>
    <row r="39" ht="15.75" thickBot="1">
      <c r="A39" s="126" t="s">
        <v>38</v>
      </c>
    </row>
    <row r="40" spans="1:13" ht="15">
      <c r="A40" s="128" t="s">
        <v>93</v>
      </c>
      <c r="B40" s="129">
        <v>1</v>
      </c>
      <c r="C40" s="26">
        <v>19.34</v>
      </c>
      <c r="D40" s="27"/>
      <c r="E40" s="26">
        <v>19.34</v>
      </c>
      <c r="F40" s="27"/>
      <c r="G40" s="26">
        <v>41.43</v>
      </c>
      <c r="H40" s="27"/>
      <c r="I40" s="26">
        <v>19.34</v>
      </c>
      <c r="J40" s="27"/>
      <c r="K40" s="55"/>
      <c r="L40" s="26">
        <v>72.8</v>
      </c>
      <c r="M40" s="27"/>
    </row>
    <row r="41" spans="1:13" ht="15">
      <c r="A41" s="92" t="str">
        <f>A40</f>
        <v>250-500</v>
      </c>
      <c r="B41" s="124">
        <v>2</v>
      </c>
      <c r="C41" s="18">
        <f>C40*(1-$B$75)</f>
        <v>16.439</v>
      </c>
      <c r="D41" s="19"/>
      <c r="E41" s="18">
        <f>E40*(1-$B$75)</f>
        <v>16.439</v>
      </c>
      <c r="F41" s="19"/>
      <c r="G41" s="18">
        <f>G40*(1-$B$75)</f>
        <v>35.2155</v>
      </c>
      <c r="H41" s="19"/>
      <c r="I41" s="18">
        <f>I40*(1-$B$75)</f>
        <v>16.439</v>
      </c>
      <c r="J41" s="19"/>
      <c r="K41" s="56"/>
      <c r="L41" s="18">
        <f>L40*(1-$B$75)</f>
        <v>61.879999999999995</v>
      </c>
      <c r="M41" s="19"/>
    </row>
    <row r="42" spans="1:13" ht="15.75" thickBot="1">
      <c r="A42" s="113" t="str">
        <f>A40</f>
        <v>250-500</v>
      </c>
      <c r="B42" s="125">
        <v>3</v>
      </c>
      <c r="C42" s="20">
        <f>C40*(1-$B$76)</f>
        <v>15.472000000000001</v>
      </c>
      <c r="D42" s="21"/>
      <c r="E42" s="20">
        <f>E40*(1-$B$76)</f>
        <v>15.472000000000001</v>
      </c>
      <c r="F42" s="21"/>
      <c r="G42" s="20">
        <f>G40*(1-$B$76)</f>
        <v>33.144</v>
      </c>
      <c r="H42" s="21"/>
      <c r="I42" s="20">
        <f>I40*(1-$B$76)</f>
        <v>15.472000000000001</v>
      </c>
      <c r="J42" s="21"/>
      <c r="K42" s="57"/>
      <c r="L42" s="20">
        <f>L40*(1-$B$76)</f>
        <v>58.24</v>
      </c>
      <c r="M42" s="21"/>
    </row>
    <row r="43" spans="1:13" s="28" customFormat="1" ht="15.75" thickBot="1">
      <c r="A43" s="124" t="s">
        <v>16</v>
      </c>
      <c r="B43" s="124"/>
      <c r="C43" s="53"/>
      <c r="D43" s="53"/>
      <c r="E43" s="53"/>
      <c r="F43" s="53"/>
      <c r="G43" s="53"/>
      <c r="H43" s="53"/>
      <c r="I43" s="53"/>
      <c r="J43" s="53"/>
      <c r="K43" s="159"/>
      <c r="L43" s="53"/>
      <c r="M43" s="53"/>
    </row>
    <row r="44" spans="1:13" ht="15">
      <c r="A44" s="128" t="s">
        <v>92</v>
      </c>
      <c r="B44" s="129">
        <v>1</v>
      </c>
      <c r="C44" s="161">
        <v>16</v>
      </c>
      <c r="D44" s="160"/>
      <c r="E44" s="161">
        <v>16</v>
      </c>
      <c r="F44" s="160"/>
      <c r="G44" s="161">
        <v>34.1</v>
      </c>
      <c r="H44" s="160"/>
      <c r="I44" s="161">
        <v>16</v>
      </c>
      <c r="J44" s="160"/>
      <c r="K44" s="162"/>
      <c r="L44" s="163">
        <v>59.6</v>
      </c>
      <c r="M44" s="160"/>
    </row>
    <row r="45" spans="1:13" ht="15">
      <c r="A45" s="92" t="str">
        <f>A44</f>
        <v>500-1000</v>
      </c>
      <c r="B45" s="124">
        <v>2</v>
      </c>
      <c r="C45" s="81">
        <f>C44*(1-$B$75)</f>
        <v>13.6</v>
      </c>
      <c r="D45" s="82"/>
      <c r="E45" s="81">
        <f>E44*(1-$B$75)</f>
        <v>13.6</v>
      </c>
      <c r="F45" s="82"/>
      <c r="G45" s="81">
        <f>G44*(1-$B$75)</f>
        <v>28.985</v>
      </c>
      <c r="H45" s="82"/>
      <c r="I45" s="81">
        <f>I44*(1-$B$75)</f>
        <v>13.6</v>
      </c>
      <c r="J45" s="82"/>
      <c r="K45" s="164"/>
      <c r="L45" s="83">
        <f>L44*(1-$B$75)</f>
        <v>50.66</v>
      </c>
      <c r="M45" s="82"/>
    </row>
    <row r="46" spans="1:13" ht="15.75" thickBot="1">
      <c r="A46" s="113" t="str">
        <f>A44</f>
        <v>500-1000</v>
      </c>
      <c r="B46" s="125">
        <v>3</v>
      </c>
      <c r="C46" s="85">
        <f>C44*(1-$B$76)</f>
        <v>12.8</v>
      </c>
      <c r="D46" s="86"/>
      <c r="E46" s="85">
        <f>E44*(1-$B$76)</f>
        <v>12.8</v>
      </c>
      <c r="F46" s="86"/>
      <c r="G46" s="85">
        <f>G44*(1-$B$76)</f>
        <v>27.28</v>
      </c>
      <c r="H46" s="86"/>
      <c r="I46" s="85">
        <f>I44*(1-$B$76)</f>
        <v>12.8</v>
      </c>
      <c r="J46" s="86"/>
      <c r="K46" s="165"/>
      <c r="L46" s="87">
        <f>L44*(1-$B$76)</f>
        <v>47.68000000000001</v>
      </c>
      <c r="M46" s="86"/>
    </row>
    <row r="47" spans="1:13" ht="15">
      <c r="A47" s="128" t="s">
        <v>17</v>
      </c>
      <c r="B47" s="129">
        <v>1</v>
      </c>
      <c r="C47" s="166">
        <v>12.9</v>
      </c>
      <c r="D47" s="160"/>
      <c r="E47" s="166">
        <v>12.9</v>
      </c>
      <c r="F47" s="160"/>
      <c r="G47" s="166">
        <v>27.3</v>
      </c>
      <c r="H47" s="160"/>
      <c r="I47" s="166">
        <v>12.9</v>
      </c>
      <c r="J47" s="160"/>
      <c r="K47" s="162"/>
      <c r="L47" s="166">
        <v>47.8</v>
      </c>
      <c r="M47" s="160"/>
    </row>
    <row r="48" spans="1:13" ht="15">
      <c r="A48" s="92" t="str">
        <f>A47</f>
        <v>1001-2500</v>
      </c>
      <c r="B48" s="124">
        <v>2</v>
      </c>
      <c r="C48" s="167">
        <f>C47*(1-$B$75)</f>
        <v>10.965</v>
      </c>
      <c r="D48" s="82"/>
      <c r="E48" s="167">
        <f>E47*(1-$B$75)</f>
        <v>10.965</v>
      </c>
      <c r="F48" s="82"/>
      <c r="G48" s="167">
        <f>G47*(1-$B$75)</f>
        <v>23.205</v>
      </c>
      <c r="H48" s="82"/>
      <c r="I48" s="167">
        <f>I47*(1-$B$75)</f>
        <v>10.965</v>
      </c>
      <c r="J48" s="82"/>
      <c r="K48" s="164"/>
      <c r="L48" s="167">
        <f>L47*(1-$B$75)</f>
        <v>40.629999999999995</v>
      </c>
      <c r="M48" s="82"/>
    </row>
    <row r="49" spans="1:13" ht="15.75" thickBot="1">
      <c r="A49" s="113" t="str">
        <f>A47</f>
        <v>1001-2500</v>
      </c>
      <c r="B49" s="125">
        <v>3</v>
      </c>
      <c r="C49" s="168">
        <f>C47*(1-$B$76)</f>
        <v>10.32</v>
      </c>
      <c r="D49" s="86"/>
      <c r="E49" s="168">
        <f>E47*(1-$B$76)</f>
        <v>10.32</v>
      </c>
      <c r="F49" s="86"/>
      <c r="G49" s="168">
        <f>G47*(1-$B$76)</f>
        <v>21.840000000000003</v>
      </c>
      <c r="H49" s="86"/>
      <c r="I49" s="168">
        <f>I47*(1-$B$76)</f>
        <v>10.32</v>
      </c>
      <c r="J49" s="86"/>
      <c r="K49" s="165"/>
      <c r="L49" s="168">
        <f>L47*(1-$B$76)</f>
        <v>38.24</v>
      </c>
      <c r="M49" s="86"/>
    </row>
    <row r="50" spans="1:13" ht="15">
      <c r="A50" s="128" t="s">
        <v>18</v>
      </c>
      <c r="B50" s="129">
        <v>1</v>
      </c>
      <c r="C50" s="161">
        <v>11</v>
      </c>
      <c r="D50" s="160"/>
      <c r="E50" s="161">
        <v>11</v>
      </c>
      <c r="F50" s="160"/>
      <c r="G50" s="161">
        <v>23.4</v>
      </c>
      <c r="H50" s="160"/>
      <c r="I50" s="161">
        <v>11</v>
      </c>
      <c r="J50" s="160"/>
      <c r="K50" s="162"/>
      <c r="L50" s="163">
        <v>40.7</v>
      </c>
      <c r="M50" s="160"/>
    </row>
    <row r="51" spans="1:13" ht="15">
      <c r="A51" s="92" t="str">
        <f>A50</f>
        <v>2501-5000</v>
      </c>
      <c r="B51" s="124">
        <v>2</v>
      </c>
      <c r="C51" s="81">
        <f>C50*(1-$B$75)</f>
        <v>9.35</v>
      </c>
      <c r="D51" s="82"/>
      <c r="E51" s="81">
        <f>E50*(1-$B$75)</f>
        <v>9.35</v>
      </c>
      <c r="F51" s="82"/>
      <c r="G51" s="81">
        <f>G50*(1-$B$75)</f>
        <v>19.889999999999997</v>
      </c>
      <c r="H51" s="82"/>
      <c r="I51" s="81">
        <f>I50*(1-$B$75)</f>
        <v>9.35</v>
      </c>
      <c r="J51" s="82"/>
      <c r="K51" s="164"/>
      <c r="L51" s="83">
        <f>L50*(1-$B$75)</f>
        <v>34.595</v>
      </c>
      <c r="M51" s="82"/>
    </row>
    <row r="52" spans="1:13" ht="15.75" thickBot="1">
      <c r="A52" s="113" t="str">
        <f>A50</f>
        <v>2501-5000</v>
      </c>
      <c r="B52" s="125">
        <v>3</v>
      </c>
      <c r="C52" s="85">
        <f>C50*(1-$B$76)</f>
        <v>8.8</v>
      </c>
      <c r="D52" s="86"/>
      <c r="E52" s="85">
        <f>E50*(1-$B$76)</f>
        <v>8.8</v>
      </c>
      <c r="F52" s="86"/>
      <c r="G52" s="85">
        <f>G50*(1-$B$76)</f>
        <v>18.72</v>
      </c>
      <c r="H52" s="86"/>
      <c r="I52" s="85">
        <f>I50*(1-$B$76)</f>
        <v>8.8</v>
      </c>
      <c r="J52" s="86"/>
      <c r="K52" s="165"/>
      <c r="L52" s="87">
        <f>L50*(1-$B$76)</f>
        <v>32.56</v>
      </c>
      <c r="M52" s="86"/>
    </row>
    <row r="53" spans="1:13" ht="15">
      <c r="A53" s="128" t="s">
        <v>45</v>
      </c>
      <c r="B53" s="129">
        <v>1</v>
      </c>
      <c r="C53" s="166">
        <v>9.7</v>
      </c>
      <c r="D53" s="160"/>
      <c r="E53" s="166">
        <v>9.7</v>
      </c>
      <c r="F53" s="160"/>
      <c r="G53" s="166">
        <v>20.2</v>
      </c>
      <c r="H53" s="160"/>
      <c r="I53" s="166">
        <v>9.7</v>
      </c>
      <c r="J53" s="160"/>
      <c r="K53" s="162"/>
      <c r="L53" s="166">
        <v>35.7</v>
      </c>
      <c r="M53" s="160"/>
    </row>
    <row r="54" spans="1:13" ht="15">
      <c r="A54" s="92" t="str">
        <f>A53</f>
        <v>5001-10000</v>
      </c>
      <c r="B54" s="124">
        <v>2</v>
      </c>
      <c r="C54" s="167">
        <f>C53*(1-$B$75)</f>
        <v>8.245</v>
      </c>
      <c r="D54" s="82"/>
      <c r="E54" s="167">
        <f>E53*(1-$B$75)</f>
        <v>8.245</v>
      </c>
      <c r="F54" s="82"/>
      <c r="G54" s="167">
        <f>G53*(1-$B$75)</f>
        <v>17.169999999999998</v>
      </c>
      <c r="H54" s="82"/>
      <c r="I54" s="167">
        <f>I53*(1-$B$75)</f>
        <v>8.245</v>
      </c>
      <c r="J54" s="82"/>
      <c r="K54" s="164"/>
      <c r="L54" s="167">
        <f>L53*(1-$B$75)</f>
        <v>30.345000000000002</v>
      </c>
      <c r="M54" s="82"/>
    </row>
    <row r="55" spans="1:13" ht="15.75" thickBot="1">
      <c r="A55" s="113" t="str">
        <f>A53</f>
        <v>5001-10000</v>
      </c>
      <c r="B55" s="125">
        <v>3</v>
      </c>
      <c r="C55" s="168">
        <f>C53*(1-$B$76)</f>
        <v>7.76</v>
      </c>
      <c r="D55" s="86"/>
      <c r="E55" s="168">
        <f>E53*(1-$B$76)</f>
        <v>7.76</v>
      </c>
      <c r="F55" s="86"/>
      <c r="G55" s="168">
        <f>G53*(1-$B$76)</f>
        <v>16.16</v>
      </c>
      <c r="H55" s="86"/>
      <c r="I55" s="168">
        <f>I53*(1-$B$76)</f>
        <v>7.76</v>
      </c>
      <c r="J55" s="86"/>
      <c r="K55" s="165"/>
      <c r="L55" s="168">
        <f>L53*(1-$B$76)</f>
        <v>28.560000000000002</v>
      </c>
      <c r="M55" s="86"/>
    </row>
    <row r="56" spans="1:13" ht="15">
      <c r="A56" s="128" t="s">
        <v>46</v>
      </c>
      <c r="B56" s="129">
        <v>1</v>
      </c>
      <c r="C56" s="161">
        <v>8.7</v>
      </c>
      <c r="D56" s="160"/>
      <c r="E56" s="161">
        <v>8.7</v>
      </c>
      <c r="F56" s="160"/>
      <c r="G56" s="161">
        <v>18.4</v>
      </c>
      <c r="H56" s="160"/>
      <c r="I56" s="161">
        <v>8.7</v>
      </c>
      <c r="J56" s="160"/>
      <c r="K56" s="162"/>
      <c r="L56" s="163">
        <v>32</v>
      </c>
      <c r="M56" s="160"/>
    </row>
    <row r="57" spans="1:13" ht="15">
      <c r="A57" s="92" t="str">
        <f>A56</f>
        <v>10001-15000</v>
      </c>
      <c r="B57" s="124">
        <v>2</v>
      </c>
      <c r="C57" s="81">
        <f>C56*(1-$B$75)</f>
        <v>7.395</v>
      </c>
      <c r="D57" s="82"/>
      <c r="E57" s="81">
        <f>E56*(1-$B$75)</f>
        <v>7.395</v>
      </c>
      <c r="F57" s="82"/>
      <c r="G57" s="81">
        <f>G56*(1-$B$75)</f>
        <v>15.639999999999999</v>
      </c>
      <c r="H57" s="82"/>
      <c r="I57" s="81">
        <f>I56*(1-$B$75)</f>
        <v>7.395</v>
      </c>
      <c r="J57" s="82"/>
      <c r="K57" s="164"/>
      <c r="L57" s="83">
        <f>L56*(1-$B$75)</f>
        <v>27.2</v>
      </c>
      <c r="M57" s="82"/>
    </row>
    <row r="58" spans="1:13" ht="15.75" thickBot="1">
      <c r="A58" s="113" t="str">
        <f>A56</f>
        <v>10001-15000</v>
      </c>
      <c r="B58" s="125">
        <v>3</v>
      </c>
      <c r="C58" s="85">
        <f>C56*(1-$B$76)</f>
        <v>6.96</v>
      </c>
      <c r="D58" s="86"/>
      <c r="E58" s="85">
        <f>E56*(1-$B$76)</f>
        <v>6.96</v>
      </c>
      <c r="F58" s="86"/>
      <c r="G58" s="85">
        <f>G56*(1-$B$76)</f>
        <v>14.719999999999999</v>
      </c>
      <c r="H58" s="86"/>
      <c r="I58" s="85">
        <f>I56*(1-$B$76)</f>
        <v>6.96</v>
      </c>
      <c r="J58" s="86"/>
      <c r="K58" s="165"/>
      <c r="L58" s="87">
        <f>L56*(1-$B$76)</f>
        <v>25.6</v>
      </c>
      <c r="M58" s="86"/>
    </row>
    <row r="59" spans="1:13" ht="15">
      <c r="A59" s="128" t="s">
        <v>47</v>
      </c>
      <c r="B59" s="129">
        <v>1</v>
      </c>
      <c r="C59" s="166">
        <v>7.9</v>
      </c>
      <c r="D59" s="160"/>
      <c r="E59" s="166">
        <v>7.9</v>
      </c>
      <c r="F59" s="160"/>
      <c r="G59" s="166">
        <v>16.8</v>
      </c>
      <c r="H59" s="160"/>
      <c r="I59" s="166">
        <v>7.9</v>
      </c>
      <c r="J59" s="160"/>
      <c r="K59" s="162"/>
      <c r="L59" s="166">
        <v>29.7</v>
      </c>
      <c r="M59" s="160"/>
    </row>
    <row r="60" spans="1:13" ht="15">
      <c r="A60" s="92" t="str">
        <f>A59</f>
        <v>15001-20000</v>
      </c>
      <c r="B60" s="124">
        <v>2</v>
      </c>
      <c r="C60" s="167">
        <f>C59*(1-$B$75)</f>
        <v>6.715</v>
      </c>
      <c r="D60" s="82"/>
      <c r="E60" s="167">
        <f>E59*(1-$B$75)</f>
        <v>6.715</v>
      </c>
      <c r="F60" s="82"/>
      <c r="G60" s="167">
        <f>G59*(1-$B$75)</f>
        <v>14.28</v>
      </c>
      <c r="H60" s="82"/>
      <c r="I60" s="167">
        <f>I59*(1-$B$75)</f>
        <v>6.715</v>
      </c>
      <c r="J60" s="82"/>
      <c r="K60" s="164"/>
      <c r="L60" s="167">
        <f>L59*(1-$B$75)</f>
        <v>25.244999999999997</v>
      </c>
      <c r="M60" s="82"/>
    </row>
    <row r="61" spans="1:13" ht="15.75" thickBot="1">
      <c r="A61" s="113" t="str">
        <f>A59</f>
        <v>15001-20000</v>
      </c>
      <c r="B61" s="125">
        <v>3</v>
      </c>
      <c r="C61" s="168">
        <f>C59*(1-$B$76)</f>
        <v>6.32</v>
      </c>
      <c r="D61" s="86"/>
      <c r="E61" s="168">
        <f>E59*(1-$B$76)</f>
        <v>6.32</v>
      </c>
      <c r="F61" s="86"/>
      <c r="G61" s="168">
        <f>G59*(1-$B$76)</f>
        <v>13.440000000000001</v>
      </c>
      <c r="H61" s="86"/>
      <c r="I61" s="168">
        <f>I59*(1-$B$76)</f>
        <v>6.32</v>
      </c>
      <c r="J61" s="86"/>
      <c r="K61" s="165"/>
      <c r="L61" s="168">
        <f>L59*(1-$B$76)</f>
        <v>23.76</v>
      </c>
      <c r="M61" s="86"/>
    </row>
    <row r="62" spans="1:13" ht="15">
      <c r="A62" s="128" t="s">
        <v>48</v>
      </c>
      <c r="B62" s="129">
        <v>1</v>
      </c>
      <c r="C62" s="161">
        <v>7.4</v>
      </c>
      <c r="D62" s="160"/>
      <c r="E62" s="161">
        <v>7.4</v>
      </c>
      <c r="F62" s="160"/>
      <c r="G62" s="161">
        <v>15.8</v>
      </c>
      <c r="H62" s="160"/>
      <c r="I62" s="161">
        <v>7.4</v>
      </c>
      <c r="J62" s="160"/>
      <c r="K62" s="162"/>
      <c r="L62" s="163">
        <v>27.3</v>
      </c>
      <c r="M62" s="160"/>
    </row>
    <row r="63" spans="1:13" ht="15">
      <c r="A63" s="92" t="str">
        <f>A62</f>
        <v>20001-30000</v>
      </c>
      <c r="B63" s="124">
        <v>2</v>
      </c>
      <c r="C63" s="81">
        <f>C62*(1-$B$75)</f>
        <v>6.29</v>
      </c>
      <c r="D63" s="82"/>
      <c r="E63" s="81">
        <f>E62*(1-$B$75)</f>
        <v>6.29</v>
      </c>
      <c r="F63" s="82"/>
      <c r="G63" s="81">
        <f>G62*(1-$B$75)</f>
        <v>13.43</v>
      </c>
      <c r="H63" s="82"/>
      <c r="I63" s="81">
        <f>I62*(1-$B$75)</f>
        <v>6.29</v>
      </c>
      <c r="J63" s="82"/>
      <c r="K63" s="164"/>
      <c r="L63" s="83">
        <f>L62*(1-$B$75)</f>
        <v>23.205</v>
      </c>
      <c r="M63" s="82"/>
    </row>
    <row r="64" spans="1:13" ht="15.75" thickBot="1">
      <c r="A64" s="113" t="str">
        <f>A62</f>
        <v>20001-30000</v>
      </c>
      <c r="B64" s="125">
        <v>3</v>
      </c>
      <c r="C64" s="85">
        <f>C62*(1-$B$76)</f>
        <v>5.920000000000001</v>
      </c>
      <c r="D64" s="86"/>
      <c r="E64" s="85">
        <f>E62*(1-$B$76)</f>
        <v>5.920000000000001</v>
      </c>
      <c r="F64" s="86"/>
      <c r="G64" s="85">
        <f>G62*(1-$B$76)</f>
        <v>12.64</v>
      </c>
      <c r="H64" s="86"/>
      <c r="I64" s="85">
        <f>I62*(1-$B$76)</f>
        <v>5.920000000000001</v>
      </c>
      <c r="J64" s="86"/>
      <c r="K64" s="165"/>
      <c r="L64" s="87">
        <f>L62*(1-$B$76)</f>
        <v>21.840000000000003</v>
      </c>
      <c r="M64" s="86"/>
    </row>
    <row r="65" spans="1:13" ht="15">
      <c r="A65" s="128" t="s">
        <v>49</v>
      </c>
      <c r="B65" s="129">
        <v>1</v>
      </c>
      <c r="C65" s="166">
        <v>6.8</v>
      </c>
      <c r="D65" s="160"/>
      <c r="E65" s="166">
        <v>6.8</v>
      </c>
      <c r="F65" s="160"/>
      <c r="G65" s="166">
        <v>15</v>
      </c>
      <c r="H65" s="160"/>
      <c r="I65" s="166">
        <v>6.8</v>
      </c>
      <c r="J65" s="160"/>
      <c r="K65" s="162"/>
      <c r="L65" s="166">
        <v>25.7</v>
      </c>
      <c r="M65" s="160"/>
    </row>
    <row r="66" spans="1:13" ht="15">
      <c r="A66" s="92" t="str">
        <f>A65</f>
        <v>30001-40000</v>
      </c>
      <c r="B66" s="124">
        <v>2</v>
      </c>
      <c r="C66" s="167">
        <f>C65*(1-$B$75)</f>
        <v>5.779999999999999</v>
      </c>
      <c r="D66" s="82"/>
      <c r="E66" s="167">
        <f>E65*(1-$B$75)</f>
        <v>5.779999999999999</v>
      </c>
      <c r="F66" s="82"/>
      <c r="G66" s="167">
        <f>G65*(1-$B$75)</f>
        <v>12.75</v>
      </c>
      <c r="H66" s="82"/>
      <c r="I66" s="167">
        <f>I65*(1-$B$75)</f>
        <v>5.779999999999999</v>
      </c>
      <c r="J66" s="82"/>
      <c r="K66" s="164"/>
      <c r="L66" s="167">
        <f>L65*(1-$B$75)</f>
        <v>21.845</v>
      </c>
      <c r="M66" s="82"/>
    </row>
    <row r="67" spans="1:13" ht="15.75" thickBot="1">
      <c r="A67" s="113" t="str">
        <f>A65</f>
        <v>30001-40000</v>
      </c>
      <c r="B67" s="125">
        <v>3</v>
      </c>
      <c r="C67" s="168">
        <f>C65*(1-$B$76)</f>
        <v>5.44</v>
      </c>
      <c r="D67" s="86"/>
      <c r="E67" s="168">
        <f>E65*(1-$B$76)</f>
        <v>5.44</v>
      </c>
      <c r="F67" s="86"/>
      <c r="G67" s="168">
        <f>G65*(1-$B$76)</f>
        <v>12</v>
      </c>
      <c r="H67" s="86"/>
      <c r="I67" s="168">
        <f>I65*(1-$B$76)</f>
        <v>5.44</v>
      </c>
      <c r="J67" s="86"/>
      <c r="K67" s="165"/>
      <c r="L67" s="168">
        <f>L65*(1-$B$76)</f>
        <v>20.560000000000002</v>
      </c>
      <c r="M67" s="86"/>
    </row>
    <row r="68" spans="1:13" ht="15">
      <c r="A68" s="128" t="s">
        <v>50</v>
      </c>
      <c r="B68" s="129">
        <v>1</v>
      </c>
      <c r="C68" s="161">
        <v>6.6</v>
      </c>
      <c r="D68" s="160"/>
      <c r="E68" s="161">
        <v>6.6</v>
      </c>
      <c r="F68" s="160"/>
      <c r="G68" s="161">
        <v>14.2</v>
      </c>
      <c r="H68" s="160"/>
      <c r="I68" s="161">
        <v>6.6</v>
      </c>
      <c r="J68" s="160"/>
      <c r="K68" s="162"/>
      <c r="L68" s="163">
        <v>24.7</v>
      </c>
      <c r="M68" s="160"/>
    </row>
    <row r="69" spans="1:13" ht="15">
      <c r="A69" s="92" t="str">
        <f>A68</f>
        <v>40000-50000</v>
      </c>
      <c r="B69" s="124">
        <v>2</v>
      </c>
      <c r="C69" s="81">
        <f>C68*(1-$B$75)</f>
        <v>5.609999999999999</v>
      </c>
      <c r="D69" s="82"/>
      <c r="E69" s="81">
        <f>E68*(1-$B$75)</f>
        <v>5.609999999999999</v>
      </c>
      <c r="F69" s="82"/>
      <c r="G69" s="81">
        <f>G68*(1-$B$75)</f>
        <v>12.069999999999999</v>
      </c>
      <c r="H69" s="82"/>
      <c r="I69" s="81">
        <f>I68*(1-$B$75)</f>
        <v>5.609999999999999</v>
      </c>
      <c r="J69" s="82"/>
      <c r="K69" s="164"/>
      <c r="L69" s="83">
        <f>L68*(1-$B$75)</f>
        <v>20.994999999999997</v>
      </c>
      <c r="M69" s="82"/>
    </row>
    <row r="70" spans="1:13" ht="15.75" thickBot="1">
      <c r="A70" s="113" t="str">
        <f>A68</f>
        <v>40000-50000</v>
      </c>
      <c r="B70" s="125">
        <v>3</v>
      </c>
      <c r="C70" s="85">
        <f>C68*(1-$B$76)</f>
        <v>5.28</v>
      </c>
      <c r="D70" s="86"/>
      <c r="E70" s="85">
        <f>E68*(1-$B$76)</f>
        <v>5.28</v>
      </c>
      <c r="F70" s="86"/>
      <c r="G70" s="85">
        <f>G68*(1-$B$76)</f>
        <v>11.36</v>
      </c>
      <c r="H70" s="86"/>
      <c r="I70" s="85">
        <f>I68*(1-$B$76)</f>
        <v>5.28</v>
      </c>
      <c r="J70" s="86"/>
      <c r="K70" s="165"/>
      <c r="L70" s="87">
        <f>L68*(1-$B$76)</f>
        <v>19.76</v>
      </c>
      <c r="M70" s="86"/>
    </row>
    <row r="71" spans="1:13" ht="15">
      <c r="A71" s="128" t="s">
        <v>51</v>
      </c>
      <c r="B71" s="129">
        <v>1</v>
      </c>
      <c r="C71" s="166">
        <v>6.3</v>
      </c>
      <c r="D71" s="160"/>
      <c r="E71" s="166">
        <v>6.3</v>
      </c>
      <c r="F71" s="160"/>
      <c r="G71" s="166">
        <v>13.1</v>
      </c>
      <c r="H71" s="160"/>
      <c r="I71" s="166">
        <v>6.3</v>
      </c>
      <c r="J71" s="160"/>
      <c r="K71" s="162"/>
      <c r="L71" s="166">
        <v>23.6</v>
      </c>
      <c r="M71" s="160"/>
    </row>
    <row r="72" spans="1:13" ht="15">
      <c r="A72" s="92" t="str">
        <f>A71</f>
        <v>oltre 50000</v>
      </c>
      <c r="B72" s="124">
        <v>2</v>
      </c>
      <c r="C72" s="167">
        <f>C71*(1-$B$75)</f>
        <v>5.3549999999999995</v>
      </c>
      <c r="D72" s="82"/>
      <c r="E72" s="167">
        <f>E71*(1-$B$75)</f>
        <v>5.3549999999999995</v>
      </c>
      <c r="F72" s="82"/>
      <c r="G72" s="167">
        <f>G71*(1-$B$75)</f>
        <v>11.135</v>
      </c>
      <c r="H72" s="82"/>
      <c r="I72" s="167">
        <f>I71*(1-$B$75)</f>
        <v>5.3549999999999995</v>
      </c>
      <c r="J72" s="82"/>
      <c r="K72" s="164"/>
      <c r="L72" s="167">
        <f>L71*(1-$B$75)</f>
        <v>20.060000000000002</v>
      </c>
      <c r="M72" s="82"/>
    </row>
    <row r="73" spans="1:13" ht="15.75" thickBot="1">
      <c r="A73" s="113" t="str">
        <f>A71</f>
        <v>oltre 50000</v>
      </c>
      <c r="B73" s="125">
        <v>3</v>
      </c>
      <c r="C73" s="168">
        <f>C71*(1-$B$76)</f>
        <v>5.04</v>
      </c>
      <c r="D73" s="86"/>
      <c r="E73" s="168">
        <f>E71*(1-$B$76)</f>
        <v>5.04</v>
      </c>
      <c r="F73" s="86"/>
      <c r="G73" s="168">
        <f>G71*(1-$B$76)</f>
        <v>10.48</v>
      </c>
      <c r="H73" s="86"/>
      <c r="I73" s="168">
        <f>I71*(1-$B$76)</f>
        <v>5.04</v>
      </c>
      <c r="J73" s="86"/>
      <c r="K73" s="165"/>
      <c r="L73" s="168">
        <f>L71*(1-$B$76)</f>
        <v>18.880000000000003</v>
      </c>
      <c r="M73" s="86"/>
    </row>
    <row r="75" spans="1:2" ht="15">
      <c r="A75" s="126" t="s">
        <v>19</v>
      </c>
      <c r="B75" s="135">
        <v>0.15</v>
      </c>
    </row>
    <row r="76" spans="1:2" ht="15">
      <c r="A76" s="126" t="s">
        <v>20</v>
      </c>
      <c r="B76" s="135">
        <v>0.2</v>
      </c>
    </row>
  </sheetData>
  <sheetProtection password="EA92" sheet="1" objects="1" scenarios="1"/>
  <mergeCells count="9">
    <mergeCell ref="C2:D2"/>
    <mergeCell ref="E2:F2"/>
    <mergeCell ref="G2:H2"/>
    <mergeCell ref="I2:J2"/>
    <mergeCell ref="L2:M2"/>
    <mergeCell ref="C3:D3"/>
    <mergeCell ref="G3:H3"/>
    <mergeCell ref="I3:J3"/>
    <mergeCell ref="L3:M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6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  <col min="2" max="2" width="5.140625" style="0" bestFit="1" customWidth="1"/>
    <col min="3" max="3" width="8.57421875" style="0" customWidth="1"/>
    <col min="4" max="4" width="13.421875" style="0" customWidth="1"/>
    <col min="5" max="5" width="8.57421875" style="0" customWidth="1"/>
    <col min="6" max="6" width="13.421875" style="0" customWidth="1"/>
    <col min="7" max="7" width="8.57421875" style="0" customWidth="1"/>
    <col min="8" max="8" width="13.421875" style="0" customWidth="1"/>
  </cols>
  <sheetData>
    <row r="1" ht="15.75" thickBot="1"/>
    <row r="2" spans="1:8" ht="16.5" thickBot="1" thickTop="1">
      <c r="A2" s="37" t="s">
        <v>15</v>
      </c>
      <c r="B2" s="37"/>
      <c r="C2" s="202" t="s">
        <v>67</v>
      </c>
      <c r="D2" s="202"/>
      <c r="E2" s="202" t="s">
        <v>53</v>
      </c>
      <c r="F2" s="202"/>
      <c r="G2" s="202" t="s">
        <v>54</v>
      </c>
      <c r="H2" s="202"/>
    </row>
    <row r="3" spans="1:8" ht="16.5" thickBot="1" thickTop="1">
      <c r="A3" s="211"/>
      <c r="B3" s="212"/>
      <c r="C3" s="202" t="s">
        <v>52</v>
      </c>
      <c r="D3" s="202"/>
      <c r="E3" s="202"/>
      <c r="F3" s="202"/>
      <c r="G3" s="211"/>
      <c r="H3" s="212"/>
    </row>
    <row r="4" spans="1:8" ht="15.75" thickTop="1">
      <c r="A4" s="1"/>
      <c r="C4" s="13" t="s">
        <v>14</v>
      </c>
      <c r="D4" s="14" t="s">
        <v>13</v>
      </c>
      <c r="E4" s="13" t="s">
        <v>14</v>
      </c>
      <c r="F4" s="14" t="s">
        <v>13</v>
      </c>
      <c r="G4" s="13" t="s">
        <v>14</v>
      </c>
      <c r="H4" s="14" t="s">
        <v>13</v>
      </c>
    </row>
    <row r="5" spans="1:8" ht="15.75" thickBot="1">
      <c r="A5" t="s">
        <v>2</v>
      </c>
      <c r="B5" t="s">
        <v>12</v>
      </c>
      <c r="C5" s="13"/>
      <c r="D5" s="14"/>
      <c r="E5" s="13"/>
      <c r="F5" s="14"/>
      <c r="G5" s="13"/>
      <c r="H5" s="14"/>
    </row>
    <row r="6" spans="1:8" ht="15">
      <c r="A6" s="4">
        <v>25</v>
      </c>
      <c r="B6" s="5">
        <v>1</v>
      </c>
      <c r="C6" s="15">
        <v>29.19</v>
      </c>
      <c r="D6" s="6">
        <f>$A6*$B6*C6</f>
        <v>729.75</v>
      </c>
      <c r="E6" s="15">
        <v>10.4</v>
      </c>
      <c r="F6" s="6">
        <f aca="true" t="shared" si="0" ref="F6:F39">$A6*$B6*E6</f>
        <v>260</v>
      </c>
      <c r="G6" s="15">
        <v>20.8</v>
      </c>
      <c r="H6" s="6">
        <f aca="true" t="shared" si="1" ref="H6:H39">$A6*$B6*G6</f>
        <v>520</v>
      </c>
    </row>
    <row r="7" spans="1:8" s="3" customFormat="1" ht="15.75" thickBot="1">
      <c r="A7" s="7">
        <v>25</v>
      </c>
      <c r="B7" s="8">
        <v>2</v>
      </c>
      <c r="C7" s="16">
        <f>C6*(1-$B$60)</f>
        <v>24.8115</v>
      </c>
      <c r="D7" s="9">
        <f aca="true" t="shared" si="2" ref="D7:D39">$A7*$B7*C7</f>
        <v>1240.575</v>
      </c>
      <c r="E7" s="16">
        <f>E6*(1-$B$60)</f>
        <v>8.84</v>
      </c>
      <c r="F7" s="9">
        <f t="shared" si="0"/>
        <v>442</v>
      </c>
      <c r="G7" s="16">
        <f>G6*(1-$B$60)</f>
        <v>17.68</v>
      </c>
      <c r="H7" s="9">
        <f t="shared" si="1"/>
        <v>884</v>
      </c>
    </row>
    <row r="8" spans="1:8" ht="15">
      <c r="A8" s="39">
        <v>50</v>
      </c>
      <c r="B8" s="40">
        <v>1</v>
      </c>
      <c r="C8" s="50">
        <v>29.19</v>
      </c>
      <c r="D8" s="42">
        <f t="shared" si="2"/>
        <v>1459.5</v>
      </c>
      <c r="E8" s="50">
        <v>7</v>
      </c>
      <c r="F8" s="42">
        <f t="shared" si="0"/>
        <v>350</v>
      </c>
      <c r="G8" s="50">
        <v>13.9</v>
      </c>
      <c r="H8" s="42">
        <f t="shared" si="1"/>
        <v>695</v>
      </c>
    </row>
    <row r="9" spans="1:8" ht="15.75" thickBot="1">
      <c r="A9" s="13">
        <v>50</v>
      </c>
      <c r="B9" s="28">
        <v>2</v>
      </c>
      <c r="C9" s="18">
        <f>C8*(1-$B$60)</f>
        <v>24.8115</v>
      </c>
      <c r="D9" s="19">
        <f t="shared" si="2"/>
        <v>2481.15</v>
      </c>
      <c r="E9" s="18">
        <f>E8*(1-$B$60)</f>
        <v>5.95</v>
      </c>
      <c r="F9" s="19">
        <f t="shared" si="0"/>
        <v>595</v>
      </c>
      <c r="G9" s="18">
        <f>G8*(1-$B$60)</f>
        <v>11.815</v>
      </c>
      <c r="H9" s="19">
        <f t="shared" si="1"/>
        <v>1181.5</v>
      </c>
    </row>
    <row r="10" spans="1:8" ht="15">
      <c r="A10" s="4">
        <v>75</v>
      </c>
      <c r="B10" s="5">
        <v>1</v>
      </c>
      <c r="C10" s="15">
        <v>29.19</v>
      </c>
      <c r="D10" s="44">
        <f t="shared" si="2"/>
        <v>2189.25</v>
      </c>
      <c r="E10" s="15">
        <v>7</v>
      </c>
      <c r="F10" s="44">
        <f t="shared" si="0"/>
        <v>525</v>
      </c>
      <c r="G10" s="15">
        <v>13.9</v>
      </c>
      <c r="H10" s="44">
        <f t="shared" si="1"/>
        <v>1042.5</v>
      </c>
    </row>
    <row r="11" spans="1:8" ht="15.75" thickBot="1">
      <c r="A11" s="29">
        <v>75</v>
      </c>
      <c r="B11" s="30">
        <v>2</v>
      </c>
      <c r="C11" s="16">
        <f>C10*(1-$B$60)</f>
        <v>24.8115</v>
      </c>
      <c r="D11" s="32">
        <f t="shared" si="2"/>
        <v>3721.725</v>
      </c>
      <c r="E11" s="31">
        <f>E10*(1-$B$60)</f>
        <v>5.95</v>
      </c>
      <c r="F11" s="32">
        <f t="shared" si="0"/>
        <v>892.5</v>
      </c>
      <c r="G11" s="31">
        <f>G10*(1-$B$60)</f>
        <v>11.815</v>
      </c>
      <c r="H11" s="32">
        <f t="shared" si="1"/>
        <v>1772.25</v>
      </c>
    </row>
    <row r="12" spans="1:8" ht="15">
      <c r="A12" s="39">
        <v>100</v>
      </c>
      <c r="B12" s="40">
        <v>1</v>
      </c>
      <c r="C12" s="50">
        <v>24.78</v>
      </c>
      <c r="D12" s="42">
        <f t="shared" si="2"/>
        <v>2478</v>
      </c>
      <c r="E12" s="50">
        <v>5.9</v>
      </c>
      <c r="F12" s="42">
        <f t="shared" si="0"/>
        <v>590</v>
      </c>
      <c r="G12" s="50">
        <v>11.8</v>
      </c>
      <c r="H12" s="42">
        <f t="shared" si="1"/>
        <v>1180</v>
      </c>
    </row>
    <row r="13" spans="1:8" ht="15.75" thickBot="1">
      <c r="A13" s="13">
        <v>100</v>
      </c>
      <c r="B13" s="28">
        <v>2</v>
      </c>
      <c r="C13" s="18">
        <f>C12*(1-$B$60)</f>
        <v>21.063</v>
      </c>
      <c r="D13" s="19">
        <f t="shared" si="2"/>
        <v>4212.599999999999</v>
      </c>
      <c r="E13" s="18">
        <f>E12*(1-$B$60)</f>
        <v>5.015000000000001</v>
      </c>
      <c r="F13" s="19">
        <f t="shared" si="0"/>
        <v>1003.0000000000001</v>
      </c>
      <c r="G13" s="18">
        <f>G12*(1-$B$60)</f>
        <v>10.030000000000001</v>
      </c>
      <c r="H13" s="19">
        <f t="shared" si="1"/>
        <v>2006.0000000000002</v>
      </c>
    </row>
    <row r="14" spans="1:8" ht="15">
      <c r="A14" s="4">
        <v>150</v>
      </c>
      <c r="B14" s="5">
        <v>1</v>
      </c>
      <c r="C14" s="43">
        <v>24.78</v>
      </c>
      <c r="D14" s="44">
        <f t="shared" si="2"/>
        <v>3717</v>
      </c>
      <c r="E14" s="43">
        <v>5.9</v>
      </c>
      <c r="F14" s="44">
        <f t="shared" si="0"/>
        <v>885</v>
      </c>
      <c r="G14" s="43">
        <v>11.8</v>
      </c>
      <c r="H14" s="44">
        <f t="shared" si="1"/>
        <v>1770</v>
      </c>
    </row>
    <row r="15" spans="1:8" ht="15.75" thickBot="1">
      <c r="A15" s="29">
        <v>150</v>
      </c>
      <c r="B15" s="30">
        <v>2</v>
      </c>
      <c r="C15" s="31">
        <f>C14*(1-$B$60)</f>
        <v>21.063</v>
      </c>
      <c r="D15" s="32">
        <f t="shared" si="2"/>
        <v>6318.9</v>
      </c>
      <c r="E15" s="31">
        <f>E14*(1-$B$60)</f>
        <v>5.015000000000001</v>
      </c>
      <c r="F15" s="32">
        <f t="shared" si="0"/>
        <v>1504.5000000000002</v>
      </c>
      <c r="G15" s="31">
        <f>G14*(1-$B$60)</f>
        <v>10.030000000000001</v>
      </c>
      <c r="H15" s="32">
        <f t="shared" si="1"/>
        <v>3009.0000000000005</v>
      </c>
    </row>
    <row r="16" spans="1:8" ht="15">
      <c r="A16" s="39">
        <v>200</v>
      </c>
      <c r="B16" s="40">
        <v>1</v>
      </c>
      <c r="C16" s="50">
        <v>24.78</v>
      </c>
      <c r="D16" s="42">
        <f aca="true" t="shared" si="3" ref="D16:D21">$A16*$B16*C16</f>
        <v>4956</v>
      </c>
      <c r="E16" s="50">
        <v>5.9</v>
      </c>
      <c r="F16" s="42">
        <f aca="true" t="shared" si="4" ref="F16:F21">$A16*$B16*E16</f>
        <v>1180</v>
      </c>
      <c r="G16" s="50">
        <v>11.8</v>
      </c>
      <c r="H16" s="42">
        <f aca="true" t="shared" si="5" ref="H16:H21">$A16*$B16*G16</f>
        <v>2360</v>
      </c>
    </row>
    <row r="17" spans="1:8" ht="15.75" thickBot="1">
      <c r="A17" s="13">
        <v>200</v>
      </c>
      <c r="B17" s="28">
        <v>2</v>
      </c>
      <c r="C17" s="18">
        <f>C16*(1-$B$60)</f>
        <v>21.063</v>
      </c>
      <c r="D17" s="19">
        <f t="shared" si="3"/>
        <v>8425.199999999999</v>
      </c>
      <c r="E17" s="18">
        <f>E16*(1-$B$60)</f>
        <v>5.015000000000001</v>
      </c>
      <c r="F17" s="19">
        <f t="shared" si="4"/>
        <v>2006.0000000000002</v>
      </c>
      <c r="G17" s="18">
        <f>G16*(1-$B$60)</f>
        <v>10.030000000000001</v>
      </c>
      <c r="H17" s="19">
        <f t="shared" si="5"/>
        <v>4012.0000000000005</v>
      </c>
    </row>
    <row r="18" spans="1:8" ht="15">
      <c r="A18" s="4">
        <v>250</v>
      </c>
      <c r="B18" s="5">
        <v>1</v>
      </c>
      <c r="C18" s="43">
        <v>24.78</v>
      </c>
      <c r="D18" s="44">
        <f t="shared" si="3"/>
        <v>6195</v>
      </c>
      <c r="E18" s="43">
        <v>5.9</v>
      </c>
      <c r="F18" s="44">
        <f t="shared" si="4"/>
        <v>1475</v>
      </c>
      <c r="G18" s="43">
        <v>11.8</v>
      </c>
      <c r="H18" s="44">
        <f t="shared" si="5"/>
        <v>2950</v>
      </c>
    </row>
    <row r="19" spans="1:8" ht="15.75" thickBot="1">
      <c r="A19" s="29">
        <v>250</v>
      </c>
      <c r="B19" s="30">
        <v>2</v>
      </c>
      <c r="C19" s="31">
        <f>C18*(1-$B$60)</f>
        <v>21.063</v>
      </c>
      <c r="D19" s="32">
        <f t="shared" si="3"/>
        <v>10531.5</v>
      </c>
      <c r="E19" s="31">
        <f>E18*(1-$B$60)</f>
        <v>5.015000000000001</v>
      </c>
      <c r="F19" s="32">
        <f t="shared" si="4"/>
        <v>2507.5000000000005</v>
      </c>
      <c r="G19" s="31">
        <f>G18*(1-$B$60)</f>
        <v>10.030000000000001</v>
      </c>
      <c r="H19" s="32">
        <f t="shared" si="5"/>
        <v>5015.000000000001</v>
      </c>
    </row>
    <row r="20" spans="1:8" ht="15">
      <c r="A20" s="39">
        <v>300</v>
      </c>
      <c r="B20" s="40">
        <v>1</v>
      </c>
      <c r="C20" s="50">
        <v>24.78</v>
      </c>
      <c r="D20" s="42">
        <f t="shared" si="3"/>
        <v>7434</v>
      </c>
      <c r="E20" s="50">
        <v>5.9</v>
      </c>
      <c r="F20" s="42">
        <f t="shared" si="4"/>
        <v>1770</v>
      </c>
      <c r="G20" s="50">
        <v>11.8</v>
      </c>
      <c r="H20" s="42">
        <f t="shared" si="5"/>
        <v>3540</v>
      </c>
    </row>
    <row r="21" spans="1:8" ht="15.75" thickBot="1">
      <c r="A21" s="13">
        <v>300</v>
      </c>
      <c r="B21" s="28">
        <v>2</v>
      </c>
      <c r="C21" s="18">
        <f>C20*(1-$B$60)</f>
        <v>21.063</v>
      </c>
      <c r="D21" s="19">
        <f t="shared" si="3"/>
        <v>12637.8</v>
      </c>
      <c r="E21" s="18">
        <f>E20*(1-$B$60)</f>
        <v>5.015000000000001</v>
      </c>
      <c r="F21" s="19">
        <f t="shared" si="4"/>
        <v>3009.0000000000005</v>
      </c>
      <c r="G21" s="18">
        <f>G20*(1-$B$60)</f>
        <v>10.030000000000001</v>
      </c>
      <c r="H21" s="19">
        <f t="shared" si="5"/>
        <v>6018.000000000001</v>
      </c>
    </row>
    <row r="22" spans="1:8" ht="15">
      <c r="A22" s="4">
        <v>350</v>
      </c>
      <c r="B22" s="5">
        <v>1</v>
      </c>
      <c r="C22" s="43">
        <v>24.78</v>
      </c>
      <c r="D22" s="44">
        <f t="shared" si="2"/>
        <v>8673</v>
      </c>
      <c r="E22" s="43">
        <v>5.9</v>
      </c>
      <c r="F22" s="44">
        <f t="shared" si="0"/>
        <v>2065</v>
      </c>
      <c r="G22" s="43">
        <v>11.8</v>
      </c>
      <c r="H22" s="44">
        <f t="shared" si="1"/>
        <v>4130</v>
      </c>
    </row>
    <row r="23" spans="1:8" ht="15.75" thickBot="1">
      <c r="A23" s="29">
        <v>350</v>
      </c>
      <c r="B23" s="30">
        <v>2</v>
      </c>
      <c r="C23" s="31">
        <f>C22*(1-$B$60)</f>
        <v>21.063</v>
      </c>
      <c r="D23" s="32">
        <f t="shared" si="2"/>
        <v>14744.099999999999</v>
      </c>
      <c r="E23" s="31">
        <f>E22*(1-$B$60)</f>
        <v>5.015000000000001</v>
      </c>
      <c r="F23" s="32">
        <f t="shared" si="0"/>
        <v>3510.5000000000005</v>
      </c>
      <c r="G23" s="31">
        <f>G22*(1-$B$60)</f>
        <v>10.030000000000001</v>
      </c>
      <c r="H23" s="32">
        <f t="shared" si="1"/>
        <v>7021.000000000001</v>
      </c>
    </row>
    <row r="24" spans="1:8" ht="15">
      <c r="A24" s="39">
        <v>400</v>
      </c>
      <c r="B24" s="40">
        <v>1</v>
      </c>
      <c r="C24" s="51">
        <v>24.78</v>
      </c>
      <c r="D24" s="42">
        <f t="shared" si="2"/>
        <v>9912</v>
      </c>
      <c r="E24" s="51">
        <v>5.9</v>
      </c>
      <c r="F24" s="42">
        <f t="shared" si="0"/>
        <v>2360</v>
      </c>
      <c r="G24" s="51">
        <v>11.8</v>
      </c>
      <c r="H24" s="42">
        <f t="shared" si="1"/>
        <v>4720</v>
      </c>
    </row>
    <row r="25" spans="1:8" ht="15.75" thickBot="1">
      <c r="A25" s="13">
        <v>400</v>
      </c>
      <c r="B25" s="28">
        <v>2</v>
      </c>
      <c r="C25" s="18">
        <f>C24*(1-$B$60)</f>
        <v>21.063</v>
      </c>
      <c r="D25" s="19">
        <f t="shared" si="2"/>
        <v>16850.399999999998</v>
      </c>
      <c r="E25" s="18">
        <f>E24*(1-$B$60)</f>
        <v>5.015000000000001</v>
      </c>
      <c r="F25" s="19">
        <f t="shared" si="0"/>
        <v>4012.0000000000005</v>
      </c>
      <c r="G25" s="18">
        <f>G24*(1-$B$60)</f>
        <v>10.030000000000001</v>
      </c>
      <c r="H25" s="19">
        <f t="shared" si="1"/>
        <v>8024.000000000001</v>
      </c>
    </row>
    <row r="26" spans="1:8" ht="15">
      <c r="A26" s="4">
        <v>450</v>
      </c>
      <c r="B26" s="5">
        <v>1</v>
      </c>
      <c r="C26" s="43">
        <v>24.78</v>
      </c>
      <c r="D26" s="44">
        <f t="shared" si="2"/>
        <v>11151</v>
      </c>
      <c r="E26" s="43">
        <v>5.9</v>
      </c>
      <c r="F26" s="44">
        <f t="shared" si="0"/>
        <v>2655</v>
      </c>
      <c r="G26" s="43">
        <v>11.8</v>
      </c>
      <c r="H26" s="44">
        <f t="shared" si="1"/>
        <v>5310</v>
      </c>
    </row>
    <row r="27" spans="1:8" ht="15.75" thickBot="1">
      <c r="A27" s="29">
        <v>450</v>
      </c>
      <c r="B27" s="30">
        <v>2</v>
      </c>
      <c r="C27" s="31">
        <f>C26*(1-$B$60)</f>
        <v>21.063</v>
      </c>
      <c r="D27" s="32">
        <f t="shared" si="2"/>
        <v>18956.7</v>
      </c>
      <c r="E27" s="31">
        <f>E26*(1-$B$60)</f>
        <v>5.015000000000001</v>
      </c>
      <c r="F27" s="32">
        <f t="shared" si="0"/>
        <v>4513.500000000001</v>
      </c>
      <c r="G27" s="31">
        <f>G26*(1-$B$60)</f>
        <v>10.030000000000001</v>
      </c>
      <c r="H27" s="32">
        <f t="shared" si="1"/>
        <v>9027.000000000002</v>
      </c>
    </row>
    <row r="28" spans="1:8" ht="15">
      <c r="A28" s="39">
        <v>500</v>
      </c>
      <c r="B28" s="40">
        <v>1</v>
      </c>
      <c r="C28" s="51">
        <v>18.48</v>
      </c>
      <c r="D28" s="42">
        <f t="shared" si="2"/>
        <v>9240</v>
      </c>
      <c r="E28" s="51">
        <v>4.4</v>
      </c>
      <c r="F28" s="42">
        <f t="shared" si="0"/>
        <v>2200</v>
      </c>
      <c r="G28" s="51">
        <v>8.8</v>
      </c>
      <c r="H28" s="42">
        <f t="shared" si="1"/>
        <v>4400</v>
      </c>
    </row>
    <row r="29" spans="1:8" ht="15.75" thickBot="1">
      <c r="A29" s="13">
        <v>500</v>
      </c>
      <c r="B29" s="28">
        <v>2</v>
      </c>
      <c r="C29" s="18">
        <f>C28*(1-$B$60)</f>
        <v>15.708</v>
      </c>
      <c r="D29" s="19">
        <f t="shared" si="2"/>
        <v>15708</v>
      </c>
      <c r="E29" s="18">
        <f>E28*(1-$B$60)</f>
        <v>3.74</v>
      </c>
      <c r="F29" s="19">
        <f t="shared" si="0"/>
        <v>3740</v>
      </c>
      <c r="G29" s="18">
        <f>G28*(1-$B$60)</f>
        <v>7.48</v>
      </c>
      <c r="H29" s="19">
        <f t="shared" si="1"/>
        <v>7480</v>
      </c>
    </row>
    <row r="30" spans="1:8" ht="15">
      <c r="A30" s="4">
        <v>600</v>
      </c>
      <c r="B30" s="5">
        <v>1</v>
      </c>
      <c r="C30" s="43">
        <v>18.48</v>
      </c>
      <c r="D30" s="44">
        <f t="shared" si="2"/>
        <v>11088</v>
      </c>
      <c r="E30" s="43">
        <v>4.4</v>
      </c>
      <c r="F30" s="44">
        <f t="shared" si="0"/>
        <v>2640</v>
      </c>
      <c r="G30" s="43">
        <v>8.8</v>
      </c>
      <c r="H30" s="44">
        <f t="shared" si="1"/>
        <v>5280</v>
      </c>
    </row>
    <row r="31" spans="1:8" ht="15.75" thickBot="1">
      <c r="A31" s="29">
        <v>600</v>
      </c>
      <c r="B31" s="30">
        <v>2</v>
      </c>
      <c r="C31" s="31">
        <f>C30*(1-$B$60)</f>
        <v>15.708</v>
      </c>
      <c r="D31" s="32">
        <f t="shared" si="2"/>
        <v>18849.6</v>
      </c>
      <c r="E31" s="31">
        <f>E30*(1-$B$60)</f>
        <v>3.74</v>
      </c>
      <c r="F31" s="32">
        <f t="shared" si="0"/>
        <v>4488</v>
      </c>
      <c r="G31" s="31">
        <f>G30*(1-$B$60)</f>
        <v>7.48</v>
      </c>
      <c r="H31" s="32">
        <f t="shared" si="1"/>
        <v>8976</v>
      </c>
    </row>
    <row r="32" spans="1:8" ht="15">
      <c r="A32" s="39">
        <v>700</v>
      </c>
      <c r="B32" s="40">
        <v>1</v>
      </c>
      <c r="C32" s="51">
        <v>18.48</v>
      </c>
      <c r="D32" s="42">
        <f t="shared" si="2"/>
        <v>12936</v>
      </c>
      <c r="E32" s="51">
        <v>4.4</v>
      </c>
      <c r="F32" s="42">
        <f t="shared" si="0"/>
        <v>3080.0000000000005</v>
      </c>
      <c r="G32" s="51">
        <v>8.8</v>
      </c>
      <c r="H32" s="42">
        <f t="shared" si="1"/>
        <v>6160.000000000001</v>
      </c>
    </row>
    <row r="33" spans="1:8" ht="15.75" thickBot="1">
      <c r="A33" s="13">
        <v>700</v>
      </c>
      <c r="B33" s="28">
        <v>2</v>
      </c>
      <c r="C33" s="18">
        <f>C32*(1-$B$60)</f>
        <v>15.708</v>
      </c>
      <c r="D33" s="19">
        <f t="shared" si="2"/>
        <v>21991.2</v>
      </c>
      <c r="E33" s="18">
        <f>E32*(1-$B$60)</f>
        <v>3.74</v>
      </c>
      <c r="F33" s="19">
        <f t="shared" si="0"/>
        <v>5236</v>
      </c>
      <c r="G33" s="18">
        <f>G32*(1-$B$60)</f>
        <v>7.48</v>
      </c>
      <c r="H33" s="19">
        <f t="shared" si="1"/>
        <v>10472</v>
      </c>
    </row>
    <row r="34" spans="1:8" ht="15">
      <c r="A34" s="4">
        <v>800</v>
      </c>
      <c r="B34" s="5">
        <v>1</v>
      </c>
      <c r="C34" s="43">
        <v>18.48</v>
      </c>
      <c r="D34" s="44">
        <f t="shared" si="2"/>
        <v>14784</v>
      </c>
      <c r="E34" s="43">
        <v>4.4</v>
      </c>
      <c r="F34" s="44">
        <f t="shared" si="0"/>
        <v>3520.0000000000005</v>
      </c>
      <c r="G34" s="43">
        <v>8.8</v>
      </c>
      <c r="H34" s="44">
        <f t="shared" si="1"/>
        <v>7040.000000000001</v>
      </c>
    </row>
    <row r="35" spans="1:8" ht="15.75" thickBot="1">
      <c r="A35" s="29">
        <v>800</v>
      </c>
      <c r="B35" s="30">
        <v>2</v>
      </c>
      <c r="C35" s="31">
        <f>C34*(1-$B$60)</f>
        <v>15.708</v>
      </c>
      <c r="D35" s="32">
        <f t="shared" si="2"/>
        <v>25132.8</v>
      </c>
      <c r="E35" s="31">
        <f>E34*(1-$B$60)</f>
        <v>3.74</v>
      </c>
      <c r="F35" s="32">
        <f t="shared" si="0"/>
        <v>5984</v>
      </c>
      <c r="G35" s="31">
        <f>G34*(1-$B$60)</f>
        <v>7.48</v>
      </c>
      <c r="H35" s="32">
        <f t="shared" si="1"/>
        <v>11968</v>
      </c>
    </row>
    <row r="36" spans="1:8" ht="15">
      <c r="A36" s="39">
        <v>900</v>
      </c>
      <c r="B36" s="40">
        <v>1</v>
      </c>
      <c r="C36" s="51">
        <v>18.48</v>
      </c>
      <c r="D36" s="42">
        <f t="shared" si="2"/>
        <v>16632</v>
      </c>
      <c r="E36" s="51">
        <v>4.4</v>
      </c>
      <c r="F36" s="42">
        <f t="shared" si="0"/>
        <v>3960.0000000000005</v>
      </c>
      <c r="G36" s="51">
        <v>8.8</v>
      </c>
      <c r="H36" s="42">
        <f t="shared" si="1"/>
        <v>7920.000000000001</v>
      </c>
    </row>
    <row r="37" spans="1:8" ht="15.75" thickBot="1">
      <c r="A37" s="13">
        <v>900</v>
      </c>
      <c r="B37" s="28">
        <v>2</v>
      </c>
      <c r="C37" s="18">
        <f>C36*(1-$B$60)</f>
        <v>15.708</v>
      </c>
      <c r="D37" s="19">
        <f t="shared" si="2"/>
        <v>28274.4</v>
      </c>
      <c r="E37" s="18">
        <f>E36*(1-$B$60)</f>
        <v>3.74</v>
      </c>
      <c r="F37" s="19">
        <f t="shared" si="0"/>
        <v>6732</v>
      </c>
      <c r="G37" s="18">
        <f>G36*(1-$B$60)</f>
        <v>7.48</v>
      </c>
      <c r="H37" s="19">
        <f t="shared" si="1"/>
        <v>13464</v>
      </c>
    </row>
    <row r="38" spans="1:8" ht="15">
      <c r="A38" s="4">
        <v>1000</v>
      </c>
      <c r="B38" s="5">
        <v>1</v>
      </c>
      <c r="C38" s="43">
        <v>13.65</v>
      </c>
      <c r="D38" s="44">
        <f t="shared" si="2"/>
        <v>13650</v>
      </c>
      <c r="E38" s="43">
        <v>3.2</v>
      </c>
      <c r="F38" s="44">
        <f t="shared" si="0"/>
        <v>3200</v>
      </c>
      <c r="G38" s="43">
        <v>6.5</v>
      </c>
      <c r="H38" s="44">
        <f t="shared" si="1"/>
        <v>6500</v>
      </c>
    </row>
    <row r="39" spans="1:8" ht="15.75" thickBot="1">
      <c r="A39" s="33">
        <v>1000</v>
      </c>
      <c r="B39" s="34">
        <v>2</v>
      </c>
      <c r="C39" s="35">
        <f>C38*(1-$B$60)</f>
        <v>11.6025</v>
      </c>
      <c r="D39" s="36">
        <f t="shared" si="2"/>
        <v>23205</v>
      </c>
      <c r="E39" s="35">
        <f>E38*(1-$B$60)</f>
        <v>2.72</v>
      </c>
      <c r="F39" s="36">
        <f t="shared" si="0"/>
        <v>5440</v>
      </c>
      <c r="G39" s="35">
        <f>G38*(1-$B$60)</f>
        <v>5.5249999999999995</v>
      </c>
      <c r="H39" s="36">
        <f t="shared" si="1"/>
        <v>11049.999999999998</v>
      </c>
    </row>
    <row r="40" ht="15.75" thickBot="1">
      <c r="A40" t="s">
        <v>16</v>
      </c>
    </row>
    <row r="41" spans="1:8" ht="15">
      <c r="A41" s="22" t="s">
        <v>55</v>
      </c>
      <c r="B41" s="23">
        <v>1</v>
      </c>
      <c r="C41" s="26">
        <v>13.65</v>
      </c>
      <c r="D41" s="27"/>
      <c r="E41" s="26">
        <v>3.2</v>
      </c>
      <c r="F41" s="27"/>
      <c r="G41" s="26">
        <v>6.5</v>
      </c>
      <c r="H41" s="27"/>
    </row>
    <row r="42" spans="1:8" ht="15.75" thickBot="1">
      <c r="A42" s="13" t="str">
        <f>A41</f>
        <v>1100-1900</v>
      </c>
      <c r="B42" s="28">
        <v>2</v>
      </c>
      <c r="C42" s="18">
        <f>C41*(1-$B$60)</f>
        <v>11.6025</v>
      </c>
      <c r="D42" s="19"/>
      <c r="E42" s="18">
        <f>E41*(1-$B$60)</f>
        <v>2.72</v>
      </c>
      <c r="F42" s="19"/>
      <c r="G42" s="18">
        <f>G41*(1-$B$60)</f>
        <v>5.5249999999999995</v>
      </c>
      <c r="H42" s="19"/>
    </row>
    <row r="43" spans="1:8" ht="15">
      <c r="A43" s="22" t="s">
        <v>56</v>
      </c>
      <c r="B43" s="23">
        <v>1</v>
      </c>
      <c r="C43" s="26">
        <v>10.71</v>
      </c>
      <c r="D43" s="27"/>
      <c r="E43" s="26">
        <v>2.5</v>
      </c>
      <c r="F43" s="27"/>
      <c r="G43" s="26">
        <v>5.1</v>
      </c>
      <c r="H43" s="27"/>
    </row>
    <row r="44" spans="1:8" ht="15.75" thickBot="1">
      <c r="A44" s="25" t="str">
        <f>A43</f>
        <v>2000-4900</v>
      </c>
      <c r="B44" s="24">
        <v>2</v>
      </c>
      <c r="C44" s="20">
        <f>C43*(1-$B$60)</f>
        <v>9.1035</v>
      </c>
      <c r="D44" s="21"/>
      <c r="E44" s="20">
        <f>E43*(1-$B$60)</f>
        <v>2.125</v>
      </c>
      <c r="F44" s="21"/>
      <c r="G44" s="20">
        <f>G43*(1-$B$60)</f>
        <v>4.335</v>
      </c>
      <c r="H44" s="21"/>
    </row>
    <row r="45" ht="15.75" thickBot="1">
      <c r="A45" t="s">
        <v>57</v>
      </c>
    </row>
    <row r="46" spans="1:8" ht="15">
      <c r="A46" s="22" t="s">
        <v>36</v>
      </c>
      <c r="B46" s="23">
        <v>1</v>
      </c>
      <c r="C46" s="26">
        <v>9.77</v>
      </c>
      <c r="D46" s="27"/>
      <c r="E46" s="26">
        <v>2.3</v>
      </c>
      <c r="F46" s="27"/>
      <c r="G46" s="26">
        <v>4.6</v>
      </c>
      <c r="H46" s="27"/>
    </row>
    <row r="47" spans="1:8" ht="15.75" thickBot="1">
      <c r="A47" s="13" t="str">
        <f>A46</f>
        <v>5000-9000</v>
      </c>
      <c r="B47" s="28">
        <v>2</v>
      </c>
      <c r="C47" s="18">
        <f>C46*(1-$B$60)</f>
        <v>8.304499999999999</v>
      </c>
      <c r="D47" s="19"/>
      <c r="E47" s="18">
        <f>E46*(1-$B$60)</f>
        <v>1.9549999999999998</v>
      </c>
      <c r="F47" s="19"/>
      <c r="G47" s="18">
        <f>G46*(1-$B$60)</f>
        <v>3.9099999999999997</v>
      </c>
      <c r="H47" s="19"/>
    </row>
    <row r="48" spans="1:8" ht="15">
      <c r="A48" s="22" t="s">
        <v>58</v>
      </c>
      <c r="B48" s="23">
        <v>1</v>
      </c>
      <c r="C48" s="26">
        <v>8.82</v>
      </c>
      <c r="D48" s="27"/>
      <c r="E48" s="26">
        <v>2.1</v>
      </c>
      <c r="F48" s="27"/>
      <c r="G48" s="26">
        <v>4.2</v>
      </c>
      <c r="H48" s="27"/>
    </row>
    <row r="49" spans="1:8" ht="15.75" thickBot="1">
      <c r="A49" s="13" t="str">
        <f>A48</f>
        <v>10000-14000</v>
      </c>
      <c r="B49" s="28">
        <v>2</v>
      </c>
      <c r="C49" s="18">
        <f>C48*(1-$B$60)</f>
        <v>7.497</v>
      </c>
      <c r="D49" s="19"/>
      <c r="E49" s="18">
        <f>E48*(1-$B$60)</f>
        <v>1.785</v>
      </c>
      <c r="F49" s="19"/>
      <c r="G49" s="18">
        <f>G48*(1-$B$60)</f>
        <v>3.57</v>
      </c>
      <c r="H49" s="19"/>
    </row>
    <row r="50" spans="1:8" ht="15">
      <c r="A50" s="22" t="s">
        <v>59</v>
      </c>
      <c r="B50" s="23">
        <v>1</v>
      </c>
      <c r="C50" s="26">
        <v>8.3</v>
      </c>
      <c r="D50" s="27"/>
      <c r="E50" s="26">
        <v>2</v>
      </c>
      <c r="F50" s="27"/>
      <c r="G50" s="26">
        <v>9.9</v>
      </c>
      <c r="H50" s="27"/>
    </row>
    <row r="51" spans="1:8" ht="15.75" thickBot="1">
      <c r="A51" s="13" t="str">
        <f>A50</f>
        <v>15000-19000</v>
      </c>
      <c r="B51" s="28">
        <v>2</v>
      </c>
      <c r="C51" s="18">
        <f>C50*(1-$B$60)</f>
        <v>7.055000000000001</v>
      </c>
      <c r="D51" s="19"/>
      <c r="E51" s="18">
        <f>E50*(1-$B$60)</f>
        <v>1.7</v>
      </c>
      <c r="F51" s="19"/>
      <c r="G51" s="18">
        <f>G50*(1-$B$60)</f>
        <v>8.415000000000001</v>
      </c>
      <c r="H51" s="19"/>
    </row>
    <row r="52" spans="1:8" ht="15">
      <c r="A52" s="22" t="s">
        <v>60</v>
      </c>
      <c r="B52" s="23">
        <v>1</v>
      </c>
      <c r="C52" s="26">
        <v>7.67</v>
      </c>
      <c r="D52" s="27"/>
      <c r="E52" s="26">
        <v>1.8</v>
      </c>
      <c r="F52" s="27"/>
      <c r="G52" s="26">
        <v>3.6</v>
      </c>
      <c r="H52" s="27"/>
    </row>
    <row r="53" spans="1:8" ht="15.75" thickBot="1">
      <c r="A53" s="13" t="str">
        <f>A52</f>
        <v>20000-24000</v>
      </c>
      <c r="B53" s="28">
        <v>2</v>
      </c>
      <c r="C53" s="18">
        <f>C52*(1-$B$60)</f>
        <v>6.5195</v>
      </c>
      <c r="D53" s="19"/>
      <c r="E53" s="18">
        <f>E52*(1-$B$60)</f>
        <v>1.53</v>
      </c>
      <c r="F53" s="19"/>
      <c r="G53" s="18">
        <f>G52*(1-$B$60)</f>
        <v>3.06</v>
      </c>
      <c r="H53" s="19"/>
    </row>
    <row r="54" spans="1:8" ht="15">
      <c r="A54" s="22" t="s">
        <v>61</v>
      </c>
      <c r="B54" s="23">
        <v>1</v>
      </c>
      <c r="C54" s="26">
        <v>6.93</v>
      </c>
      <c r="D54" s="27"/>
      <c r="E54" s="26">
        <v>1.7</v>
      </c>
      <c r="F54" s="27"/>
      <c r="G54" s="26">
        <v>3.3</v>
      </c>
      <c r="H54" s="27"/>
    </row>
    <row r="55" spans="1:8" ht="15.75" thickBot="1">
      <c r="A55" s="13" t="str">
        <f>A54</f>
        <v>25000-49000</v>
      </c>
      <c r="B55" s="28">
        <v>2</v>
      </c>
      <c r="C55" s="18">
        <f>C54*(1-$B$60)</f>
        <v>5.890499999999999</v>
      </c>
      <c r="D55" s="19"/>
      <c r="E55" s="18">
        <f>E54*(1-$B$60)</f>
        <v>1.4449999999999998</v>
      </c>
      <c r="F55" s="19"/>
      <c r="G55" s="18">
        <f>G54*(1-$B$60)</f>
        <v>2.8049999999999997</v>
      </c>
      <c r="H55" s="19"/>
    </row>
    <row r="56" spans="1:8" ht="15">
      <c r="A56" s="22" t="s">
        <v>62</v>
      </c>
      <c r="B56" s="23">
        <v>1</v>
      </c>
      <c r="C56" s="26">
        <v>6.09</v>
      </c>
      <c r="D56" s="27"/>
      <c r="E56" s="26">
        <v>1.4</v>
      </c>
      <c r="F56" s="27"/>
      <c r="G56" s="26">
        <v>2.9</v>
      </c>
      <c r="H56" s="27"/>
    </row>
    <row r="57" spans="1:8" ht="15.75" thickBot="1">
      <c r="A57" s="25" t="str">
        <f>A56</f>
        <v>50000-100000</v>
      </c>
      <c r="B57" s="24">
        <v>2</v>
      </c>
      <c r="C57" s="20">
        <f>C56*(1-$B$60)</f>
        <v>5.1765</v>
      </c>
      <c r="D57" s="21"/>
      <c r="E57" s="20">
        <f>E56*(1-$B$60)</f>
        <v>1.19</v>
      </c>
      <c r="F57" s="21"/>
      <c r="G57" s="20">
        <f>G56*(1-$B$60)</f>
        <v>2.465</v>
      </c>
      <c r="H57" s="21"/>
    </row>
    <row r="60" spans="1:2" ht="15">
      <c r="A60" t="s">
        <v>19</v>
      </c>
      <c r="B60" s="2">
        <v>0.15</v>
      </c>
    </row>
    <row r="61" spans="1:2" ht="15">
      <c r="A61" t="s">
        <v>63</v>
      </c>
      <c r="B61" s="2"/>
    </row>
  </sheetData>
  <sheetProtection password="EA92" sheet="1" objects="1" scenarios="1" formatCells="0" formatColumns="0" formatRows="0"/>
  <mergeCells count="7">
    <mergeCell ref="A3:B3"/>
    <mergeCell ref="C2:D2"/>
    <mergeCell ref="E2:F2"/>
    <mergeCell ref="G2:H2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64"/>
  <sheetViews>
    <sheetView showGridLines="0"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1" sqref="A1"/>
    </sheetView>
  </sheetViews>
  <sheetFormatPr defaultColWidth="9.140625" defaultRowHeight="15"/>
  <cols>
    <col min="1" max="1" width="13.421875" style="0" bestFit="1" customWidth="1"/>
    <col min="2" max="2" width="5.140625" style="126" bestFit="1" customWidth="1"/>
    <col min="3" max="3" width="6.7109375" style="0" customWidth="1"/>
    <col min="4" max="4" width="11.140625" style="0" customWidth="1"/>
    <col min="5" max="5" width="6.7109375" style="0" customWidth="1"/>
    <col min="6" max="6" width="10.7109375" style="0" customWidth="1"/>
    <col min="7" max="7" width="6.7109375" style="0" customWidth="1"/>
    <col min="8" max="8" width="11.421875" style="0" customWidth="1"/>
    <col min="9" max="9" width="6.7109375" style="0" customWidth="1"/>
    <col min="10" max="10" width="12.57421875" style="0" customWidth="1"/>
    <col min="11" max="11" width="6.7109375" style="0" customWidth="1"/>
    <col min="12" max="12" width="11.7109375" style="0" customWidth="1"/>
    <col min="13" max="13" width="6.7109375" style="0" customWidth="1"/>
    <col min="14" max="14" width="12.00390625" style="0" customWidth="1"/>
    <col min="15" max="15" width="6.7109375" style="0" customWidth="1"/>
    <col min="16" max="16" width="11.28125" style="0" customWidth="1"/>
    <col min="17" max="17" width="6.7109375" style="0" customWidth="1"/>
    <col min="18" max="18" width="12.140625" style="0" customWidth="1"/>
    <col min="19" max="19" width="6.7109375" style="0" customWidth="1"/>
    <col min="20" max="20" width="11.57421875" style="0" customWidth="1"/>
    <col min="21" max="21" width="6.7109375" style="0" customWidth="1"/>
    <col min="22" max="22" width="11.7109375" style="0" customWidth="1"/>
  </cols>
  <sheetData>
    <row r="1" ht="15.75" thickBot="1"/>
    <row r="2" spans="1:22" ht="16.5" thickBot="1" thickTop="1">
      <c r="A2" s="226"/>
      <c r="B2" s="227"/>
      <c r="C2" s="231" t="s">
        <v>69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3"/>
      <c r="O2" s="228" t="s">
        <v>94</v>
      </c>
      <c r="P2" s="229"/>
      <c r="Q2" s="229"/>
      <c r="R2" s="229"/>
      <c r="S2" s="229"/>
      <c r="T2" s="229"/>
      <c r="U2" s="229"/>
      <c r="V2" s="230"/>
    </row>
    <row r="3" spans="1:22" ht="31.5" customHeight="1" thickBot="1" thickTop="1">
      <c r="A3" s="226" t="s">
        <v>65</v>
      </c>
      <c r="B3" s="227"/>
      <c r="C3" s="200" t="s">
        <v>67</v>
      </c>
      <c r="D3" s="201"/>
      <c r="E3" s="200" t="s">
        <v>67</v>
      </c>
      <c r="F3" s="201"/>
      <c r="G3" s="193" t="s">
        <v>67</v>
      </c>
      <c r="H3" s="194"/>
      <c r="I3" s="193" t="s">
        <v>67</v>
      </c>
      <c r="J3" s="194"/>
      <c r="K3" s="193" t="s">
        <v>96</v>
      </c>
      <c r="L3" s="194"/>
      <c r="M3" s="193" t="s">
        <v>97</v>
      </c>
      <c r="N3" s="194"/>
      <c r="O3" s="222" t="s">
        <v>67</v>
      </c>
      <c r="P3" s="223"/>
      <c r="Q3" s="222" t="s">
        <v>67</v>
      </c>
      <c r="R3" s="223"/>
      <c r="S3" s="224" t="s">
        <v>67</v>
      </c>
      <c r="T3" s="225"/>
      <c r="U3" s="222" t="s">
        <v>67</v>
      </c>
      <c r="V3" s="223"/>
    </row>
    <row r="4" spans="1:22" ht="30" customHeight="1" thickBot="1" thickTop="1">
      <c r="A4" s="58" t="s">
        <v>64</v>
      </c>
      <c r="B4" s="157"/>
      <c r="C4" s="193" t="s">
        <v>66</v>
      </c>
      <c r="D4" s="194"/>
      <c r="E4" s="193" t="s">
        <v>68</v>
      </c>
      <c r="F4" s="194"/>
      <c r="G4" s="193" t="s">
        <v>8</v>
      </c>
      <c r="H4" s="194"/>
      <c r="I4" s="193" t="s">
        <v>95</v>
      </c>
      <c r="J4" s="194"/>
      <c r="K4" s="193" t="s">
        <v>95</v>
      </c>
      <c r="L4" s="194"/>
      <c r="M4" s="193" t="s">
        <v>95</v>
      </c>
      <c r="N4" s="194"/>
      <c r="O4" s="193" t="s">
        <v>66</v>
      </c>
      <c r="P4" s="194"/>
      <c r="Q4" s="193" t="s">
        <v>68</v>
      </c>
      <c r="R4" s="194"/>
      <c r="S4" s="193" t="s">
        <v>8</v>
      </c>
      <c r="T4" s="194"/>
      <c r="U4" s="193" t="s">
        <v>95</v>
      </c>
      <c r="V4" s="194"/>
    </row>
    <row r="5" spans="1:22" ht="15.75" thickTop="1">
      <c r="A5" s="1"/>
      <c r="C5" s="13" t="s">
        <v>14</v>
      </c>
      <c r="D5" s="14" t="s">
        <v>13</v>
      </c>
      <c r="E5" s="13" t="s">
        <v>14</v>
      </c>
      <c r="F5" s="14" t="s">
        <v>13</v>
      </c>
      <c r="G5" s="13" t="s">
        <v>14</v>
      </c>
      <c r="H5" s="14" t="s">
        <v>13</v>
      </c>
      <c r="I5" s="13" t="s">
        <v>14</v>
      </c>
      <c r="J5" s="14" t="s">
        <v>13</v>
      </c>
      <c r="K5" s="13" t="s">
        <v>14</v>
      </c>
      <c r="L5" s="14"/>
      <c r="M5" s="13" t="s">
        <v>14</v>
      </c>
      <c r="N5" s="14" t="s">
        <v>13</v>
      </c>
      <c r="O5" s="13" t="s">
        <v>14</v>
      </c>
      <c r="P5" s="14" t="s">
        <v>13</v>
      </c>
      <c r="Q5" s="13" t="s">
        <v>14</v>
      </c>
      <c r="R5" s="14" t="s">
        <v>13</v>
      </c>
      <c r="S5" s="13" t="s">
        <v>14</v>
      </c>
      <c r="T5" s="14" t="s">
        <v>13</v>
      </c>
      <c r="U5" s="13" t="s">
        <v>14</v>
      </c>
      <c r="V5" s="14" t="s">
        <v>13</v>
      </c>
    </row>
    <row r="6" spans="1:22" ht="15.75" thickBot="1">
      <c r="A6" t="s">
        <v>2</v>
      </c>
      <c r="B6" s="126" t="s">
        <v>12</v>
      </c>
      <c r="C6" s="13"/>
      <c r="D6" s="14"/>
      <c r="E6" s="13"/>
      <c r="F6" s="14"/>
      <c r="G6" s="13"/>
      <c r="H6" s="14"/>
      <c r="I6" s="13"/>
      <c r="J6" s="14"/>
      <c r="K6" s="13"/>
      <c r="L6" s="14"/>
      <c r="M6" s="13"/>
      <c r="N6" s="14"/>
      <c r="O6" s="13"/>
      <c r="P6" s="14"/>
      <c r="Q6" s="13"/>
      <c r="R6" s="14"/>
      <c r="S6" s="13"/>
      <c r="T6" s="14"/>
      <c r="U6" s="13"/>
      <c r="V6" s="14"/>
    </row>
    <row r="7" spans="1:22" ht="15">
      <c r="A7" s="60">
        <v>25</v>
      </c>
      <c r="B7" s="170">
        <v>1</v>
      </c>
      <c r="C7" s="61">
        <v>13.13</v>
      </c>
      <c r="D7" s="62">
        <f aca="true" t="shared" si="0" ref="D7:D33">$A7*$B7*C7</f>
        <v>328.25</v>
      </c>
      <c r="E7" s="61">
        <v>17.54</v>
      </c>
      <c r="F7" s="62">
        <f aca="true" t="shared" si="1" ref="F7:F33">$A7*$B7*E7</f>
        <v>438.5</v>
      </c>
      <c r="G7" s="61"/>
      <c r="H7" s="62"/>
      <c r="I7" s="61"/>
      <c r="J7" s="62"/>
      <c r="K7" s="61"/>
      <c r="L7" s="62"/>
      <c r="M7" s="61"/>
      <c r="N7" s="62"/>
      <c r="O7" s="61">
        <v>45.99</v>
      </c>
      <c r="P7" s="63">
        <f aca="true" t="shared" si="2" ref="P7:P36">$A7*$B7*O7</f>
        <v>1149.75</v>
      </c>
      <c r="Q7" s="61">
        <v>48.09</v>
      </c>
      <c r="R7" s="62">
        <f aca="true" t="shared" si="3" ref="R7:R13">$A7*$B7*Q7</f>
        <v>1202.25</v>
      </c>
      <c r="S7" s="61"/>
      <c r="T7" s="62"/>
      <c r="U7" s="61"/>
      <c r="V7" s="62"/>
    </row>
    <row r="8" spans="1:22" ht="15">
      <c r="A8" s="29">
        <f>A7</f>
        <v>25</v>
      </c>
      <c r="B8" s="151">
        <v>2</v>
      </c>
      <c r="C8" s="31">
        <f>C7*(1-$B$63)</f>
        <v>11.1605</v>
      </c>
      <c r="D8" s="32">
        <f t="shared" si="0"/>
        <v>558.0250000000001</v>
      </c>
      <c r="E8" s="31">
        <f>E7*(1-$B$63)</f>
        <v>14.908999999999999</v>
      </c>
      <c r="F8" s="32">
        <f t="shared" si="1"/>
        <v>745.4499999999999</v>
      </c>
      <c r="G8" s="31"/>
      <c r="H8" s="32"/>
      <c r="I8" s="31"/>
      <c r="J8" s="32"/>
      <c r="K8" s="31"/>
      <c r="L8" s="32"/>
      <c r="M8" s="31"/>
      <c r="N8" s="32"/>
      <c r="O8" s="31">
        <f>O7*(1-$B$63)</f>
        <v>39.0915</v>
      </c>
      <c r="P8" s="78">
        <f t="shared" si="2"/>
        <v>1954.5750000000003</v>
      </c>
      <c r="Q8" s="31">
        <f>Q7*(1-$B$63)</f>
        <v>40.8765</v>
      </c>
      <c r="R8" s="32">
        <f t="shared" si="3"/>
        <v>2043.825</v>
      </c>
      <c r="S8" s="31"/>
      <c r="T8" s="32"/>
      <c r="U8" s="31"/>
      <c r="V8" s="32"/>
    </row>
    <row r="9" spans="1:22" ht="15.75" thickBot="1">
      <c r="A9" s="33">
        <f>A7</f>
        <v>25</v>
      </c>
      <c r="B9" s="153">
        <v>3</v>
      </c>
      <c r="C9" s="35">
        <f>C7*(1-$B$64)</f>
        <v>10.504000000000001</v>
      </c>
      <c r="D9" s="36">
        <f t="shared" si="0"/>
        <v>787.8000000000001</v>
      </c>
      <c r="E9" s="35">
        <f>E7*(1-$B$64)</f>
        <v>14.032</v>
      </c>
      <c r="F9" s="36">
        <f t="shared" si="1"/>
        <v>1052.4</v>
      </c>
      <c r="G9" s="35"/>
      <c r="H9" s="36"/>
      <c r="I9" s="35"/>
      <c r="J9" s="36"/>
      <c r="K9" s="35"/>
      <c r="L9" s="36"/>
      <c r="M9" s="35"/>
      <c r="N9" s="36"/>
      <c r="O9" s="35">
        <f>O7*(1-$B$64)</f>
        <v>36.792</v>
      </c>
      <c r="P9" s="79">
        <f t="shared" si="2"/>
        <v>2759.4</v>
      </c>
      <c r="Q9" s="35">
        <f>Q7*(1-$B$64)</f>
        <v>38.47200000000001</v>
      </c>
      <c r="R9" s="36">
        <f t="shared" si="3"/>
        <v>2885.4000000000005</v>
      </c>
      <c r="S9" s="35"/>
      <c r="T9" s="36"/>
      <c r="U9" s="35"/>
      <c r="V9" s="36"/>
    </row>
    <row r="10" spans="1:22" ht="15">
      <c r="A10" s="88">
        <v>50</v>
      </c>
      <c r="B10" s="171">
        <v>1</v>
      </c>
      <c r="C10" s="89">
        <v>8.72</v>
      </c>
      <c r="D10" s="90">
        <f t="shared" si="0"/>
        <v>436.00000000000006</v>
      </c>
      <c r="E10" s="89">
        <v>11.66</v>
      </c>
      <c r="F10" s="90">
        <f t="shared" si="1"/>
        <v>583</v>
      </c>
      <c r="G10" s="89"/>
      <c r="H10" s="90"/>
      <c r="I10" s="89"/>
      <c r="J10" s="90"/>
      <c r="K10" s="89"/>
      <c r="L10" s="90"/>
      <c r="M10" s="89"/>
      <c r="N10" s="90"/>
      <c r="O10" s="89">
        <v>30.66</v>
      </c>
      <c r="P10" s="91">
        <f t="shared" si="2"/>
        <v>1533</v>
      </c>
      <c r="Q10" s="89">
        <v>32.13</v>
      </c>
      <c r="R10" s="90">
        <f t="shared" si="3"/>
        <v>1606.5000000000002</v>
      </c>
      <c r="S10" s="89"/>
      <c r="T10" s="90"/>
      <c r="U10" s="89"/>
      <c r="V10" s="90"/>
    </row>
    <row r="11" spans="1:22" ht="15">
      <c r="A11" s="80">
        <f>A10</f>
        <v>50</v>
      </c>
      <c r="B11" s="172">
        <v>2</v>
      </c>
      <c r="C11" s="81">
        <f>C10*(1-$B$63)</f>
        <v>7.412</v>
      </c>
      <c r="D11" s="82">
        <f t="shared" si="0"/>
        <v>741.2</v>
      </c>
      <c r="E11" s="81">
        <f>E10*(1-$B$63)</f>
        <v>9.911</v>
      </c>
      <c r="F11" s="82">
        <f t="shared" si="1"/>
        <v>991.0999999999999</v>
      </c>
      <c r="G11" s="81"/>
      <c r="H11" s="82"/>
      <c r="I11" s="81"/>
      <c r="J11" s="82"/>
      <c r="K11" s="81"/>
      <c r="L11" s="82"/>
      <c r="M11" s="81"/>
      <c r="N11" s="82"/>
      <c r="O11" s="81">
        <f>O10*(1-$B$63)</f>
        <v>26.061</v>
      </c>
      <c r="P11" s="83">
        <f t="shared" si="2"/>
        <v>2606.1</v>
      </c>
      <c r="Q11" s="81">
        <f>Q10*(1-$B$63)</f>
        <v>27.3105</v>
      </c>
      <c r="R11" s="82">
        <f t="shared" si="3"/>
        <v>2731.05</v>
      </c>
      <c r="S11" s="81"/>
      <c r="T11" s="82"/>
      <c r="U11" s="81"/>
      <c r="V11" s="82"/>
    </row>
    <row r="12" spans="1:22" ht="15.75" thickBot="1">
      <c r="A12" s="84">
        <f>A10</f>
        <v>50</v>
      </c>
      <c r="B12" s="173">
        <v>3</v>
      </c>
      <c r="C12" s="85">
        <f>C10*(1-$B$64)</f>
        <v>6.976000000000001</v>
      </c>
      <c r="D12" s="86">
        <f t="shared" si="0"/>
        <v>1046.4</v>
      </c>
      <c r="E12" s="85">
        <f>E10*(1-$B$64)</f>
        <v>9.328000000000001</v>
      </c>
      <c r="F12" s="86">
        <f t="shared" si="1"/>
        <v>1399.2000000000003</v>
      </c>
      <c r="G12" s="85"/>
      <c r="H12" s="86"/>
      <c r="I12" s="85"/>
      <c r="J12" s="86"/>
      <c r="K12" s="85"/>
      <c r="L12" s="86"/>
      <c r="M12" s="85"/>
      <c r="N12" s="86"/>
      <c r="O12" s="85">
        <f>O10*(1-$B$64)</f>
        <v>24.528000000000002</v>
      </c>
      <c r="P12" s="87">
        <f t="shared" si="2"/>
        <v>3679.2000000000003</v>
      </c>
      <c r="Q12" s="85">
        <f>Q10*(1-$B$64)</f>
        <v>25.704000000000004</v>
      </c>
      <c r="R12" s="86">
        <f t="shared" si="3"/>
        <v>3855.600000000001</v>
      </c>
      <c r="S12" s="85"/>
      <c r="T12" s="86"/>
      <c r="U12" s="85"/>
      <c r="V12" s="86"/>
    </row>
    <row r="13" spans="1:22" ht="15">
      <c r="A13" s="60">
        <v>75</v>
      </c>
      <c r="B13" s="170">
        <v>1</v>
      </c>
      <c r="C13" s="61">
        <v>7.46</v>
      </c>
      <c r="D13" s="62">
        <f t="shared" si="0"/>
        <v>559.5</v>
      </c>
      <c r="E13" s="61">
        <v>9.98</v>
      </c>
      <c r="F13" s="62">
        <f t="shared" si="1"/>
        <v>748.5</v>
      </c>
      <c r="G13" s="61"/>
      <c r="H13" s="62"/>
      <c r="I13" s="61"/>
      <c r="J13" s="62"/>
      <c r="K13" s="61"/>
      <c r="L13" s="62"/>
      <c r="M13" s="61"/>
      <c r="N13" s="62"/>
      <c r="O13" s="61">
        <v>26.04</v>
      </c>
      <c r="P13" s="63">
        <f t="shared" si="2"/>
        <v>1953</v>
      </c>
      <c r="Q13" s="61">
        <v>27.3</v>
      </c>
      <c r="R13" s="62">
        <f t="shared" si="3"/>
        <v>2047.5</v>
      </c>
      <c r="S13" s="61"/>
      <c r="T13" s="62"/>
      <c r="U13" s="61"/>
      <c r="V13" s="62"/>
    </row>
    <row r="14" spans="1:22" ht="15">
      <c r="A14" s="29">
        <f>A13</f>
        <v>75</v>
      </c>
      <c r="B14" s="151">
        <v>2</v>
      </c>
      <c r="C14" s="31">
        <f>C13*(1-$B$63)</f>
        <v>6.341</v>
      </c>
      <c r="D14" s="32">
        <f t="shared" si="0"/>
        <v>951.15</v>
      </c>
      <c r="E14" s="31">
        <f>E13*(1-$B$63)</f>
        <v>8.483</v>
      </c>
      <c r="F14" s="32">
        <f t="shared" si="1"/>
        <v>1272.45</v>
      </c>
      <c r="G14" s="31"/>
      <c r="H14" s="32"/>
      <c r="I14" s="31"/>
      <c r="J14" s="32"/>
      <c r="K14" s="31"/>
      <c r="L14" s="32"/>
      <c r="M14" s="31"/>
      <c r="N14" s="32"/>
      <c r="O14" s="31">
        <f>O13*(1-$B$63)</f>
        <v>22.134</v>
      </c>
      <c r="P14" s="78">
        <f t="shared" si="2"/>
        <v>3320.1</v>
      </c>
      <c r="Q14" s="31">
        <f>Q13*(1-$B$63)</f>
        <v>23.205</v>
      </c>
      <c r="R14" s="32">
        <f>$A14*$B14*Q14</f>
        <v>3480.7499999999995</v>
      </c>
      <c r="S14" s="31"/>
      <c r="T14" s="32"/>
      <c r="U14" s="31"/>
      <c r="V14" s="32"/>
    </row>
    <row r="15" spans="1:22" ht="15.75" thickBot="1">
      <c r="A15" s="33">
        <f>A13</f>
        <v>75</v>
      </c>
      <c r="B15" s="153">
        <v>3</v>
      </c>
      <c r="C15" s="35">
        <f>C13*(1-$B$64)</f>
        <v>5.968</v>
      </c>
      <c r="D15" s="36">
        <f t="shared" si="0"/>
        <v>1342.8</v>
      </c>
      <c r="E15" s="35">
        <f>E13*(1-$B$64)</f>
        <v>7.984000000000001</v>
      </c>
      <c r="F15" s="36">
        <f t="shared" si="1"/>
        <v>1796.4</v>
      </c>
      <c r="G15" s="35"/>
      <c r="H15" s="36"/>
      <c r="I15" s="35"/>
      <c r="J15" s="36"/>
      <c r="K15" s="35"/>
      <c r="L15" s="36"/>
      <c r="M15" s="35"/>
      <c r="N15" s="36"/>
      <c r="O15" s="35">
        <f>O13*(1-$B$64)</f>
        <v>20.832</v>
      </c>
      <c r="P15" s="79">
        <f t="shared" si="2"/>
        <v>4687.2</v>
      </c>
      <c r="Q15" s="35">
        <f>Q13*(1-$B$64)</f>
        <v>21.840000000000003</v>
      </c>
      <c r="R15" s="36">
        <f>$A15*$B15*Q15</f>
        <v>4914.000000000001</v>
      </c>
      <c r="S15" s="35"/>
      <c r="T15" s="36"/>
      <c r="U15" s="35"/>
      <c r="V15" s="36"/>
    </row>
    <row r="16" spans="1:22" ht="15">
      <c r="A16" s="88">
        <v>100</v>
      </c>
      <c r="B16" s="171">
        <v>1</v>
      </c>
      <c r="C16" s="89">
        <v>7.46</v>
      </c>
      <c r="D16" s="90">
        <f t="shared" si="0"/>
        <v>746</v>
      </c>
      <c r="E16" s="89">
        <v>9.98</v>
      </c>
      <c r="F16" s="90">
        <f t="shared" si="1"/>
        <v>998</v>
      </c>
      <c r="G16" s="89"/>
      <c r="H16" s="90"/>
      <c r="I16" s="89"/>
      <c r="J16" s="90"/>
      <c r="K16" s="89"/>
      <c r="L16" s="90"/>
      <c r="M16" s="89"/>
      <c r="N16" s="90"/>
      <c r="O16" s="89">
        <v>26.04</v>
      </c>
      <c r="P16" s="91">
        <f t="shared" si="2"/>
        <v>2604</v>
      </c>
      <c r="Q16" s="89">
        <v>27.3</v>
      </c>
      <c r="R16" s="90">
        <f>$A16*$B16*Q16</f>
        <v>2730</v>
      </c>
      <c r="S16" s="89"/>
      <c r="T16" s="90"/>
      <c r="U16" s="89"/>
      <c r="V16" s="90"/>
    </row>
    <row r="17" spans="1:22" ht="15">
      <c r="A17" s="80">
        <f>A16</f>
        <v>100</v>
      </c>
      <c r="B17" s="172">
        <v>2</v>
      </c>
      <c r="C17" s="81">
        <f>C16*(1-$B$63)</f>
        <v>6.341</v>
      </c>
      <c r="D17" s="82">
        <f t="shared" si="0"/>
        <v>1268.2</v>
      </c>
      <c r="E17" s="81">
        <f>E16*(1-$B$63)</f>
        <v>8.483</v>
      </c>
      <c r="F17" s="82">
        <f t="shared" si="1"/>
        <v>1696.6000000000001</v>
      </c>
      <c r="G17" s="81"/>
      <c r="H17" s="82"/>
      <c r="I17" s="81"/>
      <c r="J17" s="82"/>
      <c r="K17" s="81"/>
      <c r="L17" s="82"/>
      <c r="M17" s="81"/>
      <c r="N17" s="82"/>
      <c r="O17" s="81">
        <f>O16*(1-$B$63)</f>
        <v>22.134</v>
      </c>
      <c r="P17" s="83">
        <f t="shared" si="2"/>
        <v>4426.8</v>
      </c>
      <c r="Q17" s="81">
        <f>Q16*(1-$B$63)</f>
        <v>23.205</v>
      </c>
      <c r="R17" s="82">
        <f aca="true" t="shared" si="4" ref="R17:R33">$A17*$B17*Q17</f>
        <v>4641</v>
      </c>
      <c r="S17" s="81"/>
      <c r="T17" s="82"/>
      <c r="U17" s="81"/>
      <c r="V17" s="82"/>
    </row>
    <row r="18" spans="1:22" ht="15.75" thickBot="1">
      <c r="A18" s="84">
        <f>A16</f>
        <v>100</v>
      </c>
      <c r="B18" s="173">
        <v>3</v>
      </c>
      <c r="C18" s="85">
        <f>C16*(1-$B$64)</f>
        <v>5.968</v>
      </c>
      <c r="D18" s="86">
        <f t="shared" si="0"/>
        <v>1790.4</v>
      </c>
      <c r="E18" s="85">
        <f>E16*(1-$B$64)</f>
        <v>7.984000000000001</v>
      </c>
      <c r="F18" s="86">
        <f t="shared" si="1"/>
        <v>2395.2000000000003</v>
      </c>
      <c r="G18" s="85"/>
      <c r="H18" s="86"/>
      <c r="I18" s="85"/>
      <c r="J18" s="86"/>
      <c r="K18" s="85"/>
      <c r="L18" s="86"/>
      <c r="M18" s="85"/>
      <c r="N18" s="86"/>
      <c r="O18" s="85">
        <f>O16*(1-$B$64)</f>
        <v>20.832</v>
      </c>
      <c r="P18" s="87">
        <f t="shared" si="2"/>
        <v>6249.6</v>
      </c>
      <c r="Q18" s="85">
        <f>Q16*(1-$B$64)</f>
        <v>21.840000000000003</v>
      </c>
      <c r="R18" s="86">
        <f t="shared" si="4"/>
        <v>6552.000000000001</v>
      </c>
      <c r="S18" s="85"/>
      <c r="T18" s="86"/>
      <c r="U18" s="85"/>
      <c r="V18" s="86"/>
    </row>
    <row r="19" spans="1:22" ht="15">
      <c r="A19" s="60">
        <v>150</v>
      </c>
      <c r="B19" s="170">
        <v>1</v>
      </c>
      <c r="C19" s="61">
        <v>7.46</v>
      </c>
      <c r="D19" s="62">
        <f t="shared" si="0"/>
        <v>1119</v>
      </c>
      <c r="E19" s="61">
        <v>9.98</v>
      </c>
      <c r="F19" s="62">
        <f t="shared" si="1"/>
        <v>1497</v>
      </c>
      <c r="G19" s="61"/>
      <c r="H19" s="62"/>
      <c r="I19" s="61"/>
      <c r="J19" s="62"/>
      <c r="K19" s="61"/>
      <c r="L19" s="62"/>
      <c r="M19" s="61"/>
      <c r="N19" s="62"/>
      <c r="O19" s="61">
        <v>26.04</v>
      </c>
      <c r="P19" s="63">
        <f t="shared" si="2"/>
        <v>3906</v>
      </c>
      <c r="Q19" s="61">
        <v>27.3</v>
      </c>
      <c r="R19" s="62">
        <f t="shared" si="4"/>
        <v>4095</v>
      </c>
      <c r="S19" s="61"/>
      <c r="T19" s="62"/>
      <c r="U19" s="61"/>
      <c r="V19" s="62"/>
    </row>
    <row r="20" spans="1:22" ht="15">
      <c r="A20" s="29">
        <f>A19</f>
        <v>150</v>
      </c>
      <c r="B20" s="151">
        <v>2</v>
      </c>
      <c r="C20" s="31">
        <f>C19*(1-$B$63)</f>
        <v>6.341</v>
      </c>
      <c r="D20" s="32">
        <f t="shared" si="0"/>
        <v>1902.3</v>
      </c>
      <c r="E20" s="31">
        <f>E19*(1-$B$63)</f>
        <v>8.483</v>
      </c>
      <c r="F20" s="32">
        <f t="shared" si="1"/>
        <v>2544.9</v>
      </c>
      <c r="G20" s="31"/>
      <c r="H20" s="32"/>
      <c r="I20" s="31"/>
      <c r="J20" s="32"/>
      <c r="K20" s="31"/>
      <c r="L20" s="32"/>
      <c r="M20" s="31"/>
      <c r="N20" s="32"/>
      <c r="O20" s="31">
        <f>O19*(1-$B$63)</f>
        <v>22.134</v>
      </c>
      <c r="P20" s="78">
        <f t="shared" si="2"/>
        <v>6640.2</v>
      </c>
      <c r="Q20" s="31">
        <f>Q19*(1-$B$63)</f>
        <v>23.205</v>
      </c>
      <c r="R20" s="32">
        <f t="shared" si="4"/>
        <v>6961.499999999999</v>
      </c>
      <c r="S20" s="31"/>
      <c r="T20" s="32"/>
      <c r="U20" s="31"/>
      <c r="V20" s="32"/>
    </row>
    <row r="21" spans="1:22" ht="15.75" thickBot="1">
      <c r="A21" s="33">
        <f>A19</f>
        <v>150</v>
      </c>
      <c r="B21" s="153">
        <v>3</v>
      </c>
      <c r="C21" s="35">
        <f>C19*(1-$B$64)</f>
        <v>5.968</v>
      </c>
      <c r="D21" s="36">
        <f t="shared" si="0"/>
        <v>2685.6</v>
      </c>
      <c r="E21" s="35">
        <f>E19*(1-$B$64)</f>
        <v>7.984000000000001</v>
      </c>
      <c r="F21" s="36">
        <f t="shared" si="1"/>
        <v>3592.8</v>
      </c>
      <c r="G21" s="35"/>
      <c r="H21" s="36"/>
      <c r="I21" s="35"/>
      <c r="J21" s="36"/>
      <c r="K21" s="35"/>
      <c r="L21" s="36"/>
      <c r="M21" s="35"/>
      <c r="N21" s="36"/>
      <c r="O21" s="35">
        <f>O19*(1-$B$64)</f>
        <v>20.832</v>
      </c>
      <c r="P21" s="79">
        <f t="shared" si="2"/>
        <v>9374.4</v>
      </c>
      <c r="Q21" s="35">
        <f>Q19*(1-$B$64)</f>
        <v>21.840000000000003</v>
      </c>
      <c r="R21" s="36">
        <f t="shared" si="4"/>
        <v>9828.000000000002</v>
      </c>
      <c r="S21" s="35"/>
      <c r="T21" s="36"/>
      <c r="U21" s="35"/>
      <c r="V21" s="36"/>
    </row>
    <row r="22" spans="1:22" ht="15">
      <c r="A22" s="88">
        <v>200</v>
      </c>
      <c r="B22" s="171">
        <v>1</v>
      </c>
      <c r="C22" s="89">
        <v>7.46</v>
      </c>
      <c r="D22" s="90">
        <f t="shared" si="0"/>
        <v>1492</v>
      </c>
      <c r="E22" s="89">
        <v>9.98</v>
      </c>
      <c r="F22" s="90">
        <f t="shared" si="1"/>
        <v>1996</v>
      </c>
      <c r="G22" s="89"/>
      <c r="H22" s="90"/>
      <c r="I22" s="89"/>
      <c r="J22" s="90"/>
      <c r="K22" s="89"/>
      <c r="L22" s="90"/>
      <c r="M22" s="89"/>
      <c r="N22" s="90"/>
      <c r="O22" s="89">
        <v>26.04</v>
      </c>
      <c r="P22" s="91">
        <f t="shared" si="2"/>
        <v>5208</v>
      </c>
      <c r="Q22" s="89">
        <v>27.3</v>
      </c>
      <c r="R22" s="90">
        <f t="shared" si="4"/>
        <v>5460</v>
      </c>
      <c r="S22" s="89"/>
      <c r="T22" s="90"/>
      <c r="U22" s="89"/>
      <c r="V22" s="90"/>
    </row>
    <row r="23" spans="1:22" ht="15">
      <c r="A23" s="80">
        <v>200</v>
      </c>
      <c r="B23" s="172">
        <v>2</v>
      </c>
      <c r="C23" s="81">
        <f>C22*(1-$B$63)</f>
        <v>6.341</v>
      </c>
      <c r="D23" s="82">
        <f t="shared" si="0"/>
        <v>2536.4</v>
      </c>
      <c r="E23" s="81">
        <f>E22*(1-$B$63)</f>
        <v>8.483</v>
      </c>
      <c r="F23" s="82">
        <f t="shared" si="1"/>
        <v>3393.2000000000003</v>
      </c>
      <c r="G23" s="81"/>
      <c r="H23" s="82"/>
      <c r="I23" s="81"/>
      <c r="J23" s="82"/>
      <c r="K23" s="81"/>
      <c r="L23" s="82"/>
      <c r="M23" s="81"/>
      <c r="N23" s="82"/>
      <c r="O23" s="81">
        <f>O22*(1-$B$63)</f>
        <v>22.134</v>
      </c>
      <c r="P23" s="83">
        <f t="shared" si="2"/>
        <v>8853.6</v>
      </c>
      <c r="Q23" s="81">
        <f>Q22*(1-$B$63)</f>
        <v>23.205</v>
      </c>
      <c r="R23" s="82">
        <f t="shared" si="4"/>
        <v>9282</v>
      </c>
      <c r="S23" s="81"/>
      <c r="T23" s="82"/>
      <c r="U23" s="81"/>
      <c r="V23" s="82"/>
    </row>
    <row r="24" spans="1:22" ht="15.75" thickBot="1">
      <c r="A24" s="84">
        <v>200</v>
      </c>
      <c r="B24" s="173">
        <v>3</v>
      </c>
      <c r="C24" s="85">
        <f>C22*(1-$B$64)</f>
        <v>5.968</v>
      </c>
      <c r="D24" s="86">
        <f t="shared" si="0"/>
        <v>3580.8</v>
      </c>
      <c r="E24" s="85">
        <f>E22*(1-$B$64)</f>
        <v>7.984000000000001</v>
      </c>
      <c r="F24" s="86">
        <f t="shared" si="1"/>
        <v>4790.400000000001</v>
      </c>
      <c r="G24" s="85"/>
      <c r="H24" s="86"/>
      <c r="I24" s="85"/>
      <c r="J24" s="86"/>
      <c r="K24" s="85"/>
      <c r="L24" s="86"/>
      <c r="M24" s="85"/>
      <c r="N24" s="86"/>
      <c r="O24" s="85">
        <f>O22*(1-$B$64)</f>
        <v>20.832</v>
      </c>
      <c r="P24" s="87">
        <f t="shared" si="2"/>
        <v>12499.2</v>
      </c>
      <c r="Q24" s="85">
        <f>Q22*(1-$B$64)</f>
        <v>21.840000000000003</v>
      </c>
      <c r="R24" s="86">
        <f t="shared" si="4"/>
        <v>13104.000000000002</v>
      </c>
      <c r="S24" s="85"/>
      <c r="T24" s="86"/>
      <c r="U24" s="85"/>
      <c r="V24" s="86"/>
    </row>
    <row r="25" spans="1:22" ht="15">
      <c r="A25" s="60">
        <v>250</v>
      </c>
      <c r="B25" s="170">
        <v>1</v>
      </c>
      <c r="C25" s="61">
        <v>7.46</v>
      </c>
      <c r="D25" s="62">
        <f t="shared" si="0"/>
        <v>1865</v>
      </c>
      <c r="E25" s="61">
        <v>9.98</v>
      </c>
      <c r="F25" s="62">
        <f t="shared" si="1"/>
        <v>2495</v>
      </c>
      <c r="G25" s="61">
        <v>13.99</v>
      </c>
      <c r="H25" s="62">
        <f>$A25*$B25*G25</f>
        <v>3497.5</v>
      </c>
      <c r="I25" s="61">
        <v>26.51</v>
      </c>
      <c r="J25" s="62">
        <f aca="true" t="shared" si="5" ref="J25:J57">$A25*$B25*I25</f>
        <v>6627.5</v>
      </c>
      <c r="K25" s="61">
        <v>32.24</v>
      </c>
      <c r="L25" s="62">
        <f aca="true" t="shared" si="6" ref="L25:L57">$A25*$B25*K25</f>
        <v>8060.000000000001</v>
      </c>
      <c r="M25" s="61">
        <v>12.52</v>
      </c>
      <c r="N25" s="62">
        <f aca="true" t="shared" si="7" ref="N25:N57">$A25*$B25*M25</f>
        <v>3130</v>
      </c>
      <c r="O25" s="61">
        <v>26.04</v>
      </c>
      <c r="P25" s="63">
        <f t="shared" si="2"/>
        <v>6510</v>
      </c>
      <c r="Q25" s="61">
        <v>27.3</v>
      </c>
      <c r="R25" s="62">
        <f t="shared" si="4"/>
        <v>6825</v>
      </c>
      <c r="S25" s="61">
        <v>23.36</v>
      </c>
      <c r="T25" s="62">
        <f aca="true" t="shared" si="8" ref="T25:T57">$A25*$B25*S25</f>
        <v>5840</v>
      </c>
      <c r="U25" s="61">
        <v>35.89</v>
      </c>
      <c r="V25" s="62">
        <f aca="true" t="shared" si="9" ref="V25:V57">$A25*$B25*U25</f>
        <v>8972.5</v>
      </c>
    </row>
    <row r="26" spans="1:22" ht="15">
      <c r="A26" s="29">
        <v>250</v>
      </c>
      <c r="B26" s="151">
        <v>2</v>
      </c>
      <c r="C26" s="31">
        <f>C25*(1-$B$63)</f>
        <v>6.341</v>
      </c>
      <c r="D26" s="32">
        <f t="shared" si="0"/>
        <v>3170.5</v>
      </c>
      <c r="E26" s="31">
        <f>E25*(1-$B$63)</f>
        <v>8.483</v>
      </c>
      <c r="F26" s="32">
        <f t="shared" si="1"/>
        <v>4241.5</v>
      </c>
      <c r="G26" s="31">
        <f>G25*(1-$B$63)</f>
        <v>11.8915</v>
      </c>
      <c r="H26" s="32">
        <f>$A26*$B26*G26</f>
        <v>5945.75</v>
      </c>
      <c r="I26" s="31">
        <f>I25*(1-$B$63)</f>
        <v>22.5335</v>
      </c>
      <c r="J26" s="32">
        <f t="shared" si="5"/>
        <v>11266.75</v>
      </c>
      <c r="K26" s="31">
        <f>K25*(1-$B$63)</f>
        <v>27.404</v>
      </c>
      <c r="L26" s="32">
        <f t="shared" si="6"/>
        <v>13702</v>
      </c>
      <c r="M26" s="31">
        <f>M25*(1-$B$63)</f>
        <v>10.642</v>
      </c>
      <c r="N26" s="32">
        <f t="shared" si="7"/>
        <v>5321</v>
      </c>
      <c r="O26" s="31">
        <f>O25*(1-$B$63)</f>
        <v>22.134</v>
      </c>
      <c r="P26" s="78">
        <f t="shared" si="2"/>
        <v>11067</v>
      </c>
      <c r="Q26" s="31">
        <f>Q25*(1-$B$63)</f>
        <v>23.205</v>
      </c>
      <c r="R26" s="32">
        <f t="shared" si="4"/>
        <v>11602.5</v>
      </c>
      <c r="S26" s="31">
        <f>S25*(1-$B$63)</f>
        <v>19.855999999999998</v>
      </c>
      <c r="T26" s="32">
        <f t="shared" si="8"/>
        <v>9927.999999999998</v>
      </c>
      <c r="U26" s="31">
        <f>U25*(1-$B$63)</f>
        <v>30.5065</v>
      </c>
      <c r="V26" s="32">
        <f t="shared" si="9"/>
        <v>15253.25</v>
      </c>
    </row>
    <row r="27" spans="1:22" ht="15.75" thickBot="1">
      <c r="A27" s="33">
        <v>250</v>
      </c>
      <c r="B27" s="153">
        <v>3</v>
      </c>
      <c r="C27" s="35">
        <f>C25*(1-$B$64)</f>
        <v>5.968</v>
      </c>
      <c r="D27" s="36">
        <f t="shared" si="0"/>
        <v>4476</v>
      </c>
      <c r="E27" s="35">
        <f>E25*(1-$B$64)</f>
        <v>7.984000000000001</v>
      </c>
      <c r="F27" s="36">
        <f t="shared" si="1"/>
        <v>5988.000000000001</v>
      </c>
      <c r="G27" s="35">
        <f>G25*(1-$B$64)</f>
        <v>11.192</v>
      </c>
      <c r="H27" s="36">
        <f>$A27*$B27*G27</f>
        <v>8394</v>
      </c>
      <c r="I27" s="35">
        <f>I25*(1-$B$64)</f>
        <v>21.208000000000002</v>
      </c>
      <c r="J27" s="36">
        <f t="shared" si="5"/>
        <v>15906.000000000002</v>
      </c>
      <c r="K27" s="35">
        <f>K25*(1-$B$64)</f>
        <v>25.792</v>
      </c>
      <c r="L27" s="36">
        <f t="shared" si="6"/>
        <v>19344</v>
      </c>
      <c r="M27" s="35">
        <f>M25*(1-$B$64)</f>
        <v>10.016</v>
      </c>
      <c r="N27" s="36">
        <f t="shared" si="7"/>
        <v>7512</v>
      </c>
      <c r="O27" s="35">
        <f>O25*(1-$B$64)</f>
        <v>20.832</v>
      </c>
      <c r="P27" s="79">
        <f t="shared" si="2"/>
        <v>15624</v>
      </c>
      <c r="Q27" s="35">
        <f>Q25*(1-$B$64)</f>
        <v>21.840000000000003</v>
      </c>
      <c r="R27" s="36">
        <f t="shared" si="4"/>
        <v>16380.000000000002</v>
      </c>
      <c r="S27" s="35">
        <f>S25*(1-$B$64)</f>
        <v>18.688</v>
      </c>
      <c r="T27" s="36">
        <f t="shared" si="8"/>
        <v>14016</v>
      </c>
      <c r="U27" s="35">
        <f>U25*(1-$B$64)</f>
        <v>28.712000000000003</v>
      </c>
      <c r="V27" s="36">
        <f t="shared" si="9"/>
        <v>21534.000000000004</v>
      </c>
    </row>
    <row r="28" spans="1:22" ht="15">
      <c r="A28" s="88">
        <v>300</v>
      </c>
      <c r="B28" s="171">
        <v>1</v>
      </c>
      <c r="C28" s="89">
        <v>7.46</v>
      </c>
      <c r="D28" s="90">
        <f t="shared" si="0"/>
        <v>2238</v>
      </c>
      <c r="E28" s="89">
        <v>9.98</v>
      </c>
      <c r="F28" s="90">
        <f t="shared" si="1"/>
        <v>2994</v>
      </c>
      <c r="G28" s="89">
        <v>13.99</v>
      </c>
      <c r="H28" s="90">
        <f aca="true" t="shared" si="10" ref="H28:H57">$A28*$B28*G28</f>
        <v>4197</v>
      </c>
      <c r="I28" s="89">
        <v>26.51</v>
      </c>
      <c r="J28" s="90">
        <f t="shared" si="5"/>
        <v>7953.000000000001</v>
      </c>
      <c r="K28" s="89">
        <v>32.24</v>
      </c>
      <c r="L28" s="90">
        <f t="shared" si="6"/>
        <v>9672</v>
      </c>
      <c r="M28" s="89">
        <v>12.52</v>
      </c>
      <c r="N28" s="90">
        <f t="shared" si="7"/>
        <v>3756</v>
      </c>
      <c r="O28" s="89">
        <v>26.04</v>
      </c>
      <c r="P28" s="91">
        <f t="shared" si="2"/>
        <v>7812</v>
      </c>
      <c r="Q28" s="89">
        <v>27.3</v>
      </c>
      <c r="R28" s="90">
        <f t="shared" si="4"/>
        <v>8190</v>
      </c>
      <c r="S28" s="89">
        <v>23.36</v>
      </c>
      <c r="T28" s="90">
        <f t="shared" si="8"/>
        <v>7008</v>
      </c>
      <c r="U28" s="89">
        <v>35.89</v>
      </c>
      <c r="V28" s="90">
        <f t="shared" si="9"/>
        <v>10767</v>
      </c>
    </row>
    <row r="29" spans="1:22" ht="15">
      <c r="A29" s="80">
        <v>300</v>
      </c>
      <c r="B29" s="172">
        <v>2</v>
      </c>
      <c r="C29" s="81">
        <f>C28*(1-$B$63)</f>
        <v>6.341</v>
      </c>
      <c r="D29" s="82">
        <f t="shared" si="0"/>
        <v>3804.6</v>
      </c>
      <c r="E29" s="81">
        <f>E28*(1-$B$63)</f>
        <v>8.483</v>
      </c>
      <c r="F29" s="82">
        <f t="shared" si="1"/>
        <v>5089.8</v>
      </c>
      <c r="G29" s="81">
        <f>G28*(1-$B$63)</f>
        <v>11.8915</v>
      </c>
      <c r="H29" s="82">
        <f t="shared" si="10"/>
        <v>7134.900000000001</v>
      </c>
      <c r="I29" s="81">
        <f>I28*(1-$B$63)</f>
        <v>22.5335</v>
      </c>
      <c r="J29" s="82">
        <f t="shared" si="5"/>
        <v>13520.1</v>
      </c>
      <c r="K29" s="81">
        <f>K28*(1-$B$63)</f>
        <v>27.404</v>
      </c>
      <c r="L29" s="82">
        <f t="shared" si="6"/>
        <v>16442.4</v>
      </c>
      <c r="M29" s="81">
        <f>M28*(1-$B$63)</f>
        <v>10.642</v>
      </c>
      <c r="N29" s="82">
        <f t="shared" si="7"/>
        <v>6385.2</v>
      </c>
      <c r="O29" s="81">
        <f>O28*(1-$B$63)</f>
        <v>22.134</v>
      </c>
      <c r="P29" s="83">
        <f t="shared" si="2"/>
        <v>13280.4</v>
      </c>
      <c r="Q29" s="81">
        <f>Q28*(1-$B$63)</f>
        <v>23.205</v>
      </c>
      <c r="R29" s="82">
        <f t="shared" si="4"/>
        <v>13922.999999999998</v>
      </c>
      <c r="S29" s="81">
        <f>S28*(1-$B$63)</f>
        <v>19.855999999999998</v>
      </c>
      <c r="T29" s="82">
        <f t="shared" si="8"/>
        <v>11913.599999999999</v>
      </c>
      <c r="U29" s="81">
        <f>U28*(1-$B$63)</f>
        <v>30.5065</v>
      </c>
      <c r="V29" s="82">
        <f t="shared" si="9"/>
        <v>18303.899999999998</v>
      </c>
    </row>
    <row r="30" spans="1:22" ht="15.75" thickBot="1">
      <c r="A30" s="84">
        <v>300</v>
      </c>
      <c r="B30" s="173">
        <v>3</v>
      </c>
      <c r="C30" s="85">
        <f>C28*(1-$B$64)</f>
        <v>5.968</v>
      </c>
      <c r="D30" s="86">
        <f t="shared" si="0"/>
        <v>5371.2</v>
      </c>
      <c r="E30" s="85">
        <f>E28*(1-$B$64)</f>
        <v>7.984000000000001</v>
      </c>
      <c r="F30" s="86">
        <f t="shared" si="1"/>
        <v>7185.6</v>
      </c>
      <c r="G30" s="85">
        <f>G28*(1-$B$64)</f>
        <v>11.192</v>
      </c>
      <c r="H30" s="86">
        <f t="shared" si="10"/>
        <v>10072.8</v>
      </c>
      <c r="I30" s="85">
        <f>I28*(1-$B$64)</f>
        <v>21.208000000000002</v>
      </c>
      <c r="J30" s="86">
        <f t="shared" si="5"/>
        <v>19087.2</v>
      </c>
      <c r="K30" s="85">
        <f>K28*(1-$B$64)</f>
        <v>25.792</v>
      </c>
      <c r="L30" s="86">
        <f t="shared" si="6"/>
        <v>23212.800000000003</v>
      </c>
      <c r="M30" s="85">
        <f>M28*(1-$B$64)</f>
        <v>10.016</v>
      </c>
      <c r="N30" s="86">
        <f t="shared" si="7"/>
        <v>9014.4</v>
      </c>
      <c r="O30" s="85">
        <f>O28*(1-$B$64)</f>
        <v>20.832</v>
      </c>
      <c r="P30" s="87">
        <f t="shared" si="2"/>
        <v>18748.8</v>
      </c>
      <c r="Q30" s="85">
        <f>Q28*(1-$B$64)</f>
        <v>21.840000000000003</v>
      </c>
      <c r="R30" s="86">
        <f t="shared" si="4"/>
        <v>19656.000000000004</v>
      </c>
      <c r="S30" s="85">
        <f>S28*(1-$B$64)</f>
        <v>18.688</v>
      </c>
      <c r="T30" s="86">
        <f t="shared" si="8"/>
        <v>16819.2</v>
      </c>
      <c r="U30" s="85">
        <f>U28*(1-$B$64)</f>
        <v>28.712000000000003</v>
      </c>
      <c r="V30" s="86">
        <f t="shared" si="9"/>
        <v>25840.800000000003</v>
      </c>
    </row>
    <row r="31" spans="1:22" ht="15">
      <c r="A31" s="60">
        <v>400</v>
      </c>
      <c r="B31" s="170">
        <v>1</v>
      </c>
      <c r="C31" s="61">
        <v>7.46</v>
      </c>
      <c r="D31" s="62">
        <f t="shared" si="0"/>
        <v>2984</v>
      </c>
      <c r="E31" s="61">
        <v>9.98</v>
      </c>
      <c r="F31" s="62">
        <f t="shared" si="1"/>
        <v>3992</v>
      </c>
      <c r="G31" s="61">
        <v>13.99</v>
      </c>
      <c r="H31" s="62">
        <f t="shared" si="10"/>
        <v>5596</v>
      </c>
      <c r="I31" s="61">
        <v>26.51</v>
      </c>
      <c r="J31" s="62">
        <f t="shared" si="5"/>
        <v>10604</v>
      </c>
      <c r="K31" s="61">
        <v>32.24</v>
      </c>
      <c r="L31" s="62">
        <f t="shared" si="6"/>
        <v>12896</v>
      </c>
      <c r="M31" s="61">
        <v>12.52</v>
      </c>
      <c r="N31" s="62">
        <f t="shared" si="7"/>
        <v>5008</v>
      </c>
      <c r="O31" s="61">
        <v>26.04</v>
      </c>
      <c r="P31" s="63">
        <f t="shared" si="2"/>
        <v>10416</v>
      </c>
      <c r="Q31" s="61">
        <v>27.3</v>
      </c>
      <c r="R31" s="62">
        <f t="shared" si="4"/>
        <v>10920</v>
      </c>
      <c r="S31" s="61">
        <v>23.36</v>
      </c>
      <c r="T31" s="62">
        <f t="shared" si="8"/>
        <v>9344</v>
      </c>
      <c r="U31" s="61">
        <v>35.89</v>
      </c>
      <c r="V31" s="62">
        <f t="shared" si="9"/>
        <v>14356</v>
      </c>
    </row>
    <row r="32" spans="1:22" ht="15">
      <c r="A32" s="29">
        <v>400</v>
      </c>
      <c r="B32" s="151">
        <v>2</v>
      </c>
      <c r="C32" s="31">
        <f>C31*(1-$B$63)</f>
        <v>6.341</v>
      </c>
      <c r="D32" s="32">
        <f t="shared" si="0"/>
        <v>5072.8</v>
      </c>
      <c r="E32" s="31">
        <f>E31*(1-$B$63)</f>
        <v>8.483</v>
      </c>
      <c r="F32" s="32">
        <f t="shared" si="1"/>
        <v>6786.400000000001</v>
      </c>
      <c r="G32" s="31">
        <f>G31*(1-$B$63)</f>
        <v>11.8915</v>
      </c>
      <c r="H32" s="32">
        <f t="shared" si="10"/>
        <v>9513.2</v>
      </c>
      <c r="I32" s="31">
        <f>I31*(1-$B$63)</f>
        <v>22.5335</v>
      </c>
      <c r="J32" s="32">
        <f t="shared" si="5"/>
        <v>18026.8</v>
      </c>
      <c r="K32" s="31">
        <f>K31*(1-$B$63)</f>
        <v>27.404</v>
      </c>
      <c r="L32" s="32">
        <f t="shared" si="6"/>
        <v>21923.2</v>
      </c>
      <c r="M32" s="31">
        <f>M31*(1-$B$63)</f>
        <v>10.642</v>
      </c>
      <c r="N32" s="32">
        <f t="shared" si="7"/>
        <v>8513.6</v>
      </c>
      <c r="O32" s="31">
        <f>O31*(1-$B$63)</f>
        <v>22.134</v>
      </c>
      <c r="P32" s="78">
        <f t="shared" si="2"/>
        <v>17707.2</v>
      </c>
      <c r="Q32" s="31">
        <f>Q31*(1-$B$63)</f>
        <v>23.205</v>
      </c>
      <c r="R32" s="32">
        <f t="shared" si="4"/>
        <v>18564</v>
      </c>
      <c r="S32" s="31">
        <f>S31*(1-$B$63)</f>
        <v>19.855999999999998</v>
      </c>
      <c r="T32" s="32">
        <f t="shared" si="8"/>
        <v>15884.8</v>
      </c>
      <c r="U32" s="31">
        <f>U31*(1-$B$63)</f>
        <v>30.5065</v>
      </c>
      <c r="V32" s="32">
        <f t="shared" si="9"/>
        <v>24405.2</v>
      </c>
    </row>
    <row r="33" spans="1:22" ht="15.75" thickBot="1">
      <c r="A33" s="33">
        <v>400</v>
      </c>
      <c r="B33" s="153">
        <v>3</v>
      </c>
      <c r="C33" s="35">
        <f>C31*(1-$B$64)</f>
        <v>5.968</v>
      </c>
      <c r="D33" s="36">
        <f t="shared" si="0"/>
        <v>7161.6</v>
      </c>
      <c r="E33" s="35">
        <f>E31*(1-$B$64)</f>
        <v>7.984000000000001</v>
      </c>
      <c r="F33" s="36">
        <f t="shared" si="1"/>
        <v>9580.800000000001</v>
      </c>
      <c r="G33" s="35">
        <f>G31*(1-$B$64)</f>
        <v>11.192</v>
      </c>
      <c r="H33" s="36">
        <f t="shared" si="10"/>
        <v>13430.4</v>
      </c>
      <c r="I33" s="35">
        <f>I31*(1-$B$64)</f>
        <v>21.208000000000002</v>
      </c>
      <c r="J33" s="36">
        <f t="shared" si="5"/>
        <v>25449.600000000002</v>
      </c>
      <c r="K33" s="35">
        <f>K31*(1-$B$64)</f>
        <v>25.792</v>
      </c>
      <c r="L33" s="36">
        <f t="shared" si="6"/>
        <v>30950.4</v>
      </c>
      <c r="M33" s="35">
        <f>M31*(1-$B$64)</f>
        <v>10.016</v>
      </c>
      <c r="N33" s="36">
        <f t="shared" si="7"/>
        <v>12019.2</v>
      </c>
      <c r="O33" s="35">
        <f>O31*(1-$B$64)</f>
        <v>20.832</v>
      </c>
      <c r="P33" s="79">
        <f t="shared" si="2"/>
        <v>24998.4</v>
      </c>
      <c r="Q33" s="35">
        <f>Q31*(1-$B$64)</f>
        <v>21.840000000000003</v>
      </c>
      <c r="R33" s="36">
        <f t="shared" si="4"/>
        <v>26208.000000000004</v>
      </c>
      <c r="S33" s="35">
        <f>S31*(1-$B$64)</f>
        <v>18.688</v>
      </c>
      <c r="T33" s="36">
        <f t="shared" si="8"/>
        <v>22425.6</v>
      </c>
      <c r="U33" s="35">
        <f>U31*(1-$B$64)</f>
        <v>28.712000000000003</v>
      </c>
      <c r="V33" s="36">
        <f t="shared" si="9"/>
        <v>34454.4</v>
      </c>
    </row>
    <row r="34" spans="1:22" ht="15">
      <c r="A34" s="88">
        <v>500</v>
      </c>
      <c r="B34" s="171">
        <v>1</v>
      </c>
      <c r="C34" s="89">
        <v>5.57</v>
      </c>
      <c r="D34" s="90">
        <f>$A34*$B34*C34</f>
        <v>2785</v>
      </c>
      <c r="E34" s="89">
        <v>7.35</v>
      </c>
      <c r="F34" s="90">
        <f>$A34*$B34*E34</f>
        <v>3675</v>
      </c>
      <c r="G34" s="89">
        <v>16.07</v>
      </c>
      <c r="H34" s="90">
        <f t="shared" si="10"/>
        <v>8035</v>
      </c>
      <c r="I34" s="89">
        <v>24.3</v>
      </c>
      <c r="J34" s="90">
        <f t="shared" si="5"/>
        <v>12150</v>
      </c>
      <c r="K34" s="89">
        <v>24.15</v>
      </c>
      <c r="L34" s="90">
        <f t="shared" si="6"/>
        <v>12075</v>
      </c>
      <c r="M34" s="89">
        <v>11.27</v>
      </c>
      <c r="N34" s="90">
        <f t="shared" si="7"/>
        <v>5635</v>
      </c>
      <c r="O34" s="89">
        <v>19.43</v>
      </c>
      <c r="P34" s="91">
        <f t="shared" si="2"/>
        <v>9715</v>
      </c>
      <c r="Q34" s="89">
        <v>20.37</v>
      </c>
      <c r="R34" s="90">
        <f>$A34*$B34*Q34</f>
        <v>10185</v>
      </c>
      <c r="S34" s="89">
        <v>29.09</v>
      </c>
      <c r="T34" s="90">
        <f t="shared" si="8"/>
        <v>14545</v>
      </c>
      <c r="U34" s="89">
        <v>33.67</v>
      </c>
      <c r="V34" s="90">
        <f t="shared" si="9"/>
        <v>16835</v>
      </c>
    </row>
    <row r="35" spans="1:22" ht="15">
      <c r="A35" s="80">
        <v>500</v>
      </c>
      <c r="B35" s="172">
        <v>2</v>
      </c>
      <c r="C35" s="81">
        <f>C34*(1-$B$63)</f>
        <v>4.7345</v>
      </c>
      <c r="D35" s="82">
        <f>$A35*$B35*C35</f>
        <v>4734.5</v>
      </c>
      <c r="E35" s="81">
        <f>E34*(1-$B$63)</f>
        <v>6.2475</v>
      </c>
      <c r="F35" s="82">
        <f>$A35*$B35*E35</f>
        <v>6247.5</v>
      </c>
      <c r="G35" s="81">
        <f>G34*(1-$B$63)</f>
        <v>13.6595</v>
      </c>
      <c r="H35" s="82">
        <f t="shared" si="10"/>
        <v>13659.5</v>
      </c>
      <c r="I35" s="81">
        <f>I34*(1-$B$63)</f>
        <v>20.655</v>
      </c>
      <c r="J35" s="82">
        <f t="shared" si="5"/>
        <v>20655</v>
      </c>
      <c r="K35" s="81">
        <f>K34*(1-$B$63)</f>
        <v>20.5275</v>
      </c>
      <c r="L35" s="82">
        <f t="shared" si="6"/>
        <v>20527.5</v>
      </c>
      <c r="M35" s="81">
        <f>M34*(1-$B$63)</f>
        <v>9.5795</v>
      </c>
      <c r="N35" s="82">
        <f t="shared" si="7"/>
        <v>9579.5</v>
      </c>
      <c r="O35" s="81">
        <f>O34*(1-$B$63)</f>
        <v>16.5155</v>
      </c>
      <c r="P35" s="83">
        <f t="shared" si="2"/>
        <v>16515.5</v>
      </c>
      <c r="Q35" s="81">
        <f>Q34*(1-$B$63)</f>
        <v>17.3145</v>
      </c>
      <c r="R35" s="82">
        <f>$A35*$B35*Q35</f>
        <v>17314.5</v>
      </c>
      <c r="S35" s="81">
        <f>S34*(1-$B$63)</f>
        <v>24.726499999999998</v>
      </c>
      <c r="T35" s="82">
        <f t="shared" si="8"/>
        <v>24726.499999999996</v>
      </c>
      <c r="U35" s="81">
        <f>U34*(1-$B$63)</f>
        <v>28.619500000000002</v>
      </c>
      <c r="V35" s="82">
        <f t="shared" si="9"/>
        <v>28619.500000000004</v>
      </c>
    </row>
    <row r="36" spans="1:22" ht="15.75" thickBot="1">
      <c r="A36" s="84">
        <v>500</v>
      </c>
      <c r="B36" s="173">
        <v>3</v>
      </c>
      <c r="C36" s="85">
        <f>C34*(1-$B$64)</f>
        <v>4.456</v>
      </c>
      <c r="D36" s="86">
        <f>$A36*$B36*C36</f>
        <v>6684.000000000001</v>
      </c>
      <c r="E36" s="85">
        <f>E34*(1-$B$64)</f>
        <v>5.88</v>
      </c>
      <c r="F36" s="86">
        <f>$A36*$B36*E36</f>
        <v>8820</v>
      </c>
      <c r="G36" s="85">
        <f>G34*(1-$B$64)</f>
        <v>12.856000000000002</v>
      </c>
      <c r="H36" s="86">
        <f t="shared" si="10"/>
        <v>19284.000000000004</v>
      </c>
      <c r="I36" s="85">
        <f>I34*(1-$B$64)</f>
        <v>19.44</v>
      </c>
      <c r="J36" s="86">
        <f t="shared" si="5"/>
        <v>29160.000000000004</v>
      </c>
      <c r="K36" s="85">
        <f>K34*(1-$B$64)</f>
        <v>19.32</v>
      </c>
      <c r="L36" s="86">
        <f t="shared" si="6"/>
        <v>28980</v>
      </c>
      <c r="M36" s="85">
        <f>M34*(1-$B$64)</f>
        <v>9.016</v>
      </c>
      <c r="N36" s="86">
        <f t="shared" si="7"/>
        <v>13524</v>
      </c>
      <c r="O36" s="85">
        <f>O34*(1-$B$64)</f>
        <v>15.544</v>
      </c>
      <c r="P36" s="87">
        <f t="shared" si="2"/>
        <v>23316</v>
      </c>
      <c r="Q36" s="85">
        <f>Q34*(1-$B$64)</f>
        <v>16.296000000000003</v>
      </c>
      <c r="R36" s="86">
        <f>$A36*$B36*Q36</f>
        <v>24444.000000000004</v>
      </c>
      <c r="S36" s="85">
        <f>S34*(1-$B$64)</f>
        <v>23.272000000000002</v>
      </c>
      <c r="T36" s="86">
        <f t="shared" si="8"/>
        <v>34908</v>
      </c>
      <c r="U36" s="85">
        <f>U34*(1-$B$64)</f>
        <v>26.936000000000003</v>
      </c>
      <c r="V36" s="86">
        <f t="shared" si="9"/>
        <v>40404.00000000001</v>
      </c>
    </row>
    <row r="37" spans="1:22" ht="15">
      <c r="A37" s="60">
        <v>600</v>
      </c>
      <c r="B37" s="170">
        <v>1</v>
      </c>
      <c r="C37" s="61">
        <v>5.57</v>
      </c>
      <c r="D37" s="62">
        <f aca="true" t="shared" si="11" ref="D37:D51">$A37*$B37*C37</f>
        <v>3342</v>
      </c>
      <c r="E37" s="61">
        <v>7.35</v>
      </c>
      <c r="F37" s="62">
        <f aca="true" t="shared" si="12" ref="F37:F51">$A37*$B37*E37</f>
        <v>4410</v>
      </c>
      <c r="G37" s="61">
        <v>15.33</v>
      </c>
      <c r="H37" s="62">
        <f t="shared" si="10"/>
        <v>9198</v>
      </c>
      <c r="I37" s="61">
        <v>23.33</v>
      </c>
      <c r="J37" s="62">
        <f t="shared" si="5"/>
        <v>13997.999999999998</v>
      </c>
      <c r="K37" s="61">
        <v>22.95</v>
      </c>
      <c r="L37" s="62">
        <f t="shared" si="6"/>
        <v>13770</v>
      </c>
      <c r="M37" s="61">
        <v>10.07</v>
      </c>
      <c r="N37" s="62">
        <f t="shared" si="7"/>
        <v>6042</v>
      </c>
      <c r="O37" s="61">
        <v>19.43</v>
      </c>
      <c r="P37" s="63">
        <f aca="true" t="shared" si="13" ref="P37:P54">$A37*$B37*O37</f>
        <v>11658</v>
      </c>
      <c r="Q37" s="61">
        <v>20.37</v>
      </c>
      <c r="R37" s="62">
        <f aca="true" t="shared" si="14" ref="R37:R51">$A37*$B37*Q37</f>
        <v>12222</v>
      </c>
      <c r="S37" s="61">
        <v>28.25</v>
      </c>
      <c r="T37" s="62">
        <f t="shared" si="8"/>
        <v>16950</v>
      </c>
      <c r="U37" s="61">
        <v>32.71</v>
      </c>
      <c r="V37" s="62">
        <f t="shared" si="9"/>
        <v>19626</v>
      </c>
    </row>
    <row r="38" spans="1:22" ht="15">
      <c r="A38" s="29">
        <f>A37</f>
        <v>600</v>
      </c>
      <c r="B38" s="151">
        <v>2</v>
      </c>
      <c r="C38" s="31">
        <f>C37*(1-$B$63)</f>
        <v>4.7345</v>
      </c>
      <c r="D38" s="32">
        <f t="shared" si="11"/>
        <v>5681.4</v>
      </c>
      <c r="E38" s="31">
        <f>E37*(1-$B$63)</f>
        <v>6.2475</v>
      </c>
      <c r="F38" s="32">
        <f t="shared" si="12"/>
        <v>7496.999999999999</v>
      </c>
      <c r="G38" s="31">
        <f>G37*(1-$B$63)</f>
        <v>13.0305</v>
      </c>
      <c r="H38" s="32">
        <f t="shared" si="10"/>
        <v>15636.6</v>
      </c>
      <c r="I38" s="31">
        <f>I37*(1-$B$63)</f>
        <v>19.830499999999997</v>
      </c>
      <c r="J38" s="32">
        <f t="shared" si="5"/>
        <v>23796.599999999995</v>
      </c>
      <c r="K38" s="31">
        <f>K37*(1-$B$63)</f>
        <v>19.5075</v>
      </c>
      <c r="L38" s="32">
        <f t="shared" si="6"/>
        <v>23409</v>
      </c>
      <c r="M38" s="31">
        <f>M37*(1-$B$63)</f>
        <v>8.5595</v>
      </c>
      <c r="N38" s="32">
        <f t="shared" si="7"/>
        <v>10271.4</v>
      </c>
      <c r="O38" s="31">
        <f>O37*(1-$B$63)</f>
        <v>16.5155</v>
      </c>
      <c r="P38" s="78">
        <f t="shared" si="13"/>
        <v>19818.6</v>
      </c>
      <c r="Q38" s="31">
        <f>Q37*(1-$B$63)</f>
        <v>17.3145</v>
      </c>
      <c r="R38" s="32">
        <f t="shared" si="14"/>
        <v>20777.399999999998</v>
      </c>
      <c r="S38" s="31">
        <f>S37*(1-$B$63)</f>
        <v>24.0125</v>
      </c>
      <c r="T38" s="32">
        <f t="shared" si="8"/>
        <v>28815</v>
      </c>
      <c r="U38" s="31">
        <f>U37*(1-$B$63)</f>
        <v>27.8035</v>
      </c>
      <c r="V38" s="32">
        <f t="shared" si="9"/>
        <v>33364.2</v>
      </c>
    </row>
    <row r="39" spans="1:22" ht="15.75" thickBot="1">
      <c r="A39" s="33">
        <f>A37</f>
        <v>600</v>
      </c>
      <c r="B39" s="153">
        <v>3</v>
      </c>
      <c r="C39" s="35">
        <f>C37*(1-$B$64)</f>
        <v>4.456</v>
      </c>
      <c r="D39" s="36">
        <f t="shared" si="11"/>
        <v>8020.800000000001</v>
      </c>
      <c r="E39" s="35">
        <f>E37*(1-$B$64)</f>
        <v>5.88</v>
      </c>
      <c r="F39" s="36">
        <f t="shared" si="12"/>
        <v>10584</v>
      </c>
      <c r="G39" s="35">
        <f>G37*(1-$B$64)</f>
        <v>12.264000000000001</v>
      </c>
      <c r="H39" s="36">
        <f t="shared" si="10"/>
        <v>22075.2</v>
      </c>
      <c r="I39" s="35">
        <f>I37*(1-$B$64)</f>
        <v>18.663999999999998</v>
      </c>
      <c r="J39" s="36">
        <f t="shared" si="5"/>
        <v>33595.2</v>
      </c>
      <c r="K39" s="35">
        <f>K37*(1-$B$64)</f>
        <v>18.36</v>
      </c>
      <c r="L39" s="36">
        <f t="shared" si="6"/>
        <v>33048</v>
      </c>
      <c r="M39" s="35">
        <f>M37*(1-$B$64)</f>
        <v>8.056000000000001</v>
      </c>
      <c r="N39" s="36">
        <f t="shared" si="7"/>
        <v>14500.800000000001</v>
      </c>
      <c r="O39" s="35">
        <f>O37*(1-$B$64)</f>
        <v>15.544</v>
      </c>
      <c r="P39" s="79">
        <f t="shared" si="13"/>
        <v>27979.2</v>
      </c>
      <c r="Q39" s="35">
        <f>Q37*(1-$B$64)</f>
        <v>16.296000000000003</v>
      </c>
      <c r="R39" s="36">
        <f t="shared" si="14"/>
        <v>29332.800000000007</v>
      </c>
      <c r="S39" s="35">
        <f>S37*(1-$B$64)</f>
        <v>22.6</v>
      </c>
      <c r="T39" s="36">
        <f t="shared" si="8"/>
        <v>40680</v>
      </c>
      <c r="U39" s="35">
        <f>U37*(1-$B$64)</f>
        <v>26.168000000000003</v>
      </c>
      <c r="V39" s="36">
        <f t="shared" si="9"/>
        <v>47102.4</v>
      </c>
    </row>
    <row r="40" spans="1:22" ht="15">
      <c r="A40" s="88">
        <v>700</v>
      </c>
      <c r="B40" s="171">
        <v>1</v>
      </c>
      <c r="C40" s="89">
        <v>5.57</v>
      </c>
      <c r="D40" s="90">
        <f t="shared" si="11"/>
        <v>3899</v>
      </c>
      <c r="E40" s="89">
        <v>7.35</v>
      </c>
      <c r="F40" s="90">
        <f t="shared" si="12"/>
        <v>5145</v>
      </c>
      <c r="G40" s="89">
        <v>15.33</v>
      </c>
      <c r="H40" s="90">
        <f t="shared" si="10"/>
        <v>10731</v>
      </c>
      <c r="I40" s="89">
        <v>23.33</v>
      </c>
      <c r="J40" s="90">
        <f t="shared" si="5"/>
        <v>16330.999999999998</v>
      </c>
      <c r="K40" s="89">
        <v>22.95</v>
      </c>
      <c r="L40" s="90">
        <f t="shared" si="6"/>
        <v>16065</v>
      </c>
      <c r="M40" s="89">
        <v>10.07</v>
      </c>
      <c r="N40" s="90">
        <f t="shared" si="7"/>
        <v>7049</v>
      </c>
      <c r="O40" s="89">
        <v>19.43</v>
      </c>
      <c r="P40" s="91">
        <f t="shared" si="13"/>
        <v>13601</v>
      </c>
      <c r="Q40" s="89">
        <v>20.37</v>
      </c>
      <c r="R40" s="90">
        <f t="shared" si="14"/>
        <v>14259</v>
      </c>
      <c r="S40" s="89">
        <v>28.25</v>
      </c>
      <c r="T40" s="90">
        <f t="shared" si="8"/>
        <v>19775</v>
      </c>
      <c r="U40" s="89">
        <v>32.71</v>
      </c>
      <c r="V40" s="90">
        <f t="shared" si="9"/>
        <v>22897</v>
      </c>
    </row>
    <row r="41" spans="1:22" ht="15">
      <c r="A41" s="80">
        <f>A40</f>
        <v>700</v>
      </c>
      <c r="B41" s="172">
        <v>2</v>
      </c>
      <c r="C41" s="81">
        <f>C40*(1-$B$63)</f>
        <v>4.7345</v>
      </c>
      <c r="D41" s="82">
        <f t="shared" si="11"/>
        <v>6628.299999999999</v>
      </c>
      <c r="E41" s="81">
        <f>E40*(1-$B$63)</f>
        <v>6.2475</v>
      </c>
      <c r="F41" s="82">
        <f t="shared" si="12"/>
        <v>8746.5</v>
      </c>
      <c r="G41" s="81">
        <f>G40*(1-$B$63)</f>
        <v>13.0305</v>
      </c>
      <c r="H41" s="82">
        <f t="shared" si="10"/>
        <v>18242.7</v>
      </c>
      <c r="I41" s="81">
        <f>I40*(1-$B$63)</f>
        <v>19.830499999999997</v>
      </c>
      <c r="J41" s="82">
        <f t="shared" si="5"/>
        <v>27762.699999999997</v>
      </c>
      <c r="K41" s="81">
        <f>K40*(1-$B$63)</f>
        <v>19.5075</v>
      </c>
      <c r="L41" s="82">
        <f t="shared" si="6"/>
        <v>27310.5</v>
      </c>
      <c r="M41" s="81">
        <f>M40*(1-$B$63)</f>
        <v>8.5595</v>
      </c>
      <c r="N41" s="82">
        <f t="shared" si="7"/>
        <v>11983.3</v>
      </c>
      <c r="O41" s="81">
        <f>O40*(1-$B$63)</f>
        <v>16.5155</v>
      </c>
      <c r="P41" s="83">
        <f t="shared" si="13"/>
        <v>23121.7</v>
      </c>
      <c r="Q41" s="81">
        <f>Q40*(1-$B$63)</f>
        <v>17.3145</v>
      </c>
      <c r="R41" s="82">
        <f t="shared" si="14"/>
        <v>24240.3</v>
      </c>
      <c r="S41" s="81">
        <f>S40*(1-$B$63)</f>
        <v>24.0125</v>
      </c>
      <c r="T41" s="82">
        <f t="shared" si="8"/>
        <v>33617.5</v>
      </c>
      <c r="U41" s="81">
        <f>U40*(1-$B$63)</f>
        <v>27.8035</v>
      </c>
      <c r="V41" s="82">
        <f t="shared" si="9"/>
        <v>38924.9</v>
      </c>
    </row>
    <row r="42" spans="1:22" ht="15.75" thickBot="1">
      <c r="A42" s="84">
        <f>A40</f>
        <v>700</v>
      </c>
      <c r="B42" s="173">
        <v>3</v>
      </c>
      <c r="C42" s="85">
        <f>C40*(1-$B$64)</f>
        <v>4.456</v>
      </c>
      <c r="D42" s="86">
        <f t="shared" si="11"/>
        <v>9357.6</v>
      </c>
      <c r="E42" s="85">
        <f>E40*(1-$B$64)</f>
        <v>5.88</v>
      </c>
      <c r="F42" s="86">
        <f t="shared" si="12"/>
        <v>12348</v>
      </c>
      <c r="G42" s="85">
        <f>G40*(1-$B$64)</f>
        <v>12.264000000000001</v>
      </c>
      <c r="H42" s="86">
        <f t="shared" si="10"/>
        <v>25754.4</v>
      </c>
      <c r="I42" s="85">
        <f>I40*(1-$B$64)</f>
        <v>18.663999999999998</v>
      </c>
      <c r="J42" s="86">
        <f t="shared" si="5"/>
        <v>39194.399999999994</v>
      </c>
      <c r="K42" s="85">
        <f>K40*(1-$B$64)</f>
        <v>18.36</v>
      </c>
      <c r="L42" s="86">
        <f t="shared" si="6"/>
        <v>38556</v>
      </c>
      <c r="M42" s="85">
        <f>M40*(1-$B$64)</f>
        <v>8.056000000000001</v>
      </c>
      <c r="N42" s="86">
        <f t="shared" si="7"/>
        <v>16917.600000000002</v>
      </c>
      <c r="O42" s="85">
        <f>O40*(1-$B$64)</f>
        <v>15.544</v>
      </c>
      <c r="P42" s="87">
        <f t="shared" si="13"/>
        <v>32642.4</v>
      </c>
      <c r="Q42" s="85">
        <f>Q40*(1-$B$64)</f>
        <v>16.296000000000003</v>
      </c>
      <c r="R42" s="86">
        <f t="shared" si="14"/>
        <v>34221.600000000006</v>
      </c>
      <c r="S42" s="85">
        <f>S40*(1-$B$64)</f>
        <v>22.6</v>
      </c>
      <c r="T42" s="86">
        <f t="shared" si="8"/>
        <v>47460</v>
      </c>
      <c r="U42" s="85">
        <f>U40*(1-$B$64)</f>
        <v>26.168000000000003</v>
      </c>
      <c r="V42" s="86">
        <f t="shared" si="9"/>
        <v>54952.8</v>
      </c>
    </row>
    <row r="43" spans="1:22" ht="15">
      <c r="A43" s="60">
        <v>800</v>
      </c>
      <c r="B43" s="170">
        <v>1</v>
      </c>
      <c r="C43" s="61">
        <v>5.57</v>
      </c>
      <c r="D43" s="62">
        <f t="shared" si="11"/>
        <v>4456</v>
      </c>
      <c r="E43" s="61">
        <v>7.35</v>
      </c>
      <c r="F43" s="62">
        <f t="shared" si="12"/>
        <v>5880</v>
      </c>
      <c r="G43" s="61">
        <v>15.23</v>
      </c>
      <c r="H43" s="62">
        <f t="shared" si="10"/>
        <v>12184</v>
      </c>
      <c r="I43" s="61">
        <v>22.86</v>
      </c>
      <c r="J43" s="62">
        <f t="shared" si="5"/>
        <v>18288</v>
      </c>
      <c r="K43" s="61">
        <v>23.59</v>
      </c>
      <c r="L43" s="62">
        <f t="shared" si="6"/>
        <v>18872</v>
      </c>
      <c r="M43" s="61">
        <v>9.83</v>
      </c>
      <c r="N43" s="62">
        <f t="shared" si="7"/>
        <v>7864</v>
      </c>
      <c r="O43" s="61">
        <v>19.43</v>
      </c>
      <c r="P43" s="63">
        <f t="shared" si="13"/>
        <v>15544</v>
      </c>
      <c r="Q43" s="61">
        <v>20.37</v>
      </c>
      <c r="R43" s="62">
        <f t="shared" si="14"/>
        <v>16296</v>
      </c>
      <c r="S43" s="61">
        <v>28.14</v>
      </c>
      <c r="T43" s="62">
        <f t="shared" si="8"/>
        <v>22512</v>
      </c>
      <c r="U43" s="61">
        <v>32.24</v>
      </c>
      <c r="V43" s="62">
        <f t="shared" si="9"/>
        <v>25792</v>
      </c>
    </row>
    <row r="44" spans="1:22" ht="15">
      <c r="A44" s="29">
        <f>A43</f>
        <v>800</v>
      </c>
      <c r="B44" s="151">
        <v>2</v>
      </c>
      <c r="C44" s="31">
        <f>C43*(1-$B$63)</f>
        <v>4.7345</v>
      </c>
      <c r="D44" s="32">
        <f t="shared" si="11"/>
        <v>7575.2</v>
      </c>
      <c r="E44" s="31">
        <f>E43*(1-$B$63)</f>
        <v>6.2475</v>
      </c>
      <c r="F44" s="32">
        <f t="shared" si="12"/>
        <v>9996</v>
      </c>
      <c r="G44" s="31">
        <f>G43*(1-$B$63)</f>
        <v>12.945500000000001</v>
      </c>
      <c r="H44" s="32">
        <f t="shared" si="10"/>
        <v>20712.800000000003</v>
      </c>
      <c r="I44" s="31">
        <f>I43*(1-$B$63)</f>
        <v>19.430999999999997</v>
      </c>
      <c r="J44" s="32">
        <f t="shared" si="5"/>
        <v>31089.599999999995</v>
      </c>
      <c r="K44" s="31">
        <f>K43*(1-$B$63)</f>
        <v>20.0515</v>
      </c>
      <c r="L44" s="32">
        <f t="shared" si="6"/>
        <v>32082.4</v>
      </c>
      <c r="M44" s="31">
        <f>M43*(1-$B$63)</f>
        <v>8.3555</v>
      </c>
      <c r="N44" s="32">
        <f t="shared" si="7"/>
        <v>13368.8</v>
      </c>
      <c r="O44" s="31">
        <f>O43*(1-$B$63)</f>
        <v>16.5155</v>
      </c>
      <c r="P44" s="78">
        <f t="shared" si="13"/>
        <v>26424.8</v>
      </c>
      <c r="Q44" s="31">
        <f>Q43*(1-$B$63)</f>
        <v>17.3145</v>
      </c>
      <c r="R44" s="32">
        <f t="shared" si="14"/>
        <v>27703.199999999997</v>
      </c>
      <c r="S44" s="31">
        <f>S43*(1-$B$63)</f>
        <v>23.919</v>
      </c>
      <c r="T44" s="32">
        <f t="shared" si="8"/>
        <v>38270.4</v>
      </c>
      <c r="U44" s="31">
        <f>U43*(1-$B$63)</f>
        <v>27.404</v>
      </c>
      <c r="V44" s="32">
        <f t="shared" si="9"/>
        <v>43846.4</v>
      </c>
    </row>
    <row r="45" spans="1:22" ht="15.75" thickBot="1">
      <c r="A45" s="33">
        <f>A44</f>
        <v>800</v>
      </c>
      <c r="B45" s="153">
        <v>3</v>
      </c>
      <c r="C45" s="35">
        <f>C43*(1-$B$64)</f>
        <v>4.456</v>
      </c>
      <c r="D45" s="36">
        <f t="shared" si="11"/>
        <v>10694.400000000001</v>
      </c>
      <c r="E45" s="35">
        <f>E43*(1-$B$64)</f>
        <v>5.88</v>
      </c>
      <c r="F45" s="36">
        <f t="shared" si="12"/>
        <v>14112</v>
      </c>
      <c r="G45" s="35">
        <f>G43*(1-$B$64)</f>
        <v>12.184000000000001</v>
      </c>
      <c r="H45" s="36">
        <f t="shared" si="10"/>
        <v>29241.600000000002</v>
      </c>
      <c r="I45" s="35">
        <f>I43*(1-$B$64)</f>
        <v>18.288</v>
      </c>
      <c r="J45" s="36">
        <f t="shared" si="5"/>
        <v>43891.2</v>
      </c>
      <c r="K45" s="35">
        <f>K43*(1-$B$64)</f>
        <v>18.872</v>
      </c>
      <c r="L45" s="36">
        <f t="shared" si="6"/>
        <v>45292.8</v>
      </c>
      <c r="M45" s="35">
        <f>M43*(1-$B$64)</f>
        <v>7.864000000000001</v>
      </c>
      <c r="N45" s="36">
        <f t="shared" si="7"/>
        <v>18873.600000000002</v>
      </c>
      <c r="O45" s="35">
        <f>O43*(1-$B$64)</f>
        <v>15.544</v>
      </c>
      <c r="P45" s="79">
        <f t="shared" si="13"/>
        <v>37305.6</v>
      </c>
      <c r="Q45" s="35">
        <f>Q43*(1-$B$64)</f>
        <v>16.296000000000003</v>
      </c>
      <c r="R45" s="36">
        <f t="shared" si="14"/>
        <v>39110.40000000001</v>
      </c>
      <c r="S45" s="35">
        <f>S43*(1-$B$64)</f>
        <v>22.512</v>
      </c>
      <c r="T45" s="36">
        <f t="shared" si="8"/>
        <v>54028.8</v>
      </c>
      <c r="U45" s="35">
        <f>U43*(1-$B$64)</f>
        <v>25.792</v>
      </c>
      <c r="V45" s="36">
        <f t="shared" si="9"/>
        <v>61900.8</v>
      </c>
    </row>
    <row r="46" spans="1:22" ht="15">
      <c r="A46" s="88">
        <v>900</v>
      </c>
      <c r="B46" s="171">
        <v>1</v>
      </c>
      <c r="C46" s="89">
        <v>5.57</v>
      </c>
      <c r="D46" s="90">
        <f t="shared" si="11"/>
        <v>5013</v>
      </c>
      <c r="E46" s="89">
        <v>7.35</v>
      </c>
      <c r="F46" s="90">
        <f t="shared" si="12"/>
        <v>6615</v>
      </c>
      <c r="G46" s="89">
        <v>15.23</v>
      </c>
      <c r="H46" s="90">
        <f t="shared" si="10"/>
        <v>13707</v>
      </c>
      <c r="I46" s="89">
        <v>22.86</v>
      </c>
      <c r="J46" s="90">
        <f t="shared" si="5"/>
        <v>20574</v>
      </c>
      <c r="K46" s="89">
        <v>23.59</v>
      </c>
      <c r="L46" s="90">
        <f t="shared" si="6"/>
        <v>21231</v>
      </c>
      <c r="M46" s="89">
        <v>9.83</v>
      </c>
      <c r="N46" s="90">
        <f t="shared" si="7"/>
        <v>8847</v>
      </c>
      <c r="O46" s="89">
        <v>19.43</v>
      </c>
      <c r="P46" s="91">
        <f t="shared" si="13"/>
        <v>17487</v>
      </c>
      <c r="Q46" s="89">
        <v>20.37</v>
      </c>
      <c r="R46" s="90">
        <f t="shared" si="14"/>
        <v>18333</v>
      </c>
      <c r="S46" s="89">
        <v>28.14</v>
      </c>
      <c r="T46" s="90">
        <f t="shared" si="8"/>
        <v>25326</v>
      </c>
      <c r="U46" s="89">
        <v>32.24</v>
      </c>
      <c r="V46" s="90">
        <f t="shared" si="9"/>
        <v>29016</v>
      </c>
    </row>
    <row r="47" spans="1:22" ht="15">
      <c r="A47" s="80">
        <f>A46</f>
        <v>900</v>
      </c>
      <c r="B47" s="172">
        <v>2</v>
      </c>
      <c r="C47" s="81">
        <f>C46*(1-$B$63)</f>
        <v>4.7345</v>
      </c>
      <c r="D47" s="82">
        <f t="shared" si="11"/>
        <v>8522.1</v>
      </c>
      <c r="E47" s="81">
        <f>E46*(1-$B$63)</f>
        <v>6.2475</v>
      </c>
      <c r="F47" s="82">
        <f t="shared" si="12"/>
        <v>11245.5</v>
      </c>
      <c r="G47" s="81">
        <f>G46*(1-$B$63)</f>
        <v>12.945500000000001</v>
      </c>
      <c r="H47" s="82">
        <f t="shared" si="10"/>
        <v>23301.9</v>
      </c>
      <c r="I47" s="81">
        <f>I46*(1-$B$63)</f>
        <v>19.430999999999997</v>
      </c>
      <c r="J47" s="82">
        <f t="shared" si="5"/>
        <v>34975.799999999996</v>
      </c>
      <c r="K47" s="81">
        <f>K46*(1-$B$63)</f>
        <v>20.0515</v>
      </c>
      <c r="L47" s="82">
        <f t="shared" si="6"/>
        <v>36092.700000000004</v>
      </c>
      <c r="M47" s="81">
        <f>M46*(1-$B$63)</f>
        <v>8.3555</v>
      </c>
      <c r="N47" s="82">
        <f t="shared" si="7"/>
        <v>15039.899999999998</v>
      </c>
      <c r="O47" s="81">
        <f>O46*(1-$B$63)</f>
        <v>16.5155</v>
      </c>
      <c r="P47" s="83">
        <f t="shared" si="13"/>
        <v>29727.899999999998</v>
      </c>
      <c r="Q47" s="81">
        <f>Q46*(1-$B$63)</f>
        <v>17.3145</v>
      </c>
      <c r="R47" s="82">
        <f t="shared" si="14"/>
        <v>31166.1</v>
      </c>
      <c r="S47" s="81">
        <f>S46*(1-$B$63)</f>
        <v>23.919</v>
      </c>
      <c r="T47" s="82">
        <f t="shared" si="8"/>
        <v>43054.200000000004</v>
      </c>
      <c r="U47" s="81">
        <f>U46*(1-$B$63)</f>
        <v>27.404</v>
      </c>
      <c r="V47" s="82">
        <f t="shared" si="9"/>
        <v>49327.2</v>
      </c>
    </row>
    <row r="48" spans="1:22" ht="15.75" thickBot="1">
      <c r="A48" s="84">
        <f>A47</f>
        <v>900</v>
      </c>
      <c r="B48" s="173">
        <v>3</v>
      </c>
      <c r="C48" s="85">
        <f>C46*(1-$B$64)</f>
        <v>4.456</v>
      </c>
      <c r="D48" s="86">
        <f t="shared" si="11"/>
        <v>12031.2</v>
      </c>
      <c r="E48" s="85">
        <f>E46*(1-$B$64)</f>
        <v>5.88</v>
      </c>
      <c r="F48" s="86">
        <f t="shared" si="12"/>
        <v>15876</v>
      </c>
      <c r="G48" s="85">
        <f>G46*(1-$B$64)</f>
        <v>12.184000000000001</v>
      </c>
      <c r="H48" s="86">
        <f t="shared" si="10"/>
        <v>32896.8</v>
      </c>
      <c r="I48" s="85">
        <f>I46*(1-$B$64)</f>
        <v>18.288</v>
      </c>
      <c r="J48" s="86">
        <f t="shared" si="5"/>
        <v>49377.6</v>
      </c>
      <c r="K48" s="85">
        <f>K46*(1-$B$64)</f>
        <v>18.872</v>
      </c>
      <c r="L48" s="86">
        <f t="shared" si="6"/>
        <v>50954.4</v>
      </c>
      <c r="M48" s="85">
        <f>M46*(1-$B$64)</f>
        <v>7.864000000000001</v>
      </c>
      <c r="N48" s="86">
        <f t="shared" si="7"/>
        <v>21232.800000000003</v>
      </c>
      <c r="O48" s="85">
        <f>O46*(1-$B$64)</f>
        <v>15.544</v>
      </c>
      <c r="P48" s="87">
        <f t="shared" si="13"/>
        <v>41968.8</v>
      </c>
      <c r="Q48" s="85">
        <f>Q46*(1-$B$64)</f>
        <v>16.296000000000003</v>
      </c>
      <c r="R48" s="86">
        <f t="shared" si="14"/>
        <v>43999.200000000004</v>
      </c>
      <c r="S48" s="85">
        <f>S46*(1-$B$64)</f>
        <v>22.512</v>
      </c>
      <c r="T48" s="86">
        <f t="shared" si="8"/>
        <v>60782.4</v>
      </c>
      <c r="U48" s="85">
        <f>U46*(1-$B$64)</f>
        <v>25.792</v>
      </c>
      <c r="V48" s="86">
        <f t="shared" si="9"/>
        <v>69638.40000000001</v>
      </c>
    </row>
    <row r="49" spans="1:22" ht="15">
      <c r="A49" s="60">
        <v>1000</v>
      </c>
      <c r="B49" s="170">
        <v>1</v>
      </c>
      <c r="C49" s="61">
        <v>4.1</v>
      </c>
      <c r="D49" s="62">
        <f t="shared" si="11"/>
        <v>4100</v>
      </c>
      <c r="E49" s="61">
        <v>5.46</v>
      </c>
      <c r="F49" s="62">
        <f t="shared" si="12"/>
        <v>5460</v>
      </c>
      <c r="G49" s="61">
        <v>13.23</v>
      </c>
      <c r="H49" s="62">
        <f t="shared" si="10"/>
        <v>13230</v>
      </c>
      <c r="I49" s="61">
        <v>21.44</v>
      </c>
      <c r="J49" s="62">
        <f t="shared" si="5"/>
        <v>21440</v>
      </c>
      <c r="K49" s="61">
        <v>24.75</v>
      </c>
      <c r="L49" s="62">
        <f t="shared" si="6"/>
        <v>24750</v>
      </c>
      <c r="M49" s="61">
        <v>12.71</v>
      </c>
      <c r="N49" s="62">
        <f t="shared" si="7"/>
        <v>12710</v>
      </c>
      <c r="O49" s="61">
        <v>14.28</v>
      </c>
      <c r="P49" s="63">
        <f t="shared" si="13"/>
        <v>14280</v>
      </c>
      <c r="Q49" s="61">
        <v>15.02</v>
      </c>
      <c r="R49" s="62">
        <f t="shared" si="14"/>
        <v>15020</v>
      </c>
      <c r="S49" s="61">
        <v>22.79</v>
      </c>
      <c r="T49" s="62">
        <f t="shared" si="8"/>
        <v>22790</v>
      </c>
      <c r="U49" s="61">
        <v>28.35</v>
      </c>
      <c r="V49" s="62">
        <f t="shared" si="9"/>
        <v>28350</v>
      </c>
    </row>
    <row r="50" spans="1:22" ht="15">
      <c r="A50" s="29">
        <f>A49</f>
        <v>1000</v>
      </c>
      <c r="B50" s="151">
        <v>2</v>
      </c>
      <c r="C50" s="31">
        <f>C49*(1-$B$63)</f>
        <v>3.4849999999999994</v>
      </c>
      <c r="D50" s="32">
        <f t="shared" si="11"/>
        <v>6969.999999999999</v>
      </c>
      <c r="E50" s="31">
        <f>E49*(1-$B$63)</f>
        <v>4.641</v>
      </c>
      <c r="F50" s="32">
        <f t="shared" si="12"/>
        <v>9282</v>
      </c>
      <c r="G50" s="31">
        <f>G49*(1-$B$63)</f>
        <v>11.2455</v>
      </c>
      <c r="H50" s="32">
        <f t="shared" si="10"/>
        <v>22491</v>
      </c>
      <c r="I50" s="31">
        <f>I49*(1-$B$63)</f>
        <v>18.224</v>
      </c>
      <c r="J50" s="32">
        <f t="shared" si="5"/>
        <v>36448</v>
      </c>
      <c r="K50" s="31">
        <f>K49*(1-$B$63)</f>
        <v>21.037499999999998</v>
      </c>
      <c r="L50" s="32">
        <f t="shared" si="6"/>
        <v>42074.99999999999</v>
      </c>
      <c r="M50" s="31">
        <f>M49*(1-$B$63)</f>
        <v>10.8035</v>
      </c>
      <c r="N50" s="32">
        <f t="shared" si="7"/>
        <v>21607</v>
      </c>
      <c r="O50" s="31">
        <f>O49*(1-$B$63)</f>
        <v>12.138</v>
      </c>
      <c r="P50" s="78">
        <f t="shared" si="13"/>
        <v>24276</v>
      </c>
      <c r="Q50" s="31">
        <f>Q49*(1-$B$63)</f>
        <v>12.767</v>
      </c>
      <c r="R50" s="32">
        <f t="shared" si="14"/>
        <v>25534</v>
      </c>
      <c r="S50" s="31">
        <f>S49*(1-$B$63)</f>
        <v>19.371499999999997</v>
      </c>
      <c r="T50" s="32">
        <f t="shared" si="8"/>
        <v>38742.99999999999</v>
      </c>
      <c r="U50" s="31">
        <f>U49*(1-$B$63)</f>
        <v>24.0975</v>
      </c>
      <c r="V50" s="32">
        <f t="shared" si="9"/>
        <v>48195</v>
      </c>
    </row>
    <row r="51" spans="1:22" ht="15.75" thickBot="1">
      <c r="A51" s="169">
        <f>A50</f>
        <v>1000</v>
      </c>
      <c r="B51" s="153">
        <v>3</v>
      </c>
      <c r="C51" s="35">
        <f>C49*(1-$B$64)</f>
        <v>3.28</v>
      </c>
      <c r="D51" s="36">
        <f t="shared" si="11"/>
        <v>9840</v>
      </c>
      <c r="E51" s="35">
        <f>E49*(1-$B$64)</f>
        <v>4.368</v>
      </c>
      <c r="F51" s="36">
        <f t="shared" si="12"/>
        <v>13104.000000000002</v>
      </c>
      <c r="G51" s="35">
        <f>G49*(1-$B$64)</f>
        <v>10.584000000000001</v>
      </c>
      <c r="H51" s="36">
        <f t="shared" si="10"/>
        <v>31752.000000000004</v>
      </c>
      <c r="I51" s="35">
        <f>I49*(1-$B$64)</f>
        <v>17.152</v>
      </c>
      <c r="J51" s="36">
        <f t="shared" si="5"/>
        <v>51456</v>
      </c>
      <c r="K51" s="35">
        <f>K49*(1-$B$64)</f>
        <v>19.8</v>
      </c>
      <c r="L51" s="36">
        <f t="shared" si="6"/>
        <v>59400</v>
      </c>
      <c r="M51" s="35">
        <f>M49*(1-$B$64)</f>
        <v>10.168000000000001</v>
      </c>
      <c r="N51" s="36">
        <f t="shared" si="7"/>
        <v>30504.000000000004</v>
      </c>
      <c r="O51" s="35">
        <f>O49*(1-$B$64)</f>
        <v>11.424</v>
      </c>
      <c r="P51" s="79">
        <f t="shared" si="13"/>
        <v>34272</v>
      </c>
      <c r="Q51" s="35">
        <f>Q49*(1-$B$64)</f>
        <v>12.016</v>
      </c>
      <c r="R51" s="36">
        <f t="shared" si="14"/>
        <v>36048</v>
      </c>
      <c r="S51" s="35">
        <f>S49*(1-$B$64)</f>
        <v>18.232</v>
      </c>
      <c r="T51" s="36">
        <f t="shared" si="8"/>
        <v>54696</v>
      </c>
      <c r="U51" s="35">
        <f>U49*(1-$B$64)</f>
        <v>22.680000000000003</v>
      </c>
      <c r="V51" s="36">
        <f t="shared" si="9"/>
        <v>68040.00000000001</v>
      </c>
    </row>
    <row r="52" spans="1:22" ht="15">
      <c r="A52" s="88">
        <v>2500</v>
      </c>
      <c r="B52" s="171">
        <v>1</v>
      </c>
      <c r="C52" s="89">
        <v>4.1</v>
      </c>
      <c r="D52" s="90">
        <f aca="true" t="shared" si="15" ref="D52:D57">$A52*$B52*C52</f>
        <v>10250</v>
      </c>
      <c r="E52" s="89">
        <v>5.46</v>
      </c>
      <c r="F52" s="90">
        <f aca="true" t="shared" si="16" ref="F52:F57">$A52*$B52*E52</f>
        <v>13650</v>
      </c>
      <c r="G52" s="89">
        <v>12.39</v>
      </c>
      <c r="H52" s="90">
        <f t="shared" si="10"/>
        <v>30975</v>
      </c>
      <c r="I52" s="89">
        <v>20.01</v>
      </c>
      <c r="J52" s="90">
        <f t="shared" si="5"/>
        <v>50025.00000000001</v>
      </c>
      <c r="K52" s="89">
        <v>23.79</v>
      </c>
      <c r="L52" s="90">
        <f t="shared" si="6"/>
        <v>59475</v>
      </c>
      <c r="M52" s="89">
        <v>9.1</v>
      </c>
      <c r="N52" s="90">
        <f t="shared" si="7"/>
        <v>22750</v>
      </c>
      <c r="O52" s="89">
        <v>14.28</v>
      </c>
      <c r="P52" s="91">
        <f t="shared" si="13"/>
        <v>35700</v>
      </c>
      <c r="Q52" s="89">
        <v>15.02</v>
      </c>
      <c r="R52" s="90">
        <f aca="true" t="shared" si="17" ref="R52:R57">$A52*$B52*Q52</f>
        <v>37550</v>
      </c>
      <c r="S52" s="89">
        <v>21.95</v>
      </c>
      <c r="T52" s="90">
        <f t="shared" si="8"/>
        <v>54875</v>
      </c>
      <c r="U52" s="89">
        <v>26.91</v>
      </c>
      <c r="V52" s="90">
        <f t="shared" si="9"/>
        <v>67275</v>
      </c>
    </row>
    <row r="53" spans="1:22" ht="15">
      <c r="A53" s="80">
        <f>A52</f>
        <v>2500</v>
      </c>
      <c r="B53" s="172">
        <v>2</v>
      </c>
      <c r="C53" s="81">
        <f>C52*(1-$B$63)</f>
        <v>3.4849999999999994</v>
      </c>
      <c r="D53" s="82">
        <f t="shared" si="15"/>
        <v>17424.999999999996</v>
      </c>
      <c r="E53" s="81">
        <f>E52*(1-$B$63)</f>
        <v>4.641</v>
      </c>
      <c r="F53" s="82">
        <f t="shared" si="16"/>
        <v>23205</v>
      </c>
      <c r="G53" s="81">
        <f>G52*(1-$B$63)</f>
        <v>10.5315</v>
      </c>
      <c r="H53" s="82">
        <f t="shared" si="10"/>
        <v>52657.5</v>
      </c>
      <c r="I53" s="81">
        <f>I52*(1-$B$63)</f>
        <v>17.0085</v>
      </c>
      <c r="J53" s="82">
        <f t="shared" si="5"/>
        <v>85042.50000000001</v>
      </c>
      <c r="K53" s="81">
        <f>K52*(1-$B$63)</f>
        <v>20.2215</v>
      </c>
      <c r="L53" s="82">
        <f t="shared" si="6"/>
        <v>101107.5</v>
      </c>
      <c r="M53" s="81">
        <f>M52*(1-$B$63)</f>
        <v>7.734999999999999</v>
      </c>
      <c r="N53" s="82">
        <f t="shared" si="7"/>
        <v>38675</v>
      </c>
      <c r="O53" s="81">
        <f>O52*(1-$B$63)</f>
        <v>12.138</v>
      </c>
      <c r="P53" s="83">
        <f t="shared" si="13"/>
        <v>60690</v>
      </c>
      <c r="Q53" s="81">
        <f>Q52*(1-$B$63)</f>
        <v>12.767</v>
      </c>
      <c r="R53" s="82">
        <f t="shared" si="17"/>
        <v>63835</v>
      </c>
      <c r="S53" s="81">
        <f>S52*(1-$B$63)</f>
        <v>18.6575</v>
      </c>
      <c r="T53" s="82">
        <f t="shared" si="8"/>
        <v>93287.5</v>
      </c>
      <c r="U53" s="81">
        <f>U52*(1-$B$63)</f>
        <v>22.8735</v>
      </c>
      <c r="V53" s="82">
        <f t="shared" si="9"/>
        <v>114367.5</v>
      </c>
    </row>
    <row r="54" spans="1:22" ht="15.75" thickBot="1">
      <c r="A54" s="84">
        <f>A53</f>
        <v>2500</v>
      </c>
      <c r="B54" s="173">
        <v>3</v>
      </c>
      <c r="C54" s="85">
        <f>C52*(1-$B$64)</f>
        <v>3.28</v>
      </c>
      <c r="D54" s="86">
        <f t="shared" si="15"/>
        <v>24600</v>
      </c>
      <c r="E54" s="85">
        <f>E52*(1-$B$64)</f>
        <v>4.368</v>
      </c>
      <c r="F54" s="86">
        <f t="shared" si="16"/>
        <v>32760.000000000004</v>
      </c>
      <c r="G54" s="85">
        <f>G52*(1-$B$64)</f>
        <v>9.912</v>
      </c>
      <c r="H54" s="86">
        <f t="shared" si="10"/>
        <v>74340</v>
      </c>
      <c r="I54" s="85">
        <f>I52*(1-$B$64)</f>
        <v>16.008000000000003</v>
      </c>
      <c r="J54" s="86">
        <f t="shared" si="5"/>
        <v>120060.00000000001</v>
      </c>
      <c r="K54" s="85">
        <f>K52*(1-$B$64)</f>
        <v>19.032</v>
      </c>
      <c r="L54" s="86">
        <f t="shared" si="6"/>
        <v>142740</v>
      </c>
      <c r="M54" s="85">
        <f>M52*(1-$B$64)</f>
        <v>7.28</v>
      </c>
      <c r="N54" s="86">
        <f t="shared" si="7"/>
        <v>54600</v>
      </c>
      <c r="O54" s="85">
        <f>O52*(1-$B$64)</f>
        <v>11.424</v>
      </c>
      <c r="P54" s="87">
        <f t="shared" si="13"/>
        <v>85680</v>
      </c>
      <c r="Q54" s="85">
        <f>Q52*(1-$B$64)</f>
        <v>12.016</v>
      </c>
      <c r="R54" s="86">
        <f t="shared" si="17"/>
        <v>90120</v>
      </c>
      <c r="S54" s="85">
        <f>S52*(1-$B$64)</f>
        <v>17.56</v>
      </c>
      <c r="T54" s="86">
        <f t="shared" si="8"/>
        <v>131700</v>
      </c>
      <c r="U54" s="85">
        <f>U52*(1-$B$64)</f>
        <v>21.528000000000002</v>
      </c>
      <c r="V54" s="86">
        <f t="shared" si="9"/>
        <v>161460.00000000003</v>
      </c>
    </row>
    <row r="55" spans="1:22" ht="15">
      <c r="A55" s="60">
        <v>5000</v>
      </c>
      <c r="B55" s="170">
        <v>1</v>
      </c>
      <c r="C55" s="61">
        <v>3.26</v>
      </c>
      <c r="D55" s="62">
        <f t="shared" si="15"/>
        <v>16299.999999999998</v>
      </c>
      <c r="E55" s="61">
        <v>4.31</v>
      </c>
      <c r="F55" s="62">
        <f t="shared" si="16"/>
        <v>21549.999999999996</v>
      </c>
      <c r="G55" s="61">
        <v>10.71</v>
      </c>
      <c r="H55" s="62">
        <f t="shared" si="10"/>
        <v>53550.00000000001</v>
      </c>
      <c r="I55" s="61">
        <v>18.21</v>
      </c>
      <c r="J55" s="62">
        <f t="shared" si="5"/>
        <v>91050</v>
      </c>
      <c r="K55" s="61">
        <v>23.01</v>
      </c>
      <c r="L55" s="62">
        <f t="shared" si="6"/>
        <v>115050.00000000001</v>
      </c>
      <c r="M55" s="61">
        <v>8.63</v>
      </c>
      <c r="N55" s="62">
        <f t="shared" si="7"/>
        <v>43150.00000000001</v>
      </c>
      <c r="O55" s="61">
        <v>11.24</v>
      </c>
      <c r="P55" s="63">
        <f aca="true" t="shared" si="18" ref="P55:P60">$A55*$B55*O55</f>
        <v>56200</v>
      </c>
      <c r="Q55" s="61">
        <v>11.76</v>
      </c>
      <c r="R55" s="62">
        <f t="shared" si="17"/>
        <v>58800</v>
      </c>
      <c r="S55" s="61">
        <v>18.17</v>
      </c>
      <c r="T55" s="62">
        <f t="shared" si="8"/>
        <v>90850.00000000001</v>
      </c>
      <c r="U55" s="61">
        <v>23.64</v>
      </c>
      <c r="V55" s="62">
        <f t="shared" si="9"/>
        <v>118200</v>
      </c>
    </row>
    <row r="56" spans="1:22" ht="15">
      <c r="A56" s="29">
        <f>A55</f>
        <v>5000</v>
      </c>
      <c r="B56" s="151">
        <v>2</v>
      </c>
      <c r="C56" s="31">
        <f>C55*(1-$B$63)</f>
        <v>2.771</v>
      </c>
      <c r="D56" s="32">
        <f t="shared" si="15"/>
        <v>27710</v>
      </c>
      <c r="E56" s="31">
        <f>E55*(1-$B$63)</f>
        <v>3.6634999999999995</v>
      </c>
      <c r="F56" s="32">
        <f t="shared" si="16"/>
        <v>36634.99999999999</v>
      </c>
      <c r="G56" s="31">
        <f>G55*(1-$B$63)</f>
        <v>9.1035</v>
      </c>
      <c r="H56" s="32">
        <f t="shared" si="10"/>
        <v>91035</v>
      </c>
      <c r="I56" s="31">
        <f>I55*(1-$B$63)</f>
        <v>15.4785</v>
      </c>
      <c r="J56" s="32">
        <f t="shared" si="5"/>
        <v>154785</v>
      </c>
      <c r="K56" s="31">
        <f>K55*(1-$B$63)</f>
        <v>19.558500000000002</v>
      </c>
      <c r="L56" s="32">
        <f t="shared" si="6"/>
        <v>195585.00000000003</v>
      </c>
      <c r="M56" s="31">
        <f>M55*(1-$B$63)</f>
        <v>7.335500000000001</v>
      </c>
      <c r="N56" s="32">
        <f t="shared" si="7"/>
        <v>73355</v>
      </c>
      <c r="O56" s="31">
        <f>O55*(1-$B$63)</f>
        <v>9.554</v>
      </c>
      <c r="P56" s="78">
        <f t="shared" si="18"/>
        <v>95540</v>
      </c>
      <c r="Q56" s="31">
        <f>Q55*(1-$B$63)</f>
        <v>9.996</v>
      </c>
      <c r="R56" s="32">
        <f t="shared" si="17"/>
        <v>99960</v>
      </c>
      <c r="S56" s="31">
        <f>S55*(1-$B$63)</f>
        <v>15.444500000000001</v>
      </c>
      <c r="T56" s="32">
        <f t="shared" si="8"/>
        <v>154445</v>
      </c>
      <c r="U56" s="31">
        <f>U55*(1-$B$63)</f>
        <v>20.094</v>
      </c>
      <c r="V56" s="32">
        <f t="shared" si="9"/>
        <v>200940</v>
      </c>
    </row>
    <row r="57" spans="1:22" ht="15.75" thickBot="1">
      <c r="A57" s="169">
        <f>A56</f>
        <v>5000</v>
      </c>
      <c r="B57" s="153">
        <v>3</v>
      </c>
      <c r="C57" s="35">
        <f>C55*(1-$B$64)</f>
        <v>2.608</v>
      </c>
      <c r="D57" s="36">
        <f t="shared" si="15"/>
        <v>39120</v>
      </c>
      <c r="E57" s="35">
        <f>E55*(1-$B$64)</f>
        <v>3.448</v>
      </c>
      <c r="F57" s="36">
        <f t="shared" si="16"/>
        <v>51720</v>
      </c>
      <c r="G57" s="35">
        <f>G55*(1-$B$64)</f>
        <v>8.568000000000001</v>
      </c>
      <c r="H57" s="36">
        <f t="shared" si="10"/>
        <v>128520.00000000001</v>
      </c>
      <c r="I57" s="35">
        <f>I55*(1-$B$64)</f>
        <v>14.568000000000001</v>
      </c>
      <c r="J57" s="36">
        <f t="shared" si="5"/>
        <v>218520.00000000003</v>
      </c>
      <c r="K57" s="35">
        <f>K55*(1-$B$64)</f>
        <v>18.408</v>
      </c>
      <c r="L57" s="36">
        <f t="shared" si="6"/>
        <v>276120</v>
      </c>
      <c r="M57" s="35">
        <f>M55*(1-$B$64)</f>
        <v>6.904000000000001</v>
      </c>
      <c r="N57" s="36">
        <f t="shared" si="7"/>
        <v>103560.00000000001</v>
      </c>
      <c r="O57" s="35">
        <f>O55*(1-$B$64)</f>
        <v>8.992</v>
      </c>
      <c r="P57" s="79">
        <f t="shared" si="18"/>
        <v>134880</v>
      </c>
      <c r="Q57" s="35">
        <f>Q55*(1-$B$64)</f>
        <v>9.408</v>
      </c>
      <c r="R57" s="36">
        <f t="shared" si="17"/>
        <v>141120</v>
      </c>
      <c r="S57" s="35">
        <f>S55*(1-$B$64)</f>
        <v>14.536000000000001</v>
      </c>
      <c r="T57" s="36">
        <f t="shared" si="8"/>
        <v>218040.00000000003</v>
      </c>
      <c r="U57" s="35">
        <f>U55*(1-$B$64)</f>
        <v>18.912000000000003</v>
      </c>
      <c r="V57" s="36">
        <f t="shared" si="9"/>
        <v>283680.00000000006</v>
      </c>
    </row>
    <row r="58" spans="1:22" ht="15">
      <c r="A58" s="88">
        <v>10000</v>
      </c>
      <c r="B58" s="171">
        <v>1</v>
      </c>
      <c r="C58" s="89">
        <v>2.94</v>
      </c>
      <c r="D58" s="90">
        <f>$A58*$B58*C58</f>
        <v>29400</v>
      </c>
      <c r="E58" s="89">
        <v>3.89</v>
      </c>
      <c r="F58" s="90">
        <f>$A58*$B58*E58</f>
        <v>38900</v>
      </c>
      <c r="G58" s="89">
        <v>10.29</v>
      </c>
      <c r="H58" s="90">
        <f>$A58*$B58*G58</f>
        <v>102899.99999999999</v>
      </c>
      <c r="I58" s="89">
        <v>17.44</v>
      </c>
      <c r="J58" s="90">
        <f>$A58*$B58*I58</f>
        <v>174400</v>
      </c>
      <c r="K58" s="89">
        <v>21.77</v>
      </c>
      <c r="L58" s="90">
        <f>$A58*$B58*K58</f>
        <v>217700</v>
      </c>
      <c r="M58" s="89">
        <v>8.15</v>
      </c>
      <c r="N58" s="90">
        <f>$A58*$B58*M58</f>
        <v>81500</v>
      </c>
      <c r="O58" s="89">
        <v>10.19</v>
      </c>
      <c r="P58" s="91">
        <f t="shared" si="18"/>
        <v>101900</v>
      </c>
      <c r="Q58" s="89">
        <v>10.71</v>
      </c>
      <c r="R58" s="90">
        <f>$A58*$B58*Q58</f>
        <v>107100.00000000001</v>
      </c>
      <c r="S58" s="89">
        <v>17.12</v>
      </c>
      <c r="T58" s="90">
        <f>$A58*$B58*S58</f>
        <v>171200</v>
      </c>
      <c r="U58" s="89">
        <v>22.38</v>
      </c>
      <c r="V58" s="90">
        <f>$A58*$B58*U58</f>
        <v>223800</v>
      </c>
    </row>
    <row r="59" spans="1:22" ht="15">
      <c r="A59" s="80">
        <f>A58</f>
        <v>10000</v>
      </c>
      <c r="B59" s="172">
        <v>2</v>
      </c>
      <c r="C59" s="81">
        <f>C58*(1-$B$63)</f>
        <v>2.499</v>
      </c>
      <c r="D59" s="82">
        <f>$A59*$B59*C59</f>
        <v>49980</v>
      </c>
      <c r="E59" s="81">
        <f>E58*(1-$B$63)</f>
        <v>3.3065</v>
      </c>
      <c r="F59" s="82">
        <f>$A59*$B59*E59</f>
        <v>66130</v>
      </c>
      <c r="G59" s="81">
        <f>G58*(1-$B$63)</f>
        <v>8.7465</v>
      </c>
      <c r="H59" s="82">
        <f>$A59*$B59*G59</f>
        <v>174930</v>
      </c>
      <c r="I59" s="81">
        <f>I58*(1-$B$63)</f>
        <v>14.824</v>
      </c>
      <c r="J59" s="82">
        <f>$A59*$B59*I59</f>
        <v>296480</v>
      </c>
      <c r="K59" s="81">
        <f>K58*(1-$B$63)</f>
        <v>18.5045</v>
      </c>
      <c r="L59" s="82">
        <f>$A59*$B59*K59</f>
        <v>370090</v>
      </c>
      <c r="M59" s="81">
        <f>M58*(1-$B$63)</f>
        <v>6.9275</v>
      </c>
      <c r="N59" s="82">
        <f>$A59*$B59*M59</f>
        <v>138550</v>
      </c>
      <c r="O59" s="81">
        <f>O58*(1-$B$63)</f>
        <v>8.6615</v>
      </c>
      <c r="P59" s="83">
        <f t="shared" si="18"/>
        <v>173230</v>
      </c>
      <c r="Q59" s="81">
        <f>Q58*(1-$B$63)</f>
        <v>9.1035</v>
      </c>
      <c r="R59" s="82">
        <f>$A59*$B59*Q59</f>
        <v>182070</v>
      </c>
      <c r="S59" s="81">
        <f>S58*(1-$B$63)</f>
        <v>14.552</v>
      </c>
      <c r="T59" s="82">
        <f>$A59*$B59*S59</f>
        <v>291040</v>
      </c>
      <c r="U59" s="81">
        <f>U58*(1-$B$63)</f>
        <v>19.023</v>
      </c>
      <c r="V59" s="82">
        <f>$A59*$B59*U59</f>
        <v>380460</v>
      </c>
    </row>
    <row r="60" spans="1:22" ht="15.75" thickBot="1">
      <c r="A60" s="84">
        <f>A59</f>
        <v>10000</v>
      </c>
      <c r="B60" s="173">
        <v>3</v>
      </c>
      <c r="C60" s="85">
        <f>C58*(1-$B$64)</f>
        <v>2.352</v>
      </c>
      <c r="D60" s="86">
        <f>$A60*$B60*C60</f>
        <v>70560</v>
      </c>
      <c r="E60" s="85">
        <f>E58*(1-$B$64)</f>
        <v>3.112</v>
      </c>
      <c r="F60" s="86">
        <f>$A60*$B60*E60</f>
        <v>93360</v>
      </c>
      <c r="G60" s="85">
        <f>G58*(1-$B$64)</f>
        <v>8.232</v>
      </c>
      <c r="H60" s="86">
        <f>$A60*$B60*G60</f>
        <v>246959.99999999997</v>
      </c>
      <c r="I60" s="85">
        <f>I58*(1-$B$64)</f>
        <v>13.952000000000002</v>
      </c>
      <c r="J60" s="86">
        <f>$A60*$B60*I60</f>
        <v>418560.00000000006</v>
      </c>
      <c r="K60" s="85">
        <f>K58*(1-$B$64)</f>
        <v>17.416</v>
      </c>
      <c r="L60" s="86">
        <f>$A60*$B60*K60</f>
        <v>522480</v>
      </c>
      <c r="M60" s="85">
        <f>M58*(1-$B$64)</f>
        <v>6.5200000000000005</v>
      </c>
      <c r="N60" s="86">
        <f>$A60*$B60*M60</f>
        <v>195600</v>
      </c>
      <c r="O60" s="85">
        <f>O58*(1-$B$64)</f>
        <v>8.152</v>
      </c>
      <c r="P60" s="87">
        <f t="shared" si="18"/>
        <v>244559.99999999997</v>
      </c>
      <c r="Q60" s="85">
        <f>Q58*(1-$B$64)</f>
        <v>8.568000000000001</v>
      </c>
      <c r="R60" s="86">
        <f>$A60*$B60*Q60</f>
        <v>257040.00000000003</v>
      </c>
      <c r="S60" s="85">
        <f>S58*(1-$B$64)</f>
        <v>13.696000000000002</v>
      </c>
      <c r="T60" s="86">
        <f>$A60*$B60*S60</f>
        <v>410880.00000000006</v>
      </c>
      <c r="U60" s="85">
        <f>U58*(1-$B$64)</f>
        <v>17.904</v>
      </c>
      <c r="V60" s="86">
        <f>$A60*$B60*U60</f>
        <v>537120</v>
      </c>
    </row>
    <row r="63" spans="1:2" ht="15">
      <c r="A63" t="s">
        <v>19</v>
      </c>
      <c r="B63" s="135">
        <v>0.15</v>
      </c>
    </row>
    <row r="64" spans="1:2" ht="15">
      <c r="A64" t="s">
        <v>20</v>
      </c>
      <c r="B64" s="135">
        <v>0.2</v>
      </c>
    </row>
  </sheetData>
  <sheetProtection password="EA92" sheet="1"/>
  <mergeCells count="24">
    <mergeCell ref="U3:V3"/>
    <mergeCell ref="U4:V4"/>
    <mergeCell ref="O2:V2"/>
    <mergeCell ref="C2:N2"/>
    <mergeCell ref="I3:J3"/>
    <mergeCell ref="I4:J4"/>
    <mergeCell ref="K3:L3"/>
    <mergeCell ref="K4:L4"/>
    <mergeCell ref="M3:N3"/>
    <mergeCell ref="M4:N4"/>
    <mergeCell ref="C4:D4"/>
    <mergeCell ref="E4:F4"/>
    <mergeCell ref="G4:H4"/>
    <mergeCell ref="O4:P4"/>
    <mergeCell ref="Q4:R4"/>
    <mergeCell ref="S4:T4"/>
    <mergeCell ref="Q3:R3"/>
    <mergeCell ref="S3:T3"/>
    <mergeCell ref="A2:B2"/>
    <mergeCell ref="A3:B3"/>
    <mergeCell ref="C3:D3"/>
    <mergeCell ref="E3:F3"/>
    <mergeCell ref="G3:H3"/>
    <mergeCell ref="O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64"/>
  <sheetViews>
    <sheetView showGridLines="0" zoomScalePageLayoutView="0" workbookViewId="0" topLeftCell="A1">
      <pane xSplit="2" ySplit="4" topLeftCell="C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6" sqref="A36"/>
    </sheetView>
  </sheetViews>
  <sheetFormatPr defaultColWidth="9.140625" defaultRowHeight="15"/>
  <cols>
    <col min="1" max="1" width="18.00390625" style="126" customWidth="1"/>
    <col min="2" max="2" width="5.140625" style="126" bestFit="1" customWidth="1"/>
    <col min="3" max="3" width="9.57421875" style="126" bestFit="1" customWidth="1"/>
    <col min="4" max="4" width="11.57421875" style="126" bestFit="1" customWidth="1"/>
    <col min="5" max="5" width="7.00390625" style="126" bestFit="1" customWidth="1"/>
    <col min="6" max="6" width="11.57421875" style="126" bestFit="1" customWidth="1"/>
    <col min="7" max="7" width="7.00390625" style="126" bestFit="1" customWidth="1"/>
    <col min="8" max="8" width="11.57421875" style="126" bestFit="1" customWidth="1"/>
    <col min="9" max="9" width="7.00390625" style="126" bestFit="1" customWidth="1"/>
    <col min="10" max="10" width="11.57421875" style="126" bestFit="1" customWidth="1"/>
    <col min="11" max="11" width="7.00390625" style="126" bestFit="1" customWidth="1"/>
    <col min="12" max="12" width="11.57421875" style="126" bestFit="1" customWidth="1"/>
    <col min="13" max="13" width="7.00390625" style="126" bestFit="1" customWidth="1"/>
    <col min="14" max="14" width="11.57421875" style="126" bestFit="1" customWidth="1"/>
    <col min="15" max="15" width="7.00390625" style="126" bestFit="1" customWidth="1"/>
    <col min="16" max="16" width="11.57421875" style="126" bestFit="1" customWidth="1"/>
    <col min="17" max="17" width="7.00390625" style="126" bestFit="1" customWidth="1"/>
    <col min="18" max="18" width="11.57421875" style="126" bestFit="1" customWidth="1"/>
    <col min="19" max="19" width="9.140625" style="126" customWidth="1"/>
    <col min="20" max="20" width="11.57421875" style="126" bestFit="1" customWidth="1"/>
    <col min="21" max="21" width="6.28125" style="126" bestFit="1" customWidth="1"/>
    <col min="22" max="22" width="10.57421875" style="126" bestFit="1" customWidth="1"/>
    <col min="23" max="23" width="6.28125" style="126" bestFit="1" customWidth="1"/>
    <col min="24" max="24" width="10.57421875" style="126" bestFit="1" customWidth="1"/>
    <col min="25" max="16384" width="9.140625" style="126" customWidth="1"/>
  </cols>
  <sheetData>
    <row r="1" ht="15.75" thickBot="1"/>
    <row r="2" spans="7:18" ht="16.5" thickBot="1" thickTop="1">
      <c r="G2" s="197" t="s">
        <v>69</v>
      </c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4" ht="33.75" customHeight="1" thickBot="1" thickTop="1">
      <c r="A3" s="155" t="s">
        <v>15</v>
      </c>
      <c r="B3" s="155"/>
      <c r="C3" s="192" t="s">
        <v>89</v>
      </c>
      <c r="D3" s="192"/>
      <c r="E3" s="192" t="s">
        <v>3</v>
      </c>
      <c r="F3" s="192"/>
      <c r="G3" s="200" t="s">
        <v>11</v>
      </c>
      <c r="H3" s="201"/>
      <c r="I3" s="193" t="s">
        <v>105</v>
      </c>
      <c r="J3" s="194"/>
      <c r="K3" s="200" t="s">
        <v>3</v>
      </c>
      <c r="L3" s="201"/>
      <c r="M3" s="200" t="s">
        <v>11</v>
      </c>
      <c r="N3" s="201"/>
      <c r="O3" s="193" t="s">
        <v>105</v>
      </c>
      <c r="P3" s="194"/>
      <c r="Q3" s="200" t="s">
        <v>3</v>
      </c>
      <c r="R3" s="201"/>
      <c r="S3" s="192" t="s">
        <v>7</v>
      </c>
      <c r="T3" s="192"/>
      <c r="U3" s="192" t="s">
        <v>9</v>
      </c>
      <c r="V3" s="192"/>
      <c r="W3" s="192" t="s">
        <v>10</v>
      </c>
      <c r="X3" s="192"/>
    </row>
    <row r="4" spans="1:24" ht="32.25" customHeight="1" thickBot="1" thickTop="1">
      <c r="A4" s="155" t="s">
        <v>4</v>
      </c>
      <c r="B4" s="155"/>
      <c r="C4" s="192" t="s">
        <v>5</v>
      </c>
      <c r="D4" s="192"/>
      <c r="E4" s="192" t="s">
        <v>6</v>
      </c>
      <c r="F4" s="192"/>
      <c r="G4" s="193" t="s">
        <v>8</v>
      </c>
      <c r="H4" s="194"/>
      <c r="I4" s="193" t="s">
        <v>8</v>
      </c>
      <c r="J4" s="194"/>
      <c r="K4" s="193" t="s">
        <v>8</v>
      </c>
      <c r="L4" s="194"/>
      <c r="M4" s="193" t="s">
        <v>95</v>
      </c>
      <c r="N4" s="194"/>
      <c r="O4" s="193" t="s">
        <v>95</v>
      </c>
      <c r="P4" s="194"/>
      <c r="Q4" s="193" t="s">
        <v>95</v>
      </c>
      <c r="R4" s="194"/>
      <c r="S4" s="195"/>
      <c r="T4" s="196"/>
      <c r="U4" s="195"/>
      <c r="V4" s="196"/>
      <c r="W4" s="195"/>
      <c r="X4" s="196"/>
    </row>
    <row r="5" spans="3:24" ht="15.75" thickTop="1">
      <c r="C5" s="92" t="s">
        <v>14</v>
      </c>
      <c r="D5" s="112" t="s">
        <v>13</v>
      </c>
      <c r="E5" s="92" t="s">
        <v>14</v>
      </c>
      <c r="F5" s="112" t="s">
        <v>13</v>
      </c>
      <c r="G5" s="13" t="s">
        <v>14</v>
      </c>
      <c r="H5" s="14" t="s">
        <v>13</v>
      </c>
      <c r="I5" s="13" t="s">
        <v>14</v>
      </c>
      <c r="J5" s="14" t="s">
        <v>13</v>
      </c>
      <c r="K5" s="13" t="s">
        <v>14</v>
      </c>
      <c r="L5" s="14" t="s">
        <v>13</v>
      </c>
      <c r="M5" s="13" t="s">
        <v>14</v>
      </c>
      <c r="N5" s="14" t="s">
        <v>13</v>
      </c>
      <c r="O5" s="13" t="s">
        <v>14</v>
      </c>
      <c r="P5" s="14" t="s">
        <v>13</v>
      </c>
      <c r="Q5" s="13" t="s">
        <v>14</v>
      </c>
      <c r="R5" s="14" t="s">
        <v>13</v>
      </c>
      <c r="S5" s="92" t="s">
        <v>14</v>
      </c>
      <c r="T5" s="112" t="s">
        <v>13</v>
      </c>
      <c r="U5" s="92" t="s">
        <v>14</v>
      </c>
      <c r="V5" s="112" t="s">
        <v>13</v>
      </c>
      <c r="W5" s="92" t="s">
        <v>14</v>
      </c>
      <c r="X5" s="112" t="s">
        <v>13</v>
      </c>
    </row>
    <row r="6" spans="1:24" ht="15.75" thickBot="1">
      <c r="A6" s="126" t="s">
        <v>2</v>
      </c>
      <c r="B6" s="126" t="s">
        <v>12</v>
      </c>
      <c r="C6" s="92"/>
      <c r="D6" s="112"/>
      <c r="E6" s="92"/>
      <c r="F6" s="112"/>
      <c r="G6" s="13"/>
      <c r="H6" s="14"/>
      <c r="I6" s="13"/>
      <c r="J6" s="14"/>
      <c r="K6" s="13"/>
      <c r="L6" s="14"/>
      <c r="M6" s="13"/>
      <c r="N6" s="14"/>
      <c r="O6" s="13"/>
      <c r="P6" s="14"/>
      <c r="Q6" s="13"/>
      <c r="R6" s="14"/>
      <c r="S6" s="92"/>
      <c r="T6" s="112"/>
      <c r="U6" s="92"/>
      <c r="V6" s="112"/>
      <c r="W6" s="92"/>
      <c r="X6" s="112"/>
    </row>
    <row r="7" spans="1:24" ht="15">
      <c r="A7" s="115">
        <v>25</v>
      </c>
      <c r="B7" s="140">
        <v>1</v>
      </c>
      <c r="C7" s="141">
        <v>38.33</v>
      </c>
      <c r="D7" s="142">
        <f>$A7*$B7*C7</f>
        <v>958.25</v>
      </c>
      <c r="E7" s="141">
        <v>52.71</v>
      </c>
      <c r="F7" s="142">
        <f aca="true" t="shared" si="0" ref="F7:F60">$A7*$B7*E7</f>
        <v>1317.75</v>
      </c>
      <c r="G7" s="61"/>
      <c r="H7" s="62"/>
      <c r="I7" s="61"/>
      <c r="J7" s="62"/>
      <c r="K7" s="61"/>
      <c r="L7" s="62"/>
      <c r="M7" s="61"/>
      <c r="N7" s="62"/>
      <c r="O7" s="61"/>
      <c r="P7" s="62"/>
      <c r="Q7" s="61"/>
      <c r="R7" s="62"/>
      <c r="S7" s="141">
        <v>53.24</v>
      </c>
      <c r="T7" s="142">
        <f>$A7*$B7*S7</f>
        <v>1331</v>
      </c>
      <c r="U7" s="141">
        <v>9.56</v>
      </c>
      <c r="V7" s="142">
        <f>$A7*$B7*U7</f>
        <v>239</v>
      </c>
      <c r="W7" s="141">
        <v>9.56</v>
      </c>
      <c r="X7" s="142">
        <f>$A7*$B7*W7</f>
        <v>239</v>
      </c>
    </row>
    <row r="8" spans="1:24" s="146" customFormat="1" ht="15">
      <c r="A8" s="117">
        <v>25</v>
      </c>
      <c r="B8" s="143">
        <v>2</v>
      </c>
      <c r="C8" s="144">
        <f>C7*(1-$B$62)</f>
        <v>32.5805</v>
      </c>
      <c r="D8" s="145">
        <f aca="true" t="shared" si="1" ref="D8:D49">$A8*$B8*C8</f>
        <v>1629.025</v>
      </c>
      <c r="E8" s="144">
        <f>E7*(1-$B$62)</f>
        <v>44.8035</v>
      </c>
      <c r="F8" s="145">
        <f t="shared" si="0"/>
        <v>2240.175</v>
      </c>
      <c r="G8" s="31"/>
      <c r="H8" s="32"/>
      <c r="I8" s="31"/>
      <c r="J8" s="32"/>
      <c r="K8" s="31"/>
      <c r="L8" s="32"/>
      <c r="M8" s="31"/>
      <c r="N8" s="32"/>
      <c r="O8" s="31"/>
      <c r="P8" s="32"/>
      <c r="Q8" s="31"/>
      <c r="R8" s="32"/>
      <c r="S8" s="144">
        <f>S7*(1-$B$62)</f>
        <v>45.254</v>
      </c>
      <c r="T8" s="145">
        <f aca="true" t="shared" si="2" ref="T8:T59">$A8*$B8*S8</f>
        <v>2262.7</v>
      </c>
      <c r="U8" s="144">
        <f>U7*(1-$B$62)</f>
        <v>8.126</v>
      </c>
      <c r="V8" s="145">
        <f aca="true" t="shared" si="3" ref="V8:V59">$A8*$B8*U8</f>
        <v>406.29999999999995</v>
      </c>
      <c r="W8" s="144">
        <f>W7*(1-$B$62)</f>
        <v>8.126</v>
      </c>
      <c r="X8" s="145">
        <f aca="true" t="shared" si="4" ref="X8:X59">$A8*$B8*W8</f>
        <v>406.29999999999995</v>
      </c>
    </row>
    <row r="9" spans="1:24" s="146" customFormat="1" ht="15.75" thickBot="1">
      <c r="A9" s="119">
        <v>25</v>
      </c>
      <c r="B9" s="147">
        <v>3</v>
      </c>
      <c r="C9" s="148">
        <f>C7*(1-$B$63)</f>
        <v>30.664</v>
      </c>
      <c r="D9" s="149">
        <f t="shared" si="1"/>
        <v>2299.8</v>
      </c>
      <c r="E9" s="148">
        <f>E7*(1-$B$63)</f>
        <v>42.168000000000006</v>
      </c>
      <c r="F9" s="149">
        <f t="shared" si="0"/>
        <v>3162.6000000000004</v>
      </c>
      <c r="G9" s="35"/>
      <c r="H9" s="36"/>
      <c r="I9" s="35"/>
      <c r="J9" s="36"/>
      <c r="K9" s="35"/>
      <c r="L9" s="36"/>
      <c r="M9" s="35"/>
      <c r="N9" s="36"/>
      <c r="O9" s="35"/>
      <c r="P9" s="36"/>
      <c r="Q9" s="35"/>
      <c r="R9" s="36"/>
      <c r="S9" s="148">
        <f>S7*(1-$B$63)</f>
        <v>42.592000000000006</v>
      </c>
      <c r="T9" s="149">
        <f t="shared" si="2"/>
        <v>3194.4000000000005</v>
      </c>
      <c r="U9" s="148">
        <f>U7*(1-$B$63)</f>
        <v>7.648000000000001</v>
      </c>
      <c r="V9" s="149">
        <f t="shared" si="3"/>
        <v>573.6</v>
      </c>
      <c r="W9" s="148">
        <f>W7*(1-$B$63)</f>
        <v>7.648000000000001</v>
      </c>
      <c r="X9" s="149">
        <f t="shared" si="4"/>
        <v>573.6</v>
      </c>
    </row>
    <row r="10" spans="1:24" ht="15">
      <c r="A10" s="110">
        <v>50</v>
      </c>
      <c r="B10" s="123">
        <v>1</v>
      </c>
      <c r="C10" s="93">
        <v>35.49</v>
      </c>
      <c r="D10" s="94">
        <f t="shared" si="1"/>
        <v>1774.5</v>
      </c>
      <c r="E10" s="93">
        <v>49.88</v>
      </c>
      <c r="F10" s="94">
        <f t="shared" si="0"/>
        <v>2494</v>
      </c>
      <c r="G10" s="89"/>
      <c r="H10" s="90"/>
      <c r="I10" s="89"/>
      <c r="J10" s="90"/>
      <c r="K10" s="89"/>
      <c r="L10" s="90"/>
      <c r="M10" s="89"/>
      <c r="N10" s="90"/>
      <c r="O10" s="89"/>
      <c r="P10" s="90"/>
      <c r="Q10" s="89"/>
      <c r="R10" s="90"/>
      <c r="S10" s="93">
        <v>49.88</v>
      </c>
      <c r="T10" s="94">
        <f t="shared" si="2"/>
        <v>2494</v>
      </c>
      <c r="U10" s="93">
        <v>9.56</v>
      </c>
      <c r="V10" s="94">
        <f t="shared" si="3"/>
        <v>478</v>
      </c>
      <c r="W10" s="93">
        <v>9.56</v>
      </c>
      <c r="X10" s="94">
        <f t="shared" si="4"/>
        <v>478</v>
      </c>
    </row>
    <row r="11" spans="1:24" ht="15">
      <c r="A11" s="92">
        <v>50</v>
      </c>
      <c r="B11" s="124">
        <v>2</v>
      </c>
      <c r="C11" s="95">
        <f>C10*(1-$B$62)</f>
        <v>30.1665</v>
      </c>
      <c r="D11" s="96">
        <f t="shared" si="1"/>
        <v>3016.65</v>
      </c>
      <c r="E11" s="95">
        <f>E10*(1-$B$62)</f>
        <v>42.398</v>
      </c>
      <c r="F11" s="96">
        <f t="shared" si="0"/>
        <v>4239.8</v>
      </c>
      <c r="G11" s="81"/>
      <c r="H11" s="82"/>
      <c r="I11" s="81"/>
      <c r="J11" s="82"/>
      <c r="K11" s="81"/>
      <c r="L11" s="82"/>
      <c r="M11" s="81"/>
      <c r="N11" s="82"/>
      <c r="O11" s="81"/>
      <c r="P11" s="82"/>
      <c r="Q11" s="81"/>
      <c r="R11" s="82"/>
      <c r="S11" s="95">
        <f>S10*(1-$B$62)</f>
        <v>42.398</v>
      </c>
      <c r="T11" s="96">
        <f t="shared" si="2"/>
        <v>4239.8</v>
      </c>
      <c r="U11" s="95">
        <f>U10*(1-$B$62)</f>
        <v>8.126</v>
      </c>
      <c r="V11" s="96">
        <f t="shared" si="3"/>
        <v>812.5999999999999</v>
      </c>
      <c r="W11" s="95">
        <f>W10*(1-$B$62)</f>
        <v>8.126</v>
      </c>
      <c r="X11" s="96">
        <f t="shared" si="4"/>
        <v>812.5999999999999</v>
      </c>
    </row>
    <row r="12" spans="1:24" ht="15.75" thickBot="1">
      <c r="A12" s="113">
        <v>50</v>
      </c>
      <c r="B12" s="125">
        <v>3</v>
      </c>
      <c r="C12" s="98">
        <f>C10*(1-$B$63)</f>
        <v>28.392000000000003</v>
      </c>
      <c r="D12" s="99">
        <f t="shared" si="1"/>
        <v>4258.8</v>
      </c>
      <c r="E12" s="98">
        <f>E10*(1-$B$63)</f>
        <v>39.904</v>
      </c>
      <c r="F12" s="99">
        <f t="shared" si="0"/>
        <v>5985.6</v>
      </c>
      <c r="G12" s="85"/>
      <c r="H12" s="86"/>
      <c r="I12" s="85"/>
      <c r="J12" s="86"/>
      <c r="K12" s="85"/>
      <c r="L12" s="86"/>
      <c r="M12" s="85"/>
      <c r="N12" s="86"/>
      <c r="O12" s="85"/>
      <c r="P12" s="86"/>
      <c r="Q12" s="85"/>
      <c r="R12" s="86"/>
      <c r="S12" s="98">
        <f>S10*(1-$B$63)</f>
        <v>39.904</v>
      </c>
      <c r="T12" s="99">
        <f t="shared" si="2"/>
        <v>5985.6</v>
      </c>
      <c r="U12" s="98">
        <f>U10*(1-$B$63)</f>
        <v>7.648000000000001</v>
      </c>
      <c r="V12" s="99">
        <f t="shared" si="3"/>
        <v>1147.2</v>
      </c>
      <c r="W12" s="98">
        <f>W10*(1-$B$63)</f>
        <v>7.648000000000001</v>
      </c>
      <c r="X12" s="99">
        <f t="shared" si="4"/>
        <v>1147.2</v>
      </c>
    </row>
    <row r="13" spans="1:24" ht="15">
      <c r="A13" s="115">
        <v>75</v>
      </c>
      <c r="B13" s="140">
        <v>1</v>
      </c>
      <c r="C13" s="100">
        <v>32.87</v>
      </c>
      <c r="D13" s="101">
        <f t="shared" si="1"/>
        <v>2465.25</v>
      </c>
      <c r="E13" s="100">
        <v>46.94</v>
      </c>
      <c r="F13" s="101">
        <f t="shared" si="0"/>
        <v>3520.5</v>
      </c>
      <c r="G13" s="61"/>
      <c r="H13" s="62"/>
      <c r="I13" s="61"/>
      <c r="J13" s="62"/>
      <c r="K13" s="61"/>
      <c r="L13" s="62"/>
      <c r="M13" s="61"/>
      <c r="N13" s="62"/>
      <c r="O13" s="61"/>
      <c r="P13" s="62"/>
      <c r="Q13" s="61"/>
      <c r="R13" s="62"/>
      <c r="S13" s="100">
        <v>46.52</v>
      </c>
      <c r="T13" s="101">
        <f t="shared" si="2"/>
        <v>3489.0000000000005</v>
      </c>
      <c r="U13" s="100">
        <v>9.56</v>
      </c>
      <c r="V13" s="101">
        <f t="shared" si="3"/>
        <v>717</v>
      </c>
      <c r="W13" s="100">
        <v>9.56</v>
      </c>
      <c r="X13" s="101">
        <f t="shared" si="4"/>
        <v>717</v>
      </c>
    </row>
    <row r="14" spans="1:24" ht="15">
      <c r="A14" s="150">
        <v>75</v>
      </c>
      <c r="B14" s="151">
        <v>2</v>
      </c>
      <c r="C14" s="102">
        <f>C13*(1-$B$62)</f>
        <v>27.939499999999995</v>
      </c>
      <c r="D14" s="103">
        <f t="shared" si="1"/>
        <v>4190.924999999999</v>
      </c>
      <c r="E14" s="102">
        <f>E13*(1-$B$62)</f>
        <v>39.898999999999994</v>
      </c>
      <c r="F14" s="103">
        <f t="shared" si="0"/>
        <v>5984.849999999999</v>
      </c>
      <c r="G14" s="31"/>
      <c r="H14" s="32"/>
      <c r="I14" s="31"/>
      <c r="J14" s="32"/>
      <c r="K14" s="31"/>
      <c r="L14" s="32"/>
      <c r="M14" s="31"/>
      <c r="N14" s="32"/>
      <c r="O14" s="31"/>
      <c r="P14" s="32"/>
      <c r="Q14" s="31"/>
      <c r="R14" s="32"/>
      <c r="S14" s="102">
        <f>S13*(1-$B$62)</f>
        <v>39.542</v>
      </c>
      <c r="T14" s="103">
        <f t="shared" si="2"/>
        <v>5931.3</v>
      </c>
      <c r="U14" s="102">
        <f>U13*(1-$B$62)</f>
        <v>8.126</v>
      </c>
      <c r="V14" s="103">
        <f t="shared" si="3"/>
        <v>1218.8999999999999</v>
      </c>
      <c r="W14" s="102">
        <f>W13*(1-$B$62)</f>
        <v>8.126</v>
      </c>
      <c r="X14" s="103">
        <f t="shared" si="4"/>
        <v>1218.8999999999999</v>
      </c>
    </row>
    <row r="15" spans="1:24" ht="15.75" thickBot="1">
      <c r="A15" s="152">
        <v>75</v>
      </c>
      <c r="B15" s="153">
        <v>3</v>
      </c>
      <c r="C15" s="104">
        <f>C13*(1-$B$63)</f>
        <v>26.296</v>
      </c>
      <c r="D15" s="105">
        <f t="shared" si="1"/>
        <v>5916.599999999999</v>
      </c>
      <c r="E15" s="104">
        <f>E13*(1-$B$63)</f>
        <v>37.552</v>
      </c>
      <c r="F15" s="105">
        <f t="shared" si="0"/>
        <v>8449.2</v>
      </c>
      <c r="G15" s="35"/>
      <c r="H15" s="36"/>
      <c r="I15" s="35"/>
      <c r="J15" s="36"/>
      <c r="K15" s="35"/>
      <c r="L15" s="36"/>
      <c r="M15" s="35"/>
      <c r="N15" s="36"/>
      <c r="O15" s="35"/>
      <c r="P15" s="36"/>
      <c r="Q15" s="35"/>
      <c r="R15" s="36"/>
      <c r="S15" s="104">
        <f>S13*(1-$B$63)</f>
        <v>37.216</v>
      </c>
      <c r="T15" s="105">
        <f t="shared" si="2"/>
        <v>8373.6</v>
      </c>
      <c r="U15" s="104">
        <f>U13*(1-$B$63)</f>
        <v>7.648000000000001</v>
      </c>
      <c r="V15" s="105">
        <f t="shared" si="3"/>
        <v>1720.8000000000002</v>
      </c>
      <c r="W15" s="104">
        <f>W13*(1-$B$63)</f>
        <v>7.648000000000001</v>
      </c>
      <c r="X15" s="105">
        <f t="shared" si="4"/>
        <v>1720.8000000000002</v>
      </c>
    </row>
    <row r="16" spans="1:24" ht="15">
      <c r="A16" s="110">
        <v>100</v>
      </c>
      <c r="B16" s="123">
        <v>1</v>
      </c>
      <c r="C16" s="93">
        <v>30.03</v>
      </c>
      <c r="D16" s="94">
        <f t="shared" si="1"/>
        <v>3003</v>
      </c>
      <c r="E16" s="93">
        <v>44.1</v>
      </c>
      <c r="F16" s="94">
        <f t="shared" si="0"/>
        <v>4410</v>
      </c>
      <c r="G16" s="89"/>
      <c r="H16" s="90"/>
      <c r="I16" s="89"/>
      <c r="J16" s="90"/>
      <c r="K16" s="89"/>
      <c r="L16" s="90"/>
      <c r="M16" s="89"/>
      <c r="N16" s="90"/>
      <c r="O16" s="89"/>
      <c r="P16" s="90"/>
      <c r="Q16" s="89"/>
      <c r="R16" s="90"/>
      <c r="S16" s="93">
        <v>43.16</v>
      </c>
      <c r="T16" s="94">
        <f t="shared" si="2"/>
        <v>4316</v>
      </c>
      <c r="U16" s="93">
        <v>9.56</v>
      </c>
      <c r="V16" s="94">
        <f t="shared" si="3"/>
        <v>956</v>
      </c>
      <c r="W16" s="93">
        <v>9.56</v>
      </c>
      <c r="X16" s="94">
        <f t="shared" si="4"/>
        <v>956</v>
      </c>
    </row>
    <row r="17" spans="1:24" ht="15">
      <c r="A17" s="92">
        <v>100</v>
      </c>
      <c r="B17" s="124">
        <v>2</v>
      </c>
      <c r="C17" s="95">
        <f>C16*(1-$B$62)</f>
        <v>25.5255</v>
      </c>
      <c r="D17" s="96">
        <f t="shared" si="1"/>
        <v>5105.1</v>
      </c>
      <c r="E17" s="95">
        <f>E16*(1-$B$62)</f>
        <v>37.485</v>
      </c>
      <c r="F17" s="96">
        <f t="shared" si="0"/>
        <v>7497</v>
      </c>
      <c r="G17" s="81"/>
      <c r="H17" s="82"/>
      <c r="I17" s="81"/>
      <c r="J17" s="82"/>
      <c r="K17" s="81"/>
      <c r="L17" s="82"/>
      <c r="M17" s="81"/>
      <c r="N17" s="82"/>
      <c r="O17" s="81"/>
      <c r="P17" s="82"/>
      <c r="Q17" s="81"/>
      <c r="R17" s="82"/>
      <c r="S17" s="95">
        <f>S16*(1-$B$62)</f>
        <v>36.68599999999999</v>
      </c>
      <c r="T17" s="96">
        <f t="shared" si="2"/>
        <v>7337.199999999999</v>
      </c>
      <c r="U17" s="95">
        <f>U16*(1-$B$62)</f>
        <v>8.126</v>
      </c>
      <c r="V17" s="96">
        <f t="shared" si="3"/>
        <v>1625.1999999999998</v>
      </c>
      <c r="W17" s="95">
        <f>W16*(1-$B$62)</f>
        <v>8.126</v>
      </c>
      <c r="X17" s="96">
        <f t="shared" si="4"/>
        <v>1625.1999999999998</v>
      </c>
    </row>
    <row r="18" spans="1:24" ht="15.75" thickBot="1">
      <c r="A18" s="113">
        <v>100</v>
      </c>
      <c r="B18" s="125">
        <v>3</v>
      </c>
      <c r="C18" s="98">
        <f>C16*(1-$B$63)</f>
        <v>24.024</v>
      </c>
      <c r="D18" s="99">
        <f t="shared" si="1"/>
        <v>7207.200000000001</v>
      </c>
      <c r="E18" s="98">
        <f>E16*(1-$B$63)</f>
        <v>35.28</v>
      </c>
      <c r="F18" s="99">
        <f t="shared" si="0"/>
        <v>10584</v>
      </c>
      <c r="G18" s="85"/>
      <c r="H18" s="86"/>
      <c r="I18" s="85"/>
      <c r="J18" s="86"/>
      <c r="K18" s="85"/>
      <c r="L18" s="86"/>
      <c r="M18" s="85"/>
      <c r="N18" s="86"/>
      <c r="O18" s="85"/>
      <c r="P18" s="86"/>
      <c r="Q18" s="85"/>
      <c r="R18" s="86"/>
      <c r="S18" s="98">
        <f>S16*(1-$B$63)</f>
        <v>34.528</v>
      </c>
      <c r="T18" s="99">
        <f t="shared" si="2"/>
        <v>10358.4</v>
      </c>
      <c r="U18" s="98">
        <f>U16*(1-$B$63)</f>
        <v>7.648000000000001</v>
      </c>
      <c r="V18" s="99">
        <f t="shared" si="3"/>
        <v>2294.4</v>
      </c>
      <c r="W18" s="98">
        <f>W16*(1-$B$63)</f>
        <v>7.648000000000001</v>
      </c>
      <c r="X18" s="99">
        <f t="shared" si="4"/>
        <v>2294.4</v>
      </c>
    </row>
    <row r="19" spans="1:24" ht="15">
      <c r="A19" s="115">
        <v>150</v>
      </c>
      <c r="B19" s="140">
        <v>1</v>
      </c>
      <c r="C19" s="100">
        <v>29.19</v>
      </c>
      <c r="D19" s="101">
        <f t="shared" si="1"/>
        <v>4378.5</v>
      </c>
      <c r="E19" s="100">
        <v>41.9</v>
      </c>
      <c r="F19" s="101">
        <f t="shared" si="0"/>
        <v>6285</v>
      </c>
      <c r="G19" s="61"/>
      <c r="H19" s="62"/>
      <c r="I19" s="61"/>
      <c r="J19" s="62"/>
      <c r="K19" s="61"/>
      <c r="L19" s="62"/>
      <c r="M19" s="61"/>
      <c r="N19" s="62"/>
      <c r="O19" s="61"/>
      <c r="P19" s="62"/>
      <c r="Q19" s="61"/>
      <c r="R19" s="62"/>
      <c r="S19" s="100">
        <v>39.59</v>
      </c>
      <c r="T19" s="101">
        <f t="shared" si="2"/>
        <v>5938.500000000001</v>
      </c>
      <c r="U19" s="100">
        <v>9.56</v>
      </c>
      <c r="V19" s="101">
        <f t="shared" si="3"/>
        <v>1434</v>
      </c>
      <c r="W19" s="100">
        <v>9.56</v>
      </c>
      <c r="X19" s="101">
        <f t="shared" si="4"/>
        <v>1434</v>
      </c>
    </row>
    <row r="20" spans="1:24" ht="15">
      <c r="A20" s="150">
        <v>150</v>
      </c>
      <c r="B20" s="151">
        <v>2</v>
      </c>
      <c r="C20" s="102">
        <f>C19*(1-$B$62)</f>
        <v>24.8115</v>
      </c>
      <c r="D20" s="103">
        <f t="shared" si="1"/>
        <v>7443.45</v>
      </c>
      <c r="E20" s="102">
        <f>E19*(1-$B$62)</f>
        <v>35.614999999999995</v>
      </c>
      <c r="F20" s="103">
        <f t="shared" si="0"/>
        <v>10684.499999999998</v>
      </c>
      <c r="G20" s="31"/>
      <c r="H20" s="32"/>
      <c r="I20" s="31"/>
      <c r="J20" s="32"/>
      <c r="K20" s="31"/>
      <c r="L20" s="32"/>
      <c r="M20" s="31"/>
      <c r="N20" s="32"/>
      <c r="O20" s="31"/>
      <c r="P20" s="32"/>
      <c r="Q20" s="31"/>
      <c r="R20" s="32"/>
      <c r="S20" s="102">
        <f>S19*(1-$B$62)</f>
        <v>33.6515</v>
      </c>
      <c r="T20" s="103">
        <f t="shared" si="2"/>
        <v>10095.449999999999</v>
      </c>
      <c r="U20" s="102">
        <f>U19*(1-$B$62)</f>
        <v>8.126</v>
      </c>
      <c r="V20" s="103">
        <f t="shared" si="3"/>
        <v>2437.7999999999997</v>
      </c>
      <c r="W20" s="102">
        <f>W19*(1-$B$62)</f>
        <v>8.126</v>
      </c>
      <c r="X20" s="103">
        <f t="shared" si="4"/>
        <v>2437.7999999999997</v>
      </c>
    </row>
    <row r="21" spans="1:24" ht="15.75" thickBot="1">
      <c r="A21" s="152">
        <v>150</v>
      </c>
      <c r="B21" s="153">
        <v>3</v>
      </c>
      <c r="C21" s="104">
        <f>C19*(1-$B$63)</f>
        <v>23.352000000000004</v>
      </c>
      <c r="D21" s="105">
        <f t="shared" si="1"/>
        <v>10508.400000000001</v>
      </c>
      <c r="E21" s="104">
        <f>E19*(1-$B$63)</f>
        <v>33.52</v>
      </c>
      <c r="F21" s="105">
        <f t="shared" si="0"/>
        <v>15084.000000000002</v>
      </c>
      <c r="G21" s="35"/>
      <c r="H21" s="36"/>
      <c r="I21" s="35"/>
      <c r="J21" s="36"/>
      <c r="K21" s="35"/>
      <c r="L21" s="36"/>
      <c r="M21" s="35"/>
      <c r="N21" s="36"/>
      <c r="O21" s="35"/>
      <c r="P21" s="36"/>
      <c r="Q21" s="35"/>
      <c r="R21" s="36"/>
      <c r="S21" s="104">
        <f>S19*(1-$B$63)</f>
        <v>31.672000000000004</v>
      </c>
      <c r="T21" s="105">
        <f t="shared" si="2"/>
        <v>14252.400000000001</v>
      </c>
      <c r="U21" s="104">
        <f>U19*(1-$B$63)</f>
        <v>7.648000000000001</v>
      </c>
      <c r="V21" s="105">
        <f t="shared" si="3"/>
        <v>3441.6000000000004</v>
      </c>
      <c r="W21" s="104">
        <f>W19*(1-$B$63)</f>
        <v>7.648000000000001</v>
      </c>
      <c r="X21" s="105">
        <f t="shared" si="4"/>
        <v>3441.6000000000004</v>
      </c>
    </row>
    <row r="22" spans="1:24" ht="15">
      <c r="A22" s="110">
        <v>200</v>
      </c>
      <c r="B22" s="123">
        <v>1</v>
      </c>
      <c r="C22" s="93">
        <v>25.73</v>
      </c>
      <c r="D22" s="94">
        <f t="shared" si="1"/>
        <v>5146</v>
      </c>
      <c r="E22" s="93">
        <v>39.59</v>
      </c>
      <c r="F22" s="94">
        <f t="shared" si="0"/>
        <v>7918.000000000001</v>
      </c>
      <c r="G22" s="89"/>
      <c r="H22" s="90"/>
      <c r="I22" s="89"/>
      <c r="J22" s="90"/>
      <c r="K22" s="89"/>
      <c r="L22" s="90"/>
      <c r="M22" s="89"/>
      <c r="N22" s="90"/>
      <c r="O22" s="89"/>
      <c r="P22" s="90"/>
      <c r="Q22" s="89"/>
      <c r="R22" s="90"/>
      <c r="S22" s="93">
        <v>35.91</v>
      </c>
      <c r="T22" s="94">
        <f t="shared" si="2"/>
        <v>7181.999999999999</v>
      </c>
      <c r="U22" s="93">
        <v>9.56</v>
      </c>
      <c r="V22" s="94">
        <f t="shared" si="3"/>
        <v>1912</v>
      </c>
      <c r="W22" s="93">
        <v>9.56</v>
      </c>
      <c r="X22" s="94">
        <f t="shared" si="4"/>
        <v>1912</v>
      </c>
    </row>
    <row r="23" spans="1:24" ht="15">
      <c r="A23" s="92">
        <v>200</v>
      </c>
      <c r="B23" s="124">
        <v>2</v>
      </c>
      <c r="C23" s="95">
        <f>C22*(1-$B$62)</f>
        <v>21.8705</v>
      </c>
      <c r="D23" s="96">
        <f t="shared" si="1"/>
        <v>8748.2</v>
      </c>
      <c r="E23" s="95">
        <f>E22*(1-$B$62)</f>
        <v>33.6515</v>
      </c>
      <c r="F23" s="96">
        <f t="shared" si="0"/>
        <v>13460.599999999999</v>
      </c>
      <c r="G23" s="81"/>
      <c r="H23" s="82"/>
      <c r="I23" s="81"/>
      <c r="J23" s="82"/>
      <c r="K23" s="81"/>
      <c r="L23" s="82"/>
      <c r="M23" s="81"/>
      <c r="N23" s="82"/>
      <c r="O23" s="81"/>
      <c r="P23" s="82"/>
      <c r="Q23" s="81"/>
      <c r="R23" s="82"/>
      <c r="S23" s="95">
        <f>S22*(1-$B$62)</f>
        <v>30.523499999999995</v>
      </c>
      <c r="T23" s="96">
        <f t="shared" si="2"/>
        <v>12209.399999999998</v>
      </c>
      <c r="U23" s="95">
        <f>U22*(1-$B$62)</f>
        <v>8.126</v>
      </c>
      <c r="V23" s="96">
        <f t="shared" si="3"/>
        <v>3250.3999999999996</v>
      </c>
      <c r="W23" s="95">
        <f>W22*(1-$B$62)</f>
        <v>8.126</v>
      </c>
      <c r="X23" s="96">
        <f t="shared" si="4"/>
        <v>3250.3999999999996</v>
      </c>
    </row>
    <row r="24" spans="1:24" ht="15.75" thickBot="1">
      <c r="A24" s="113">
        <v>200</v>
      </c>
      <c r="B24" s="125">
        <v>3</v>
      </c>
      <c r="C24" s="98">
        <f>C22*(1-$B$63)</f>
        <v>20.584000000000003</v>
      </c>
      <c r="D24" s="99">
        <f t="shared" si="1"/>
        <v>12350.400000000001</v>
      </c>
      <c r="E24" s="98">
        <f>E22*(1-$B$63)</f>
        <v>31.672000000000004</v>
      </c>
      <c r="F24" s="99">
        <f t="shared" si="0"/>
        <v>19003.2</v>
      </c>
      <c r="G24" s="85"/>
      <c r="H24" s="86"/>
      <c r="I24" s="85"/>
      <c r="J24" s="86"/>
      <c r="K24" s="85"/>
      <c r="L24" s="86"/>
      <c r="M24" s="85"/>
      <c r="N24" s="86"/>
      <c r="O24" s="85"/>
      <c r="P24" s="86"/>
      <c r="Q24" s="85"/>
      <c r="R24" s="86"/>
      <c r="S24" s="98">
        <f>S22*(1-$B$63)</f>
        <v>28.727999999999998</v>
      </c>
      <c r="T24" s="99">
        <f t="shared" si="2"/>
        <v>17236.8</v>
      </c>
      <c r="U24" s="98">
        <f>U22*(1-$B$63)</f>
        <v>7.648000000000001</v>
      </c>
      <c r="V24" s="99">
        <f t="shared" si="3"/>
        <v>4588.8</v>
      </c>
      <c r="W24" s="98">
        <f>W22*(1-$B$63)</f>
        <v>7.648000000000001</v>
      </c>
      <c r="X24" s="99">
        <f t="shared" si="4"/>
        <v>4588.8</v>
      </c>
    </row>
    <row r="25" spans="1:24" ht="15">
      <c r="A25" s="115">
        <v>250</v>
      </c>
      <c r="B25" s="140">
        <v>1</v>
      </c>
      <c r="C25" s="100">
        <v>24.26</v>
      </c>
      <c r="D25" s="101">
        <f t="shared" si="1"/>
        <v>6065</v>
      </c>
      <c r="E25" s="100">
        <v>38.12</v>
      </c>
      <c r="F25" s="101">
        <f t="shared" si="0"/>
        <v>9530</v>
      </c>
      <c r="G25" s="100">
        <v>25.87</v>
      </c>
      <c r="H25" s="101">
        <f aca="true" t="shared" si="5" ref="H25:H60">$A24*$B24*G25</f>
        <v>15522</v>
      </c>
      <c r="I25" s="100">
        <v>16.29</v>
      </c>
      <c r="J25" s="101">
        <f aca="true" t="shared" si="6" ref="J25:J60">$A24*$B24*I25</f>
        <v>9774</v>
      </c>
      <c r="K25" s="100">
        <v>11.97</v>
      </c>
      <c r="L25" s="101">
        <f aca="true" t="shared" si="7" ref="L25:L60">$A24*$B24*K25</f>
        <v>7182</v>
      </c>
      <c r="M25" s="100">
        <v>38.4</v>
      </c>
      <c r="N25" s="101">
        <f aca="true" t="shared" si="8" ref="N25:N60">$A24*$B24*M25</f>
        <v>23040</v>
      </c>
      <c r="O25" s="100">
        <v>28.81</v>
      </c>
      <c r="P25" s="101">
        <f aca="true" t="shared" si="9" ref="P25:P60">$A24*$B24*O25</f>
        <v>17286</v>
      </c>
      <c r="Q25" s="100">
        <v>12.52</v>
      </c>
      <c r="R25" s="101">
        <f aca="true" t="shared" si="10" ref="R25:R60">$A24*$B24*Q25</f>
        <v>7512</v>
      </c>
      <c r="S25" s="100">
        <v>35.28</v>
      </c>
      <c r="T25" s="101">
        <f t="shared" si="2"/>
        <v>8820</v>
      </c>
      <c r="U25" s="100">
        <v>9.56</v>
      </c>
      <c r="V25" s="101">
        <f t="shared" si="3"/>
        <v>2390</v>
      </c>
      <c r="W25" s="100">
        <v>9.56</v>
      </c>
      <c r="X25" s="101">
        <f t="shared" si="4"/>
        <v>2390</v>
      </c>
    </row>
    <row r="26" spans="1:24" ht="15">
      <c r="A26" s="150">
        <v>250</v>
      </c>
      <c r="B26" s="151">
        <v>2</v>
      </c>
      <c r="C26" s="102">
        <f>C25*(1-$B$62)</f>
        <v>20.621000000000002</v>
      </c>
      <c r="D26" s="103">
        <f t="shared" si="1"/>
        <v>10310.500000000002</v>
      </c>
      <c r="E26" s="102">
        <f>E25*(1-$B$62)</f>
        <v>32.401999999999994</v>
      </c>
      <c r="F26" s="103">
        <f t="shared" si="0"/>
        <v>16200.999999999996</v>
      </c>
      <c r="G26" s="102">
        <f>G25*(1-$B$62)</f>
        <v>21.9895</v>
      </c>
      <c r="H26" s="103">
        <f t="shared" si="5"/>
        <v>5497.375</v>
      </c>
      <c r="I26" s="102">
        <f>I25*(1-$B$62)</f>
        <v>13.846499999999999</v>
      </c>
      <c r="J26" s="103">
        <f t="shared" si="6"/>
        <v>3461.6249999999995</v>
      </c>
      <c r="K26" s="102">
        <f>K25*(1-$B$62)</f>
        <v>10.1745</v>
      </c>
      <c r="L26" s="103">
        <f t="shared" si="7"/>
        <v>2543.625</v>
      </c>
      <c r="M26" s="102">
        <f>M25*(1-$B$62)</f>
        <v>32.64</v>
      </c>
      <c r="N26" s="103">
        <f t="shared" si="8"/>
        <v>8160</v>
      </c>
      <c r="O26" s="102">
        <f>O25*(1-$B$62)</f>
        <v>24.4885</v>
      </c>
      <c r="P26" s="103">
        <f t="shared" si="9"/>
        <v>6122.125</v>
      </c>
      <c r="Q26" s="102">
        <f>Q25*(1-$B$62)</f>
        <v>10.642</v>
      </c>
      <c r="R26" s="103">
        <f t="shared" si="10"/>
        <v>2660.5</v>
      </c>
      <c r="S26" s="102">
        <f>S25*(1-$B$62)</f>
        <v>29.988</v>
      </c>
      <c r="T26" s="103">
        <f t="shared" si="2"/>
        <v>14994</v>
      </c>
      <c r="U26" s="102">
        <f>U25*(1-$B$62)</f>
        <v>8.126</v>
      </c>
      <c r="V26" s="103">
        <f t="shared" si="3"/>
        <v>4062.9999999999995</v>
      </c>
      <c r="W26" s="102">
        <f>W25*(1-$B$62)</f>
        <v>8.126</v>
      </c>
      <c r="X26" s="103">
        <f t="shared" si="4"/>
        <v>4062.9999999999995</v>
      </c>
    </row>
    <row r="27" spans="1:24" ht="15.75" thickBot="1">
      <c r="A27" s="152">
        <v>250</v>
      </c>
      <c r="B27" s="153">
        <v>3</v>
      </c>
      <c r="C27" s="104">
        <f>C25*(1-$B$63)</f>
        <v>19.408</v>
      </c>
      <c r="D27" s="105">
        <f t="shared" si="1"/>
        <v>14556.000000000002</v>
      </c>
      <c r="E27" s="104">
        <f>E25*(1-$B$63)</f>
        <v>30.496</v>
      </c>
      <c r="F27" s="105">
        <f t="shared" si="0"/>
        <v>22872</v>
      </c>
      <c r="G27" s="104">
        <f>G25*(1-$B$63)</f>
        <v>20.696</v>
      </c>
      <c r="H27" s="105">
        <f t="shared" si="5"/>
        <v>10348</v>
      </c>
      <c r="I27" s="104">
        <f>I25*(1-$B$63)</f>
        <v>13.032</v>
      </c>
      <c r="J27" s="105">
        <f t="shared" si="6"/>
        <v>6516</v>
      </c>
      <c r="K27" s="104">
        <f>K25*(1-$B$63)</f>
        <v>9.576</v>
      </c>
      <c r="L27" s="105">
        <f t="shared" si="7"/>
        <v>4788</v>
      </c>
      <c r="M27" s="104">
        <f>M25*(1-$B$63)</f>
        <v>30.72</v>
      </c>
      <c r="N27" s="105">
        <f t="shared" si="8"/>
        <v>15360</v>
      </c>
      <c r="O27" s="104">
        <f>O25*(1-$B$63)</f>
        <v>23.048000000000002</v>
      </c>
      <c r="P27" s="105">
        <f t="shared" si="9"/>
        <v>11524</v>
      </c>
      <c r="Q27" s="104">
        <f>Q25*(1-$B$63)</f>
        <v>10.016</v>
      </c>
      <c r="R27" s="105">
        <f t="shared" si="10"/>
        <v>5008</v>
      </c>
      <c r="S27" s="104">
        <f>S25*(1-$B$63)</f>
        <v>28.224000000000004</v>
      </c>
      <c r="T27" s="105">
        <f t="shared" si="2"/>
        <v>21168.000000000004</v>
      </c>
      <c r="U27" s="104">
        <f>U25*(1-$B$63)</f>
        <v>7.648000000000001</v>
      </c>
      <c r="V27" s="105">
        <f t="shared" si="3"/>
        <v>5736</v>
      </c>
      <c r="W27" s="104">
        <f>W25*(1-$B$63)</f>
        <v>7.648000000000001</v>
      </c>
      <c r="X27" s="105">
        <f t="shared" si="4"/>
        <v>5736</v>
      </c>
    </row>
    <row r="28" spans="1:24" ht="15">
      <c r="A28" s="110">
        <v>300</v>
      </c>
      <c r="B28" s="123">
        <v>1</v>
      </c>
      <c r="C28" s="93">
        <v>22.79</v>
      </c>
      <c r="D28" s="94">
        <f t="shared" si="1"/>
        <v>6837</v>
      </c>
      <c r="E28" s="93">
        <v>36.75</v>
      </c>
      <c r="F28" s="94">
        <f t="shared" si="0"/>
        <v>11025</v>
      </c>
      <c r="G28" s="93">
        <v>27.31</v>
      </c>
      <c r="H28" s="94">
        <f t="shared" si="5"/>
        <v>20482.5</v>
      </c>
      <c r="I28" s="93">
        <v>17.72</v>
      </c>
      <c r="J28" s="94">
        <f t="shared" si="6"/>
        <v>13290</v>
      </c>
      <c r="K28" s="93">
        <v>13.41</v>
      </c>
      <c r="L28" s="94">
        <f t="shared" si="7"/>
        <v>10057.5</v>
      </c>
      <c r="M28" s="93">
        <v>39.84</v>
      </c>
      <c r="N28" s="94">
        <f t="shared" si="8"/>
        <v>29880.000000000004</v>
      </c>
      <c r="O28" s="93">
        <v>30.25</v>
      </c>
      <c r="P28" s="94">
        <f t="shared" si="9"/>
        <v>22687.5</v>
      </c>
      <c r="Q28" s="93">
        <v>12.52</v>
      </c>
      <c r="R28" s="94">
        <f t="shared" si="10"/>
        <v>9390</v>
      </c>
      <c r="S28" s="93">
        <v>34.55</v>
      </c>
      <c r="T28" s="94">
        <f t="shared" si="2"/>
        <v>10365</v>
      </c>
      <c r="U28" s="93">
        <v>9.56</v>
      </c>
      <c r="V28" s="94">
        <f t="shared" si="3"/>
        <v>2868</v>
      </c>
      <c r="W28" s="93">
        <v>9.56</v>
      </c>
      <c r="X28" s="94">
        <f t="shared" si="4"/>
        <v>2868</v>
      </c>
    </row>
    <row r="29" spans="1:24" ht="15">
      <c r="A29" s="92">
        <v>300</v>
      </c>
      <c r="B29" s="124">
        <v>2</v>
      </c>
      <c r="C29" s="95">
        <f>C28*(1-$B$62)</f>
        <v>19.371499999999997</v>
      </c>
      <c r="D29" s="96">
        <f t="shared" si="1"/>
        <v>11622.899999999998</v>
      </c>
      <c r="E29" s="95">
        <f>E28*(1-$B$62)</f>
        <v>31.2375</v>
      </c>
      <c r="F29" s="96">
        <f t="shared" si="0"/>
        <v>18742.5</v>
      </c>
      <c r="G29" s="95">
        <f>G28*(1-$B$62)</f>
        <v>23.2135</v>
      </c>
      <c r="H29" s="96">
        <f t="shared" si="5"/>
        <v>6964.05</v>
      </c>
      <c r="I29" s="95">
        <f>I28*(1-$B$62)</f>
        <v>15.062</v>
      </c>
      <c r="J29" s="96">
        <f t="shared" si="6"/>
        <v>4518.599999999999</v>
      </c>
      <c r="K29" s="95">
        <f>K28*(1-$B$62)</f>
        <v>11.3985</v>
      </c>
      <c r="L29" s="96">
        <f t="shared" si="7"/>
        <v>3419.55</v>
      </c>
      <c r="M29" s="95">
        <f>M28*(1-$B$62)</f>
        <v>33.864000000000004</v>
      </c>
      <c r="N29" s="96">
        <f t="shared" si="8"/>
        <v>10159.2</v>
      </c>
      <c r="O29" s="95">
        <f>O28*(1-$B$62)</f>
        <v>25.7125</v>
      </c>
      <c r="P29" s="96">
        <f t="shared" si="9"/>
        <v>7713.75</v>
      </c>
      <c r="Q29" s="95">
        <f>Q28*(1-$B$62)</f>
        <v>10.642</v>
      </c>
      <c r="R29" s="96">
        <f t="shared" si="10"/>
        <v>3192.6</v>
      </c>
      <c r="S29" s="95">
        <f>S28*(1-$B$62)</f>
        <v>29.367499999999996</v>
      </c>
      <c r="T29" s="96">
        <f t="shared" si="2"/>
        <v>17620.499999999996</v>
      </c>
      <c r="U29" s="95">
        <f>U28*(1-$B$62)</f>
        <v>8.126</v>
      </c>
      <c r="V29" s="96">
        <f t="shared" si="3"/>
        <v>4875.599999999999</v>
      </c>
      <c r="W29" s="95">
        <f>W28*(1-$B$62)</f>
        <v>8.126</v>
      </c>
      <c r="X29" s="96">
        <f t="shared" si="4"/>
        <v>4875.599999999999</v>
      </c>
    </row>
    <row r="30" spans="1:24" ht="15.75" thickBot="1">
      <c r="A30" s="113">
        <v>300</v>
      </c>
      <c r="B30" s="125">
        <v>3</v>
      </c>
      <c r="C30" s="98">
        <f>C28*(1-$B$63)</f>
        <v>18.232</v>
      </c>
      <c r="D30" s="99">
        <f t="shared" si="1"/>
        <v>16408.8</v>
      </c>
      <c r="E30" s="98">
        <f>E28*(1-$B$63)</f>
        <v>29.400000000000002</v>
      </c>
      <c r="F30" s="99">
        <f t="shared" si="0"/>
        <v>26460.000000000004</v>
      </c>
      <c r="G30" s="98">
        <f aca="true" t="shared" si="11" ref="G30:M30">G28*(1-$B$63)</f>
        <v>21.848</v>
      </c>
      <c r="H30" s="99">
        <f t="shared" si="5"/>
        <v>13108.8</v>
      </c>
      <c r="I30" s="98">
        <f t="shared" si="11"/>
        <v>14.176</v>
      </c>
      <c r="J30" s="99">
        <f t="shared" si="6"/>
        <v>8505.6</v>
      </c>
      <c r="K30" s="98">
        <f t="shared" si="11"/>
        <v>10.728000000000002</v>
      </c>
      <c r="L30" s="99">
        <f t="shared" si="7"/>
        <v>6436.800000000001</v>
      </c>
      <c r="M30" s="98">
        <f t="shared" si="11"/>
        <v>31.872000000000003</v>
      </c>
      <c r="N30" s="99">
        <f t="shared" si="8"/>
        <v>19123.2</v>
      </c>
      <c r="O30" s="98">
        <f>O28*(1-$B$63)</f>
        <v>24.200000000000003</v>
      </c>
      <c r="P30" s="99">
        <f t="shared" si="9"/>
        <v>14520.000000000002</v>
      </c>
      <c r="Q30" s="98">
        <f>Q28*(1-$B$63)</f>
        <v>10.016</v>
      </c>
      <c r="R30" s="99">
        <f t="shared" si="10"/>
        <v>6009.6</v>
      </c>
      <c r="S30" s="98">
        <f>S28*(1-$B$63)</f>
        <v>27.64</v>
      </c>
      <c r="T30" s="99">
        <f t="shared" si="2"/>
        <v>24876</v>
      </c>
      <c r="U30" s="98">
        <f>U28*(1-$B$63)</f>
        <v>7.648000000000001</v>
      </c>
      <c r="V30" s="99">
        <f t="shared" si="3"/>
        <v>6883.200000000001</v>
      </c>
      <c r="W30" s="98">
        <f>W28*(1-$B$63)</f>
        <v>7.648000000000001</v>
      </c>
      <c r="X30" s="99">
        <f t="shared" si="4"/>
        <v>6883.200000000001</v>
      </c>
    </row>
    <row r="31" spans="1:24" ht="15">
      <c r="A31" s="115">
        <v>400</v>
      </c>
      <c r="B31" s="140">
        <v>1</v>
      </c>
      <c r="C31" s="100">
        <v>20.79</v>
      </c>
      <c r="D31" s="101">
        <f t="shared" si="1"/>
        <v>8316</v>
      </c>
      <c r="E31" s="100">
        <v>34.55</v>
      </c>
      <c r="F31" s="101">
        <f t="shared" si="0"/>
        <v>13819.999999999998</v>
      </c>
      <c r="G31" s="100">
        <v>29.33</v>
      </c>
      <c r="H31" s="101">
        <f t="shared" si="5"/>
        <v>26397</v>
      </c>
      <c r="I31" s="100">
        <v>19.65</v>
      </c>
      <c r="J31" s="101">
        <f t="shared" si="6"/>
        <v>17685</v>
      </c>
      <c r="K31" s="100">
        <v>15.57</v>
      </c>
      <c r="L31" s="101">
        <f t="shared" si="7"/>
        <v>14013</v>
      </c>
      <c r="M31" s="100">
        <v>41.75</v>
      </c>
      <c r="N31" s="101">
        <f t="shared" si="8"/>
        <v>37575</v>
      </c>
      <c r="O31" s="100">
        <v>32.16</v>
      </c>
      <c r="P31" s="101">
        <f t="shared" si="9"/>
        <v>28943.999999999996</v>
      </c>
      <c r="Q31" s="100">
        <v>12.52</v>
      </c>
      <c r="R31" s="101">
        <f t="shared" si="10"/>
        <v>11268</v>
      </c>
      <c r="S31" s="100">
        <v>28.77</v>
      </c>
      <c r="T31" s="101">
        <f t="shared" si="2"/>
        <v>11508</v>
      </c>
      <c r="U31" s="100">
        <v>9.56</v>
      </c>
      <c r="V31" s="101">
        <f t="shared" si="3"/>
        <v>3824</v>
      </c>
      <c r="W31" s="100">
        <v>9.56</v>
      </c>
      <c r="X31" s="101">
        <f t="shared" si="4"/>
        <v>3824</v>
      </c>
    </row>
    <row r="32" spans="1:24" ht="15">
      <c r="A32" s="150">
        <v>400</v>
      </c>
      <c r="B32" s="151">
        <v>2</v>
      </c>
      <c r="C32" s="102">
        <f>C31*(1-$B$62)</f>
        <v>17.671499999999998</v>
      </c>
      <c r="D32" s="103">
        <f t="shared" si="1"/>
        <v>14137.199999999999</v>
      </c>
      <c r="E32" s="102">
        <f>E31*(1-$B$62)</f>
        <v>29.367499999999996</v>
      </c>
      <c r="F32" s="103">
        <f t="shared" si="0"/>
        <v>23493.999999999996</v>
      </c>
      <c r="G32" s="102">
        <f>G31*(1-$B$62)</f>
        <v>24.9305</v>
      </c>
      <c r="H32" s="103">
        <f t="shared" si="5"/>
        <v>9972.199999999999</v>
      </c>
      <c r="I32" s="102">
        <f>I31*(1-$B$62)</f>
        <v>16.702499999999997</v>
      </c>
      <c r="J32" s="103">
        <f t="shared" si="6"/>
        <v>6680.999999999999</v>
      </c>
      <c r="K32" s="102">
        <f>K31*(1-$B$62)</f>
        <v>13.2345</v>
      </c>
      <c r="L32" s="103">
        <f t="shared" si="7"/>
        <v>5293.8</v>
      </c>
      <c r="M32" s="102">
        <f>M31*(1-$B$62)</f>
        <v>35.4875</v>
      </c>
      <c r="N32" s="103">
        <f t="shared" si="8"/>
        <v>14194.999999999998</v>
      </c>
      <c r="O32" s="102">
        <f>O31*(1-$B$62)</f>
        <v>27.335999999999995</v>
      </c>
      <c r="P32" s="103">
        <f t="shared" si="9"/>
        <v>10934.399999999998</v>
      </c>
      <c r="Q32" s="102">
        <f>Q31*(1-$B$62)</f>
        <v>10.642</v>
      </c>
      <c r="R32" s="103">
        <f t="shared" si="10"/>
        <v>4256.8</v>
      </c>
      <c r="S32" s="102">
        <f>S31*(1-$B$62)</f>
        <v>24.4545</v>
      </c>
      <c r="T32" s="103">
        <f t="shared" si="2"/>
        <v>19563.6</v>
      </c>
      <c r="U32" s="102">
        <f>U31*(1-$B$62)</f>
        <v>8.126</v>
      </c>
      <c r="V32" s="103">
        <f t="shared" si="3"/>
        <v>6500.799999999999</v>
      </c>
      <c r="W32" s="102">
        <f>W31*(1-$B$62)</f>
        <v>8.126</v>
      </c>
      <c r="X32" s="103">
        <f t="shared" si="4"/>
        <v>6500.799999999999</v>
      </c>
    </row>
    <row r="33" spans="1:24" ht="15.75" thickBot="1">
      <c r="A33" s="152">
        <v>400</v>
      </c>
      <c r="B33" s="153">
        <v>3</v>
      </c>
      <c r="C33" s="104">
        <f>C31*(1-$B$63)</f>
        <v>16.632</v>
      </c>
      <c r="D33" s="105">
        <f t="shared" si="1"/>
        <v>19958.4</v>
      </c>
      <c r="E33" s="104">
        <f>E31*(1-$B$63)</f>
        <v>27.64</v>
      </c>
      <c r="F33" s="105">
        <f t="shared" si="0"/>
        <v>33168</v>
      </c>
      <c r="G33" s="104">
        <f aca="true" t="shared" si="12" ref="G33:M33">G31*(1-$B$63)</f>
        <v>23.464</v>
      </c>
      <c r="H33" s="105">
        <f t="shared" si="5"/>
        <v>18771.199999999997</v>
      </c>
      <c r="I33" s="104">
        <f t="shared" si="12"/>
        <v>15.719999999999999</v>
      </c>
      <c r="J33" s="105">
        <f t="shared" si="6"/>
        <v>12576</v>
      </c>
      <c r="K33" s="104">
        <f t="shared" si="12"/>
        <v>12.456000000000001</v>
      </c>
      <c r="L33" s="105">
        <f t="shared" si="7"/>
        <v>9964.800000000001</v>
      </c>
      <c r="M33" s="104">
        <f t="shared" si="12"/>
        <v>33.4</v>
      </c>
      <c r="N33" s="105">
        <f t="shared" si="8"/>
        <v>26720</v>
      </c>
      <c r="O33" s="104">
        <f>O31*(1-$B$63)</f>
        <v>25.727999999999998</v>
      </c>
      <c r="P33" s="105">
        <f t="shared" si="9"/>
        <v>20582.399999999998</v>
      </c>
      <c r="Q33" s="104">
        <f>Q31*(1-$B$63)</f>
        <v>10.016</v>
      </c>
      <c r="R33" s="105">
        <f t="shared" si="10"/>
        <v>8012.8</v>
      </c>
      <c r="S33" s="104">
        <f>S31*(1-$B$63)</f>
        <v>23.016000000000002</v>
      </c>
      <c r="T33" s="105">
        <f t="shared" si="2"/>
        <v>27619.2</v>
      </c>
      <c r="U33" s="104">
        <f>U31*(1-$B$63)</f>
        <v>7.648000000000001</v>
      </c>
      <c r="V33" s="105">
        <f t="shared" si="3"/>
        <v>9177.6</v>
      </c>
      <c r="W33" s="104">
        <f>W31*(1-$B$63)</f>
        <v>7.648000000000001</v>
      </c>
      <c r="X33" s="105">
        <f t="shared" si="4"/>
        <v>9177.6</v>
      </c>
    </row>
    <row r="34" spans="1:24" ht="15">
      <c r="A34" s="110">
        <v>500</v>
      </c>
      <c r="B34" s="123">
        <v>1</v>
      </c>
      <c r="C34" s="93">
        <v>19.22</v>
      </c>
      <c r="D34" s="94">
        <f t="shared" si="1"/>
        <v>9610</v>
      </c>
      <c r="E34" s="93">
        <v>32.66</v>
      </c>
      <c r="F34" s="94">
        <f t="shared" si="0"/>
        <v>16329.999999999998</v>
      </c>
      <c r="G34" s="93">
        <v>22.16</v>
      </c>
      <c r="H34" s="94">
        <f t="shared" si="5"/>
        <v>26592</v>
      </c>
      <c r="I34" s="93">
        <v>12.6</v>
      </c>
      <c r="J34" s="94">
        <f t="shared" si="6"/>
        <v>15120</v>
      </c>
      <c r="K34" s="93">
        <v>8.72</v>
      </c>
      <c r="L34" s="94">
        <f t="shared" si="7"/>
        <v>10464</v>
      </c>
      <c r="M34" s="93">
        <v>32.36</v>
      </c>
      <c r="N34" s="94">
        <f t="shared" si="8"/>
        <v>38832</v>
      </c>
      <c r="O34" s="93">
        <v>22.76</v>
      </c>
      <c r="P34" s="94">
        <f t="shared" si="9"/>
        <v>27312.000000000004</v>
      </c>
      <c r="Q34" s="93">
        <v>10.31</v>
      </c>
      <c r="R34" s="94">
        <f t="shared" si="10"/>
        <v>12372</v>
      </c>
      <c r="S34" s="93">
        <v>25.94</v>
      </c>
      <c r="T34" s="94">
        <f t="shared" si="2"/>
        <v>12970</v>
      </c>
      <c r="U34" s="93">
        <v>9.56</v>
      </c>
      <c r="V34" s="94">
        <f t="shared" si="3"/>
        <v>4780</v>
      </c>
      <c r="W34" s="93">
        <v>9.56</v>
      </c>
      <c r="X34" s="94">
        <f t="shared" si="4"/>
        <v>4780</v>
      </c>
    </row>
    <row r="35" spans="1:24" ht="15">
      <c r="A35" s="92">
        <v>500</v>
      </c>
      <c r="B35" s="124">
        <v>2</v>
      </c>
      <c r="C35" s="95">
        <f>C34*(1-$B$62)</f>
        <v>16.337</v>
      </c>
      <c r="D35" s="96">
        <f t="shared" si="1"/>
        <v>16337</v>
      </c>
      <c r="E35" s="95">
        <f>E34*(1-$B$62)</f>
        <v>27.760999999999996</v>
      </c>
      <c r="F35" s="96">
        <f t="shared" si="0"/>
        <v>27760.999999999996</v>
      </c>
      <c r="G35" s="95">
        <f>G34*(1-$B$62)</f>
        <v>18.836</v>
      </c>
      <c r="H35" s="96">
        <f t="shared" si="5"/>
        <v>9418</v>
      </c>
      <c r="I35" s="95">
        <f>I34*(1-$B$62)</f>
        <v>10.709999999999999</v>
      </c>
      <c r="J35" s="96">
        <f t="shared" si="6"/>
        <v>5354.999999999999</v>
      </c>
      <c r="K35" s="95">
        <f>K34*(1-$B$62)</f>
        <v>7.412</v>
      </c>
      <c r="L35" s="96">
        <f t="shared" si="7"/>
        <v>3706</v>
      </c>
      <c r="M35" s="95">
        <f>M34*(1-$B$62)</f>
        <v>27.506</v>
      </c>
      <c r="N35" s="96">
        <f t="shared" si="8"/>
        <v>13753</v>
      </c>
      <c r="O35" s="95">
        <f>O34*(1-$B$62)</f>
        <v>19.346</v>
      </c>
      <c r="P35" s="96">
        <f t="shared" si="9"/>
        <v>9673</v>
      </c>
      <c r="Q35" s="95">
        <f>Q34*(1-$B$62)</f>
        <v>8.7635</v>
      </c>
      <c r="R35" s="96">
        <f t="shared" si="10"/>
        <v>4381.75</v>
      </c>
      <c r="S35" s="95">
        <f>S34*(1-$B$62)</f>
        <v>22.049</v>
      </c>
      <c r="T35" s="96">
        <f t="shared" si="2"/>
        <v>22049</v>
      </c>
      <c r="U35" s="95">
        <f>U34*(1-$B$62)</f>
        <v>8.126</v>
      </c>
      <c r="V35" s="96">
        <f t="shared" si="3"/>
        <v>8125.999999999999</v>
      </c>
      <c r="W35" s="95">
        <f>W34*(1-$B$62)</f>
        <v>8.126</v>
      </c>
      <c r="X35" s="96">
        <f t="shared" si="4"/>
        <v>8125.999999999999</v>
      </c>
    </row>
    <row r="36" spans="1:24" ht="15.75" thickBot="1">
      <c r="A36" s="113">
        <v>500</v>
      </c>
      <c r="B36" s="125">
        <v>3</v>
      </c>
      <c r="C36" s="98">
        <f>C34*(1-$B$63)</f>
        <v>15.376</v>
      </c>
      <c r="D36" s="99">
        <f t="shared" si="1"/>
        <v>23064</v>
      </c>
      <c r="E36" s="98">
        <f>E34*(1-$B$63)</f>
        <v>26.128</v>
      </c>
      <c r="F36" s="99">
        <f t="shared" si="0"/>
        <v>39192</v>
      </c>
      <c r="G36" s="98">
        <f aca="true" t="shared" si="13" ref="G36:M36">G34*(1-$B$63)</f>
        <v>17.728</v>
      </c>
      <c r="H36" s="99">
        <f t="shared" si="5"/>
        <v>17728</v>
      </c>
      <c r="I36" s="98">
        <f t="shared" si="13"/>
        <v>10.08</v>
      </c>
      <c r="J36" s="99">
        <f t="shared" si="6"/>
        <v>10080</v>
      </c>
      <c r="K36" s="98">
        <f t="shared" si="13"/>
        <v>6.976000000000001</v>
      </c>
      <c r="L36" s="99">
        <f t="shared" si="7"/>
        <v>6976.000000000001</v>
      </c>
      <c r="M36" s="98">
        <f t="shared" si="13"/>
        <v>25.888</v>
      </c>
      <c r="N36" s="99">
        <f t="shared" si="8"/>
        <v>25888</v>
      </c>
      <c r="O36" s="98">
        <f>O34*(1-$B$63)</f>
        <v>18.208000000000002</v>
      </c>
      <c r="P36" s="99">
        <f t="shared" si="9"/>
        <v>18208.000000000004</v>
      </c>
      <c r="Q36" s="98">
        <f>Q34*(1-$B$63)</f>
        <v>8.248000000000001</v>
      </c>
      <c r="R36" s="99">
        <f t="shared" si="10"/>
        <v>8248.000000000002</v>
      </c>
      <c r="S36" s="98">
        <f>S34*(1-$B$63)</f>
        <v>20.752000000000002</v>
      </c>
      <c r="T36" s="99">
        <f t="shared" si="2"/>
        <v>31128.000000000004</v>
      </c>
      <c r="U36" s="98">
        <f>U34*(1-$B$63)</f>
        <v>7.648000000000001</v>
      </c>
      <c r="V36" s="99">
        <f t="shared" si="3"/>
        <v>11472</v>
      </c>
      <c r="W36" s="98">
        <f>W34*(1-$B$63)</f>
        <v>7.648000000000001</v>
      </c>
      <c r="X36" s="99">
        <f t="shared" si="4"/>
        <v>11472</v>
      </c>
    </row>
    <row r="37" spans="1:24" ht="15">
      <c r="A37" s="115">
        <v>600</v>
      </c>
      <c r="B37" s="140">
        <v>1</v>
      </c>
      <c r="C37" s="100">
        <v>19.01</v>
      </c>
      <c r="D37" s="101">
        <f t="shared" si="1"/>
        <v>11406.000000000002</v>
      </c>
      <c r="E37" s="100">
        <v>32.34</v>
      </c>
      <c r="F37" s="101">
        <f t="shared" si="0"/>
        <v>19404.000000000004</v>
      </c>
      <c r="G37" s="100">
        <v>21.32</v>
      </c>
      <c r="H37" s="101">
        <f t="shared" si="5"/>
        <v>31980</v>
      </c>
      <c r="I37" s="100">
        <v>11.66</v>
      </c>
      <c r="J37" s="101">
        <f t="shared" si="6"/>
        <v>17490</v>
      </c>
      <c r="K37" s="100">
        <v>7.98</v>
      </c>
      <c r="L37" s="101">
        <f t="shared" si="7"/>
        <v>11970</v>
      </c>
      <c r="M37" s="100">
        <v>31.4</v>
      </c>
      <c r="N37" s="101">
        <f t="shared" si="8"/>
        <v>47100</v>
      </c>
      <c r="O37" s="100">
        <v>21.81</v>
      </c>
      <c r="P37" s="101">
        <f t="shared" si="9"/>
        <v>32714.999999999996</v>
      </c>
      <c r="Q37" s="100">
        <v>10.07</v>
      </c>
      <c r="R37" s="101">
        <f t="shared" si="10"/>
        <v>15105</v>
      </c>
      <c r="S37" s="100">
        <v>25.41</v>
      </c>
      <c r="T37" s="101">
        <f t="shared" si="2"/>
        <v>15246</v>
      </c>
      <c r="U37" s="100">
        <v>9.56</v>
      </c>
      <c r="V37" s="101">
        <f t="shared" si="3"/>
        <v>5736</v>
      </c>
      <c r="W37" s="100">
        <v>9.56</v>
      </c>
      <c r="X37" s="101">
        <f t="shared" si="4"/>
        <v>5736</v>
      </c>
    </row>
    <row r="38" spans="1:24" ht="15">
      <c r="A38" s="150">
        <v>600</v>
      </c>
      <c r="B38" s="151">
        <v>2</v>
      </c>
      <c r="C38" s="102">
        <f>C37*(1-$B$62)</f>
        <v>16.1585</v>
      </c>
      <c r="D38" s="103">
        <f t="shared" si="1"/>
        <v>19390.2</v>
      </c>
      <c r="E38" s="102">
        <f>E37*(1-$B$62)</f>
        <v>27.489</v>
      </c>
      <c r="F38" s="103">
        <f t="shared" si="0"/>
        <v>32986.8</v>
      </c>
      <c r="G38" s="102">
        <f>G37*(1-$B$62)</f>
        <v>18.122</v>
      </c>
      <c r="H38" s="103">
        <f t="shared" si="5"/>
        <v>10873.2</v>
      </c>
      <c r="I38" s="102">
        <f>I37*(1-$B$62)</f>
        <v>9.911</v>
      </c>
      <c r="J38" s="103">
        <f t="shared" si="6"/>
        <v>5946.599999999999</v>
      </c>
      <c r="K38" s="102">
        <f>K37*(1-$B$62)</f>
        <v>6.783</v>
      </c>
      <c r="L38" s="103">
        <f t="shared" si="7"/>
        <v>4069.8</v>
      </c>
      <c r="M38" s="102">
        <f>M37*(1-$B$62)</f>
        <v>26.689999999999998</v>
      </c>
      <c r="N38" s="103">
        <f t="shared" si="8"/>
        <v>16013.999999999998</v>
      </c>
      <c r="O38" s="102">
        <f>O37*(1-$B$62)</f>
        <v>18.5385</v>
      </c>
      <c r="P38" s="103">
        <f t="shared" si="9"/>
        <v>11123.099999999999</v>
      </c>
      <c r="Q38" s="102">
        <f>Q37*(1-$B$62)</f>
        <v>8.5595</v>
      </c>
      <c r="R38" s="103">
        <f t="shared" si="10"/>
        <v>5135.7</v>
      </c>
      <c r="S38" s="102">
        <f>S37*(1-$B$62)</f>
        <v>21.598499999999998</v>
      </c>
      <c r="T38" s="103">
        <f t="shared" si="2"/>
        <v>25918.199999999997</v>
      </c>
      <c r="U38" s="102">
        <f>U37*(1-$B$62)</f>
        <v>8.126</v>
      </c>
      <c r="V38" s="103">
        <f t="shared" si="3"/>
        <v>9751.199999999999</v>
      </c>
      <c r="W38" s="102">
        <f>W37*(1-$B$62)</f>
        <v>8.126</v>
      </c>
      <c r="X38" s="103">
        <f t="shared" si="4"/>
        <v>9751.199999999999</v>
      </c>
    </row>
    <row r="39" spans="1:24" ht="15.75" thickBot="1">
      <c r="A39" s="152">
        <v>600</v>
      </c>
      <c r="B39" s="153">
        <v>3</v>
      </c>
      <c r="C39" s="104">
        <f>C37*(1-$B$63)</f>
        <v>15.208000000000002</v>
      </c>
      <c r="D39" s="105">
        <f t="shared" si="1"/>
        <v>27374.400000000005</v>
      </c>
      <c r="E39" s="104">
        <f>E37*(1-$B$63)</f>
        <v>25.872000000000003</v>
      </c>
      <c r="F39" s="105">
        <f t="shared" si="0"/>
        <v>46569.600000000006</v>
      </c>
      <c r="G39" s="104">
        <f aca="true" t="shared" si="14" ref="G39:M39">G37*(1-$B$63)</f>
        <v>17.056</v>
      </c>
      <c r="H39" s="105">
        <f t="shared" si="5"/>
        <v>20467.2</v>
      </c>
      <c r="I39" s="104">
        <f t="shared" si="14"/>
        <v>9.328000000000001</v>
      </c>
      <c r="J39" s="105">
        <f t="shared" si="6"/>
        <v>11193.600000000002</v>
      </c>
      <c r="K39" s="104">
        <f t="shared" si="14"/>
        <v>6.384</v>
      </c>
      <c r="L39" s="105">
        <f t="shared" si="7"/>
        <v>7660.8</v>
      </c>
      <c r="M39" s="104">
        <f t="shared" si="14"/>
        <v>25.12</v>
      </c>
      <c r="N39" s="105">
        <f t="shared" si="8"/>
        <v>30144</v>
      </c>
      <c r="O39" s="104">
        <f>O37*(1-$B$63)</f>
        <v>17.448</v>
      </c>
      <c r="P39" s="105">
        <f t="shared" si="9"/>
        <v>20937.600000000002</v>
      </c>
      <c r="Q39" s="104">
        <f>Q37*(1-$B$63)</f>
        <v>8.056000000000001</v>
      </c>
      <c r="R39" s="105">
        <f t="shared" si="10"/>
        <v>9667.2</v>
      </c>
      <c r="S39" s="104">
        <f>S37*(1-$B$63)</f>
        <v>20.328000000000003</v>
      </c>
      <c r="T39" s="105">
        <f t="shared" si="2"/>
        <v>36590.40000000001</v>
      </c>
      <c r="U39" s="104">
        <f>U37*(1-$B$63)</f>
        <v>7.648000000000001</v>
      </c>
      <c r="V39" s="105">
        <f t="shared" si="3"/>
        <v>13766.400000000001</v>
      </c>
      <c r="W39" s="104">
        <f>W37*(1-$B$63)</f>
        <v>7.648000000000001</v>
      </c>
      <c r="X39" s="105">
        <f t="shared" si="4"/>
        <v>13766.400000000001</v>
      </c>
    </row>
    <row r="40" spans="1:24" ht="15">
      <c r="A40" s="110">
        <v>700</v>
      </c>
      <c r="B40" s="123">
        <v>1</v>
      </c>
      <c r="C40" s="93">
        <v>18.8</v>
      </c>
      <c r="D40" s="94">
        <f t="shared" si="1"/>
        <v>13160</v>
      </c>
      <c r="E40" s="93">
        <v>32.34</v>
      </c>
      <c r="F40" s="94">
        <f t="shared" si="0"/>
        <v>22638.000000000004</v>
      </c>
      <c r="G40" s="93">
        <v>21.53</v>
      </c>
      <c r="H40" s="94">
        <f t="shared" si="5"/>
        <v>38754</v>
      </c>
      <c r="I40" s="93">
        <v>11.87</v>
      </c>
      <c r="J40" s="94">
        <f t="shared" si="6"/>
        <v>21366</v>
      </c>
      <c r="K40" s="93">
        <v>7.98</v>
      </c>
      <c r="L40" s="94">
        <f t="shared" si="7"/>
        <v>14364</v>
      </c>
      <c r="M40" s="93">
        <v>31.64</v>
      </c>
      <c r="N40" s="94">
        <f t="shared" si="8"/>
        <v>56952</v>
      </c>
      <c r="O40" s="93">
        <v>22.05</v>
      </c>
      <c r="P40" s="94">
        <f t="shared" si="9"/>
        <v>39690</v>
      </c>
      <c r="Q40" s="93">
        <v>10.07</v>
      </c>
      <c r="R40" s="94">
        <f t="shared" si="10"/>
        <v>18126</v>
      </c>
      <c r="S40" s="93">
        <v>24.68</v>
      </c>
      <c r="T40" s="94">
        <f t="shared" si="2"/>
        <v>17276</v>
      </c>
      <c r="U40" s="93">
        <v>9.56</v>
      </c>
      <c r="V40" s="94">
        <f t="shared" si="3"/>
        <v>6692</v>
      </c>
      <c r="W40" s="93">
        <v>9.56</v>
      </c>
      <c r="X40" s="94">
        <f t="shared" si="4"/>
        <v>6692</v>
      </c>
    </row>
    <row r="41" spans="1:24" ht="15">
      <c r="A41" s="92">
        <v>700</v>
      </c>
      <c r="B41" s="124">
        <v>2</v>
      </c>
      <c r="C41" s="95">
        <f>C40*(1-$B$62)</f>
        <v>15.98</v>
      </c>
      <c r="D41" s="96">
        <f t="shared" si="1"/>
        <v>22372</v>
      </c>
      <c r="E41" s="95">
        <f>E40*(1-$B$62)</f>
        <v>27.489</v>
      </c>
      <c r="F41" s="96">
        <f t="shared" si="0"/>
        <v>38484.6</v>
      </c>
      <c r="G41" s="95">
        <f>G40*(1-$B$62)</f>
        <v>18.3005</v>
      </c>
      <c r="H41" s="96">
        <f t="shared" si="5"/>
        <v>12810.35</v>
      </c>
      <c r="I41" s="95">
        <f>I40*(1-$B$62)</f>
        <v>10.0895</v>
      </c>
      <c r="J41" s="96">
        <f t="shared" si="6"/>
        <v>7062.65</v>
      </c>
      <c r="K41" s="95">
        <f>K40*(1-$B$62)</f>
        <v>6.783</v>
      </c>
      <c r="L41" s="96">
        <f t="shared" si="7"/>
        <v>4748.1</v>
      </c>
      <c r="M41" s="95">
        <f>M40*(1-$B$62)</f>
        <v>26.894</v>
      </c>
      <c r="N41" s="96">
        <f t="shared" si="8"/>
        <v>18825.8</v>
      </c>
      <c r="O41" s="95">
        <f>O40*(1-$B$62)</f>
        <v>18.7425</v>
      </c>
      <c r="P41" s="96">
        <f t="shared" si="9"/>
        <v>13119.75</v>
      </c>
      <c r="Q41" s="95">
        <f>Q40*(1-$B$62)</f>
        <v>8.5595</v>
      </c>
      <c r="R41" s="96">
        <f t="shared" si="10"/>
        <v>5991.65</v>
      </c>
      <c r="S41" s="95">
        <f>S40*(1-$B$62)</f>
        <v>20.977999999999998</v>
      </c>
      <c r="T41" s="96">
        <f t="shared" si="2"/>
        <v>29369.199999999997</v>
      </c>
      <c r="U41" s="95">
        <f>U40*(1-$B$62)</f>
        <v>8.126</v>
      </c>
      <c r="V41" s="96">
        <f t="shared" si="3"/>
        <v>11376.4</v>
      </c>
      <c r="W41" s="95">
        <f>W40*(1-$B$62)</f>
        <v>8.126</v>
      </c>
      <c r="X41" s="96">
        <f t="shared" si="4"/>
        <v>11376.4</v>
      </c>
    </row>
    <row r="42" spans="1:24" ht="15.75" thickBot="1">
      <c r="A42" s="113">
        <v>700</v>
      </c>
      <c r="B42" s="125">
        <v>3</v>
      </c>
      <c r="C42" s="98">
        <f>C40*(1-$B$63)</f>
        <v>15.040000000000001</v>
      </c>
      <c r="D42" s="99">
        <f t="shared" si="1"/>
        <v>31584.000000000004</v>
      </c>
      <c r="E42" s="98">
        <f>E40*(1-$B$63)</f>
        <v>25.872000000000003</v>
      </c>
      <c r="F42" s="99">
        <f t="shared" si="0"/>
        <v>54331.200000000004</v>
      </c>
      <c r="G42" s="98">
        <f aca="true" t="shared" si="15" ref="G42:M42">G40*(1-$B$63)</f>
        <v>17.224</v>
      </c>
      <c r="H42" s="99">
        <f t="shared" si="5"/>
        <v>24113.6</v>
      </c>
      <c r="I42" s="98">
        <f t="shared" si="15"/>
        <v>9.496</v>
      </c>
      <c r="J42" s="99">
        <f t="shared" si="6"/>
        <v>13294.400000000001</v>
      </c>
      <c r="K42" s="98">
        <f t="shared" si="15"/>
        <v>6.384</v>
      </c>
      <c r="L42" s="99">
        <f t="shared" si="7"/>
        <v>8937.6</v>
      </c>
      <c r="M42" s="98">
        <f t="shared" si="15"/>
        <v>25.312</v>
      </c>
      <c r="N42" s="99">
        <f t="shared" si="8"/>
        <v>35436.8</v>
      </c>
      <c r="O42" s="98">
        <f>O40*(1-$B$63)</f>
        <v>17.64</v>
      </c>
      <c r="P42" s="99">
        <f t="shared" si="9"/>
        <v>24696</v>
      </c>
      <c r="Q42" s="98">
        <f>Q40*(1-$B$63)</f>
        <v>8.056000000000001</v>
      </c>
      <c r="R42" s="99">
        <f t="shared" si="10"/>
        <v>11278.400000000001</v>
      </c>
      <c r="S42" s="98">
        <f>S40*(1-$B$63)</f>
        <v>19.744</v>
      </c>
      <c r="T42" s="99">
        <f t="shared" si="2"/>
        <v>41462.4</v>
      </c>
      <c r="U42" s="98">
        <f>U40*(1-$B$63)</f>
        <v>7.648000000000001</v>
      </c>
      <c r="V42" s="99">
        <f t="shared" si="3"/>
        <v>16060.800000000001</v>
      </c>
      <c r="W42" s="98">
        <f>W40*(1-$B$63)</f>
        <v>7.648000000000001</v>
      </c>
      <c r="X42" s="99">
        <f t="shared" si="4"/>
        <v>16060.800000000001</v>
      </c>
    </row>
    <row r="43" spans="1:24" ht="15">
      <c r="A43" s="115">
        <v>800</v>
      </c>
      <c r="B43" s="140">
        <v>1</v>
      </c>
      <c r="C43" s="100">
        <v>18.17</v>
      </c>
      <c r="D43" s="101">
        <f t="shared" si="1"/>
        <v>14536.000000000002</v>
      </c>
      <c r="E43" s="100">
        <v>31.61</v>
      </c>
      <c r="F43" s="101">
        <f t="shared" si="0"/>
        <v>25288</v>
      </c>
      <c r="G43" s="100">
        <v>21.21</v>
      </c>
      <c r="H43" s="101">
        <f t="shared" si="5"/>
        <v>44541</v>
      </c>
      <c r="I43" s="100">
        <v>11.66</v>
      </c>
      <c r="J43" s="101">
        <f t="shared" si="6"/>
        <v>24486</v>
      </c>
      <c r="K43" s="100">
        <v>7.77</v>
      </c>
      <c r="L43" s="101">
        <f t="shared" si="7"/>
        <v>16317</v>
      </c>
      <c r="M43" s="100">
        <v>30.92</v>
      </c>
      <c r="N43" s="101">
        <f t="shared" si="8"/>
        <v>64932</v>
      </c>
      <c r="O43" s="100">
        <v>21.34</v>
      </c>
      <c r="P43" s="101">
        <f t="shared" si="9"/>
        <v>44814</v>
      </c>
      <c r="Q43" s="100">
        <v>9.83</v>
      </c>
      <c r="R43" s="101">
        <f t="shared" si="10"/>
        <v>20643</v>
      </c>
      <c r="S43" s="100">
        <v>24.68</v>
      </c>
      <c r="T43" s="101">
        <f t="shared" si="2"/>
        <v>19744</v>
      </c>
      <c r="U43" s="100">
        <v>9.56</v>
      </c>
      <c r="V43" s="101">
        <f t="shared" si="3"/>
        <v>7648</v>
      </c>
      <c r="W43" s="100">
        <v>9.56</v>
      </c>
      <c r="X43" s="101">
        <f t="shared" si="4"/>
        <v>7648</v>
      </c>
    </row>
    <row r="44" spans="1:24" ht="15">
      <c r="A44" s="150">
        <v>800</v>
      </c>
      <c r="B44" s="151">
        <v>2</v>
      </c>
      <c r="C44" s="102">
        <f>C43*(1-$B$62)</f>
        <v>15.444500000000001</v>
      </c>
      <c r="D44" s="103">
        <f t="shared" si="1"/>
        <v>24711.2</v>
      </c>
      <c r="E44" s="102">
        <f>E43*(1-$B$62)</f>
        <v>26.868499999999997</v>
      </c>
      <c r="F44" s="103">
        <f t="shared" si="0"/>
        <v>42989.6</v>
      </c>
      <c r="G44" s="102">
        <f>G43*(1-$B$62)</f>
        <v>18.0285</v>
      </c>
      <c r="H44" s="103">
        <f t="shared" si="5"/>
        <v>14422.800000000001</v>
      </c>
      <c r="I44" s="102">
        <f>I43*(1-$B$62)</f>
        <v>9.911</v>
      </c>
      <c r="J44" s="103">
        <f t="shared" si="6"/>
        <v>7928.799999999999</v>
      </c>
      <c r="K44" s="102">
        <f>K43*(1-$B$62)</f>
        <v>6.6045</v>
      </c>
      <c r="L44" s="103">
        <f t="shared" si="7"/>
        <v>5283.599999999999</v>
      </c>
      <c r="M44" s="102">
        <f>M43*(1-$B$62)</f>
        <v>26.282</v>
      </c>
      <c r="N44" s="103">
        <f t="shared" si="8"/>
        <v>21025.6</v>
      </c>
      <c r="O44" s="102">
        <f>O43*(1-$B$62)</f>
        <v>18.139</v>
      </c>
      <c r="P44" s="103">
        <f t="shared" si="9"/>
        <v>14511.199999999999</v>
      </c>
      <c r="Q44" s="102">
        <f>Q43*(1-$B$62)</f>
        <v>8.3555</v>
      </c>
      <c r="R44" s="103">
        <f t="shared" si="10"/>
        <v>6684.4</v>
      </c>
      <c r="S44" s="102">
        <f>S43*(1-$B$62)</f>
        <v>20.977999999999998</v>
      </c>
      <c r="T44" s="103">
        <f t="shared" si="2"/>
        <v>33564.799999999996</v>
      </c>
      <c r="U44" s="102">
        <f>U43*(1-$B$62)</f>
        <v>8.126</v>
      </c>
      <c r="V44" s="103">
        <f t="shared" si="3"/>
        <v>13001.599999999999</v>
      </c>
      <c r="W44" s="102">
        <f>W43*(1-$B$62)</f>
        <v>8.126</v>
      </c>
      <c r="X44" s="103">
        <f t="shared" si="4"/>
        <v>13001.599999999999</v>
      </c>
    </row>
    <row r="45" spans="1:24" ht="15.75" thickBot="1">
      <c r="A45" s="152">
        <v>800</v>
      </c>
      <c r="B45" s="153">
        <v>3</v>
      </c>
      <c r="C45" s="104">
        <f>C43*(1-$B$63)</f>
        <v>14.536000000000001</v>
      </c>
      <c r="D45" s="105">
        <f t="shared" si="1"/>
        <v>34886.4</v>
      </c>
      <c r="E45" s="104">
        <f>E43*(1-$B$63)</f>
        <v>25.288</v>
      </c>
      <c r="F45" s="105">
        <f t="shared" si="0"/>
        <v>60691.2</v>
      </c>
      <c r="G45" s="104">
        <f aca="true" t="shared" si="16" ref="G45:M45">G43*(1-$B$63)</f>
        <v>16.968</v>
      </c>
      <c r="H45" s="105">
        <f t="shared" si="5"/>
        <v>27148.8</v>
      </c>
      <c r="I45" s="104">
        <f t="shared" si="16"/>
        <v>9.328000000000001</v>
      </c>
      <c r="J45" s="105">
        <f t="shared" si="6"/>
        <v>14924.800000000001</v>
      </c>
      <c r="K45" s="104">
        <f t="shared" si="16"/>
        <v>6.216</v>
      </c>
      <c r="L45" s="105">
        <f t="shared" si="7"/>
        <v>9945.6</v>
      </c>
      <c r="M45" s="104">
        <f t="shared" si="16"/>
        <v>24.736000000000004</v>
      </c>
      <c r="N45" s="105">
        <f t="shared" si="8"/>
        <v>39577.600000000006</v>
      </c>
      <c r="O45" s="104">
        <f>O43*(1-$B$63)</f>
        <v>17.072</v>
      </c>
      <c r="P45" s="105">
        <f t="shared" si="9"/>
        <v>27315.199999999997</v>
      </c>
      <c r="Q45" s="104">
        <f>Q43*(1-$B$63)</f>
        <v>7.864000000000001</v>
      </c>
      <c r="R45" s="105">
        <f t="shared" si="10"/>
        <v>12582.400000000001</v>
      </c>
      <c r="S45" s="104">
        <f>S43*(1-$B$63)</f>
        <v>19.744</v>
      </c>
      <c r="T45" s="105">
        <f t="shared" si="2"/>
        <v>47385.6</v>
      </c>
      <c r="U45" s="104">
        <f>U43*(1-$B$63)</f>
        <v>7.648000000000001</v>
      </c>
      <c r="V45" s="105">
        <f t="shared" si="3"/>
        <v>18355.2</v>
      </c>
      <c r="W45" s="104">
        <f>W43*(1-$B$63)</f>
        <v>7.648000000000001</v>
      </c>
      <c r="X45" s="105">
        <f t="shared" si="4"/>
        <v>18355.2</v>
      </c>
    </row>
    <row r="46" spans="1:24" ht="15">
      <c r="A46" s="110">
        <v>900</v>
      </c>
      <c r="B46" s="123">
        <v>1</v>
      </c>
      <c r="C46" s="93">
        <v>18.17</v>
      </c>
      <c r="D46" s="94">
        <f t="shared" si="1"/>
        <v>16353.000000000002</v>
      </c>
      <c r="E46" s="93">
        <v>31.61</v>
      </c>
      <c r="F46" s="94">
        <f t="shared" si="0"/>
        <v>28449</v>
      </c>
      <c r="G46" s="93">
        <v>21.21</v>
      </c>
      <c r="H46" s="94">
        <f t="shared" si="5"/>
        <v>50904</v>
      </c>
      <c r="I46" s="93">
        <v>11.66</v>
      </c>
      <c r="J46" s="94">
        <f t="shared" si="6"/>
        <v>27984</v>
      </c>
      <c r="K46" s="93">
        <v>7.77</v>
      </c>
      <c r="L46" s="94">
        <f t="shared" si="7"/>
        <v>18648</v>
      </c>
      <c r="M46" s="93">
        <v>30.92</v>
      </c>
      <c r="N46" s="94">
        <f t="shared" si="8"/>
        <v>74208</v>
      </c>
      <c r="O46" s="93">
        <v>21.34</v>
      </c>
      <c r="P46" s="94">
        <f t="shared" si="9"/>
        <v>51216</v>
      </c>
      <c r="Q46" s="93">
        <v>9.83</v>
      </c>
      <c r="R46" s="94">
        <f t="shared" si="10"/>
        <v>23592</v>
      </c>
      <c r="S46" s="93">
        <v>24.26</v>
      </c>
      <c r="T46" s="94">
        <f t="shared" si="2"/>
        <v>21834</v>
      </c>
      <c r="U46" s="93">
        <v>9.56</v>
      </c>
      <c r="V46" s="94">
        <f t="shared" si="3"/>
        <v>8604</v>
      </c>
      <c r="W46" s="93">
        <v>9.56</v>
      </c>
      <c r="X46" s="94">
        <f t="shared" si="4"/>
        <v>8604</v>
      </c>
    </row>
    <row r="47" spans="1:24" ht="15">
      <c r="A47" s="92">
        <v>900</v>
      </c>
      <c r="B47" s="124">
        <v>2</v>
      </c>
      <c r="C47" s="95">
        <f>C46*(1-$B$62)</f>
        <v>15.444500000000001</v>
      </c>
      <c r="D47" s="96">
        <f t="shared" si="1"/>
        <v>27800.100000000002</v>
      </c>
      <c r="E47" s="95">
        <f>E46*(1-$B$62)</f>
        <v>26.868499999999997</v>
      </c>
      <c r="F47" s="96">
        <f t="shared" si="0"/>
        <v>48363.299999999996</v>
      </c>
      <c r="G47" s="95">
        <f>G46*(1-$B$62)</f>
        <v>18.0285</v>
      </c>
      <c r="H47" s="96">
        <f t="shared" si="5"/>
        <v>16225.650000000001</v>
      </c>
      <c r="I47" s="95">
        <f>I46*(1-$B$62)</f>
        <v>9.911</v>
      </c>
      <c r="J47" s="96">
        <f t="shared" si="6"/>
        <v>8919.9</v>
      </c>
      <c r="K47" s="95">
        <f>K46*(1-$B$62)</f>
        <v>6.6045</v>
      </c>
      <c r="L47" s="96">
        <f t="shared" si="7"/>
        <v>5944.05</v>
      </c>
      <c r="M47" s="95">
        <f>M46*(1-$B$62)</f>
        <v>26.282</v>
      </c>
      <c r="N47" s="96">
        <f t="shared" si="8"/>
        <v>23653.8</v>
      </c>
      <c r="O47" s="95">
        <f>O46*(1-$B$62)</f>
        <v>18.139</v>
      </c>
      <c r="P47" s="96">
        <f t="shared" si="9"/>
        <v>16325.099999999999</v>
      </c>
      <c r="Q47" s="95">
        <f>Q46*(1-$B$62)</f>
        <v>8.3555</v>
      </c>
      <c r="R47" s="96">
        <f t="shared" si="10"/>
        <v>7519.949999999999</v>
      </c>
      <c r="S47" s="95">
        <f>S46*(1-$B$62)</f>
        <v>20.621000000000002</v>
      </c>
      <c r="T47" s="96">
        <f t="shared" si="2"/>
        <v>37117.8</v>
      </c>
      <c r="U47" s="95">
        <f>U46*(1-$B$62)</f>
        <v>8.126</v>
      </c>
      <c r="V47" s="96">
        <f t="shared" si="3"/>
        <v>14626.8</v>
      </c>
      <c r="W47" s="95">
        <f>W46*(1-$B$62)</f>
        <v>8.126</v>
      </c>
      <c r="X47" s="96">
        <f t="shared" si="4"/>
        <v>14626.8</v>
      </c>
    </row>
    <row r="48" spans="1:24" ht="15.75" thickBot="1">
      <c r="A48" s="113">
        <v>900</v>
      </c>
      <c r="B48" s="125">
        <v>3</v>
      </c>
      <c r="C48" s="98">
        <f>C46*(1-$B$63)</f>
        <v>14.536000000000001</v>
      </c>
      <c r="D48" s="99">
        <f t="shared" si="1"/>
        <v>39247.200000000004</v>
      </c>
      <c r="E48" s="98">
        <f>E46*(1-$B$63)</f>
        <v>25.288</v>
      </c>
      <c r="F48" s="99">
        <f t="shared" si="0"/>
        <v>68277.6</v>
      </c>
      <c r="G48" s="98">
        <f aca="true" t="shared" si="17" ref="G48:M48">G46*(1-$B$63)</f>
        <v>16.968</v>
      </c>
      <c r="H48" s="99">
        <f t="shared" si="5"/>
        <v>30542.4</v>
      </c>
      <c r="I48" s="98">
        <f t="shared" si="17"/>
        <v>9.328000000000001</v>
      </c>
      <c r="J48" s="99">
        <f t="shared" si="6"/>
        <v>16790.4</v>
      </c>
      <c r="K48" s="98">
        <f t="shared" si="17"/>
        <v>6.216</v>
      </c>
      <c r="L48" s="99">
        <f t="shared" si="7"/>
        <v>11188.800000000001</v>
      </c>
      <c r="M48" s="98">
        <f t="shared" si="17"/>
        <v>24.736000000000004</v>
      </c>
      <c r="N48" s="99">
        <f t="shared" si="8"/>
        <v>44524.80000000001</v>
      </c>
      <c r="O48" s="98">
        <f>O46*(1-$B$63)</f>
        <v>17.072</v>
      </c>
      <c r="P48" s="99">
        <f t="shared" si="9"/>
        <v>30729.6</v>
      </c>
      <c r="Q48" s="98">
        <f>Q46*(1-$B$63)</f>
        <v>7.864000000000001</v>
      </c>
      <c r="R48" s="99">
        <f t="shared" si="10"/>
        <v>14155.2</v>
      </c>
      <c r="S48" s="98">
        <f>S46*(1-$B$63)</f>
        <v>19.408</v>
      </c>
      <c r="T48" s="99">
        <f t="shared" si="2"/>
        <v>52401.600000000006</v>
      </c>
      <c r="U48" s="98">
        <f>U46*(1-$B$63)</f>
        <v>7.648000000000001</v>
      </c>
      <c r="V48" s="99">
        <f t="shared" si="3"/>
        <v>20649.600000000002</v>
      </c>
      <c r="W48" s="98">
        <f>W46*(1-$B$63)</f>
        <v>7.648000000000001</v>
      </c>
      <c r="X48" s="99">
        <f t="shared" si="4"/>
        <v>20649.600000000002</v>
      </c>
    </row>
    <row r="49" spans="1:24" ht="15">
      <c r="A49" s="115">
        <v>1000</v>
      </c>
      <c r="B49" s="140">
        <v>1</v>
      </c>
      <c r="C49" s="100">
        <v>18.17</v>
      </c>
      <c r="D49" s="101">
        <f t="shared" si="1"/>
        <v>18170</v>
      </c>
      <c r="E49" s="100">
        <v>31.61</v>
      </c>
      <c r="F49" s="101">
        <f t="shared" si="0"/>
        <v>31610</v>
      </c>
      <c r="G49" s="100">
        <v>21.21</v>
      </c>
      <c r="H49" s="101">
        <f t="shared" si="5"/>
        <v>57267</v>
      </c>
      <c r="I49" s="100">
        <v>11.66</v>
      </c>
      <c r="J49" s="101">
        <f t="shared" si="6"/>
        <v>31482</v>
      </c>
      <c r="K49" s="100">
        <v>7.77</v>
      </c>
      <c r="L49" s="101">
        <f t="shared" si="7"/>
        <v>20979</v>
      </c>
      <c r="M49" s="100">
        <v>30.92</v>
      </c>
      <c r="N49" s="101">
        <f t="shared" si="8"/>
        <v>83484</v>
      </c>
      <c r="O49" s="100">
        <v>21.34</v>
      </c>
      <c r="P49" s="101">
        <f t="shared" si="9"/>
        <v>57618</v>
      </c>
      <c r="Q49" s="100">
        <v>9.83</v>
      </c>
      <c r="R49" s="101">
        <f t="shared" si="10"/>
        <v>26541</v>
      </c>
      <c r="S49" s="100">
        <v>23.94</v>
      </c>
      <c r="T49" s="101">
        <f t="shared" si="2"/>
        <v>23940</v>
      </c>
      <c r="U49" s="100">
        <v>9.56</v>
      </c>
      <c r="V49" s="101">
        <f t="shared" si="3"/>
        <v>9560</v>
      </c>
      <c r="W49" s="100">
        <v>9.56</v>
      </c>
      <c r="X49" s="101">
        <f t="shared" si="4"/>
        <v>9560</v>
      </c>
    </row>
    <row r="50" spans="1:24" ht="15">
      <c r="A50" s="150">
        <v>1000</v>
      </c>
      <c r="B50" s="151">
        <v>2</v>
      </c>
      <c r="C50" s="102">
        <f>C49*(1-$B$62)</f>
        <v>15.444500000000001</v>
      </c>
      <c r="D50" s="103">
        <f aca="true" t="shared" si="18" ref="D50:D60">$A50*$B50*C50</f>
        <v>30889.000000000004</v>
      </c>
      <c r="E50" s="102">
        <f>E49*(1-$B$62)</f>
        <v>26.868499999999997</v>
      </c>
      <c r="F50" s="103">
        <f t="shared" si="0"/>
        <v>53736.99999999999</v>
      </c>
      <c r="G50" s="102">
        <f>G49*(1-$B$62)</f>
        <v>18.0285</v>
      </c>
      <c r="H50" s="103">
        <f t="shared" si="5"/>
        <v>18028.5</v>
      </c>
      <c r="I50" s="102">
        <f>I49*(1-$B$62)</f>
        <v>9.911</v>
      </c>
      <c r="J50" s="103">
        <f t="shared" si="6"/>
        <v>9911</v>
      </c>
      <c r="K50" s="102">
        <f>K49*(1-$B$62)</f>
        <v>6.6045</v>
      </c>
      <c r="L50" s="103">
        <f t="shared" si="7"/>
        <v>6604.5</v>
      </c>
      <c r="M50" s="102">
        <f>M49*(1-$B$62)</f>
        <v>26.282</v>
      </c>
      <c r="N50" s="103">
        <f t="shared" si="8"/>
        <v>26282</v>
      </c>
      <c r="O50" s="102">
        <f>O49*(1-$B$62)</f>
        <v>18.139</v>
      </c>
      <c r="P50" s="103">
        <f t="shared" si="9"/>
        <v>18139</v>
      </c>
      <c r="Q50" s="102">
        <f>Q49*(1-$B$62)</f>
        <v>8.3555</v>
      </c>
      <c r="R50" s="103">
        <f t="shared" si="10"/>
        <v>8355.5</v>
      </c>
      <c r="S50" s="102">
        <f>S49*(1-$B$62)</f>
        <v>20.349</v>
      </c>
      <c r="T50" s="103">
        <f t="shared" si="2"/>
        <v>40698</v>
      </c>
      <c r="U50" s="102">
        <f>U49*(1-$B$62)</f>
        <v>8.126</v>
      </c>
      <c r="V50" s="103">
        <f t="shared" si="3"/>
        <v>16251.999999999998</v>
      </c>
      <c r="W50" s="102">
        <f>W49*(1-$B$62)</f>
        <v>8.126</v>
      </c>
      <c r="X50" s="103">
        <f t="shared" si="4"/>
        <v>16251.999999999998</v>
      </c>
    </row>
    <row r="51" spans="1:24" ht="15.75" thickBot="1">
      <c r="A51" s="152">
        <v>1000</v>
      </c>
      <c r="B51" s="153">
        <v>3</v>
      </c>
      <c r="C51" s="104">
        <f>C49*(1-$B$63)</f>
        <v>14.536000000000001</v>
      </c>
      <c r="D51" s="105">
        <f t="shared" si="18"/>
        <v>43608.00000000001</v>
      </c>
      <c r="E51" s="104">
        <f>E49*(1-$B$63)</f>
        <v>25.288</v>
      </c>
      <c r="F51" s="105">
        <f t="shared" si="0"/>
        <v>75864</v>
      </c>
      <c r="G51" s="104">
        <f aca="true" t="shared" si="19" ref="G51:M51">G49*(1-$B$63)</f>
        <v>16.968</v>
      </c>
      <c r="H51" s="105">
        <f t="shared" si="5"/>
        <v>33936</v>
      </c>
      <c r="I51" s="104">
        <f t="shared" si="19"/>
        <v>9.328000000000001</v>
      </c>
      <c r="J51" s="105">
        <f t="shared" si="6"/>
        <v>18656.000000000004</v>
      </c>
      <c r="K51" s="104">
        <f t="shared" si="19"/>
        <v>6.216</v>
      </c>
      <c r="L51" s="105">
        <f t="shared" si="7"/>
        <v>12432</v>
      </c>
      <c r="M51" s="104">
        <f t="shared" si="19"/>
        <v>24.736000000000004</v>
      </c>
      <c r="N51" s="105">
        <f t="shared" si="8"/>
        <v>49472.00000000001</v>
      </c>
      <c r="O51" s="104">
        <f>O49*(1-$B$63)</f>
        <v>17.072</v>
      </c>
      <c r="P51" s="105">
        <f t="shared" si="9"/>
        <v>34144</v>
      </c>
      <c r="Q51" s="104">
        <f>Q49*(1-$B$63)</f>
        <v>7.864000000000001</v>
      </c>
      <c r="R51" s="105">
        <f t="shared" si="10"/>
        <v>15728.000000000002</v>
      </c>
      <c r="S51" s="104">
        <f>S49*(1-$B$63)</f>
        <v>19.152</v>
      </c>
      <c r="T51" s="105">
        <f t="shared" si="2"/>
        <v>57456</v>
      </c>
      <c r="U51" s="104">
        <f>U49*(1-$B$63)</f>
        <v>7.648000000000001</v>
      </c>
      <c r="V51" s="105">
        <f t="shared" si="3"/>
        <v>22944</v>
      </c>
      <c r="W51" s="104">
        <f>W49*(1-$B$63)</f>
        <v>7.648000000000001</v>
      </c>
      <c r="X51" s="105">
        <f t="shared" si="4"/>
        <v>22944</v>
      </c>
    </row>
    <row r="52" spans="1:24" ht="15">
      <c r="A52" s="110">
        <v>1001</v>
      </c>
      <c r="B52" s="123">
        <v>1</v>
      </c>
      <c r="C52" s="93">
        <v>16.28</v>
      </c>
      <c r="D52" s="94">
        <f t="shared" si="18"/>
        <v>16296.28</v>
      </c>
      <c r="E52" s="93">
        <v>29.4</v>
      </c>
      <c r="F52" s="94">
        <f t="shared" si="0"/>
        <v>29429.399999999998</v>
      </c>
      <c r="G52" s="93">
        <v>20.06</v>
      </c>
      <c r="H52" s="94">
        <f t="shared" si="5"/>
        <v>60179.99999999999</v>
      </c>
      <c r="I52" s="93">
        <v>10.92</v>
      </c>
      <c r="J52" s="94">
        <f t="shared" si="6"/>
        <v>32760</v>
      </c>
      <c r="K52" s="93">
        <v>6.93</v>
      </c>
      <c r="L52" s="94">
        <f t="shared" si="7"/>
        <v>20790</v>
      </c>
      <c r="M52" s="93">
        <v>29.24</v>
      </c>
      <c r="N52" s="94">
        <f t="shared" si="8"/>
        <v>87720</v>
      </c>
      <c r="O52" s="93">
        <v>20.13</v>
      </c>
      <c r="P52" s="94">
        <f t="shared" si="9"/>
        <v>60390</v>
      </c>
      <c r="Q52" s="93">
        <v>9.1</v>
      </c>
      <c r="R52" s="94">
        <f t="shared" si="10"/>
        <v>27300</v>
      </c>
      <c r="S52" s="93">
        <v>20.16</v>
      </c>
      <c r="T52" s="94">
        <f t="shared" si="2"/>
        <v>20180.16</v>
      </c>
      <c r="U52" s="93">
        <v>9.14</v>
      </c>
      <c r="V52" s="94">
        <f t="shared" si="3"/>
        <v>9149.140000000001</v>
      </c>
      <c r="W52" s="93">
        <v>9.14</v>
      </c>
      <c r="X52" s="94">
        <f t="shared" si="4"/>
        <v>9149.140000000001</v>
      </c>
    </row>
    <row r="53" spans="1:24" ht="15">
      <c r="A53" s="92">
        <v>1100</v>
      </c>
      <c r="B53" s="124">
        <v>2</v>
      </c>
      <c r="C53" s="95">
        <f>C52*(1-$B$62)</f>
        <v>13.838000000000001</v>
      </c>
      <c r="D53" s="96">
        <f t="shared" si="18"/>
        <v>30443.600000000002</v>
      </c>
      <c r="E53" s="95">
        <f>E52*(1-$B$62)</f>
        <v>24.99</v>
      </c>
      <c r="F53" s="96">
        <f t="shared" si="0"/>
        <v>54978</v>
      </c>
      <c r="G53" s="95">
        <f>G52*(1-$B$62)</f>
        <v>17.051</v>
      </c>
      <c r="H53" s="96">
        <f t="shared" si="5"/>
        <v>17068.051</v>
      </c>
      <c r="I53" s="95">
        <f>I52*(1-$B$62)</f>
        <v>9.282</v>
      </c>
      <c r="J53" s="96">
        <f t="shared" si="6"/>
        <v>9291.282</v>
      </c>
      <c r="K53" s="95">
        <f>K52*(1-$B$62)</f>
        <v>5.890499999999999</v>
      </c>
      <c r="L53" s="96">
        <f t="shared" si="7"/>
        <v>5896.3904999999995</v>
      </c>
      <c r="M53" s="95">
        <f>M52*(1-$B$62)</f>
        <v>24.854</v>
      </c>
      <c r="N53" s="96">
        <f t="shared" si="8"/>
        <v>24878.854</v>
      </c>
      <c r="O53" s="95">
        <f>O52*(1-$B$62)</f>
        <v>17.1105</v>
      </c>
      <c r="P53" s="96">
        <f t="shared" si="9"/>
        <v>17127.6105</v>
      </c>
      <c r="Q53" s="95">
        <f>Q52*(1-$B$62)</f>
        <v>7.734999999999999</v>
      </c>
      <c r="R53" s="96">
        <f t="shared" si="10"/>
        <v>7742.735</v>
      </c>
      <c r="S53" s="95">
        <f>S52*(1-$B$62)</f>
        <v>17.136</v>
      </c>
      <c r="T53" s="96">
        <f t="shared" si="2"/>
        <v>37699.2</v>
      </c>
      <c r="U53" s="95">
        <f>U52*(1-$B$62)</f>
        <v>7.769</v>
      </c>
      <c r="V53" s="96">
        <f t="shared" si="3"/>
        <v>17091.8</v>
      </c>
      <c r="W53" s="95">
        <f>W52*(1-$B$62)</f>
        <v>7.769</v>
      </c>
      <c r="X53" s="96">
        <f t="shared" si="4"/>
        <v>17091.8</v>
      </c>
    </row>
    <row r="54" spans="1:24" ht="15.75" thickBot="1">
      <c r="A54" s="113">
        <v>1100</v>
      </c>
      <c r="B54" s="125">
        <v>3</v>
      </c>
      <c r="C54" s="98">
        <f>C52*(1-$B$63)</f>
        <v>13.024000000000001</v>
      </c>
      <c r="D54" s="99">
        <f t="shared" si="18"/>
        <v>42979.200000000004</v>
      </c>
      <c r="E54" s="98">
        <f>E52*(1-$B$63)</f>
        <v>23.52</v>
      </c>
      <c r="F54" s="99">
        <f t="shared" si="0"/>
        <v>77616</v>
      </c>
      <c r="G54" s="98">
        <f aca="true" t="shared" si="20" ref="G54:M54">G52*(1-$B$63)</f>
        <v>16.048</v>
      </c>
      <c r="H54" s="99">
        <f t="shared" si="5"/>
        <v>35305.6</v>
      </c>
      <c r="I54" s="98">
        <f t="shared" si="20"/>
        <v>8.736</v>
      </c>
      <c r="J54" s="99">
        <f t="shared" si="6"/>
        <v>19219.2</v>
      </c>
      <c r="K54" s="98">
        <f t="shared" si="20"/>
        <v>5.5440000000000005</v>
      </c>
      <c r="L54" s="99">
        <f t="shared" si="7"/>
        <v>12196.800000000001</v>
      </c>
      <c r="M54" s="98">
        <f t="shared" si="20"/>
        <v>23.392</v>
      </c>
      <c r="N54" s="99">
        <f t="shared" si="8"/>
        <v>51462.4</v>
      </c>
      <c r="O54" s="98">
        <f>O52*(1-$B$63)</f>
        <v>16.104</v>
      </c>
      <c r="P54" s="99">
        <f t="shared" si="9"/>
        <v>35428.799999999996</v>
      </c>
      <c r="Q54" s="98">
        <f>Q52*(1-$B$63)</f>
        <v>7.28</v>
      </c>
      <c r="R54" s="99">
        <f t="shared" si="10"/>
        <v>16016</v>
      </c>
      <c r="S54" s="98">
        <f>S52*(1-$B$63)</f>
        <v>16.128</v>
      </c>
      <c r="T54" s="99">
        <f t="shared" si="2"/>
        <v>53222.4</v>
      </c>
      <c r="U54" s="98">
        <f>U52*(1-$B$63)</f>
        <v>7.312000000000001</v>
      </c>
      <c r="V54" s="99">
        <f t="shared" si="3"/>
        <v>24129.600000000002</v>
      </c>
      <c r="W54" s="98">
        <f>W52*(1-$B$63)</f>
        <v>7.312000000000001</v>
      </c>
      <c r="X54" s="99">
        <f t="shared" si="4"/>
        <v>24129.600000000002</v>
      </c>
    </row>
    <row r="55" spans="1:24" ht="15">
      <c r="A55" s="115">
        <v>2501</v>
      </c>
      <c r="B55" s="140">
        <v>1</v>
      </c>
      <c r="C55" s="100">
        <v>15.33</v>
      </c>
      <c r="D55" s="101">
        <f t="shared" si="18"/>
        <v>38340.33</v>
      </c>
      <c r="E55" s="100">
        <v>28.04</v>
      </c>
      <c r="F55" s="101">
        <f t="shared" si="0"/>
        <v>70128.04</v>
      </c>
      <c r="G55" s="100">
        <v>19.11</v>
      </c>
      <c r="H55" s="101">
        <f t="shared" si="5"/>
        <v>63063</v>
      </c>
      <c r="I55" s="100">
        <v>10.5</v>
      </c>
      <c r="J55" s="101">
        <f t="shared" si="6"/>
        <v>34650</v>
      </c>
      <c r="K55" s="100">
        <v>6.41</v>
      </c>
      <c r="L55" s="101">
        <f t="shared" si="7"/>
        <v>21153</v>
      </c>
      <c r="M55" s="100">
        <v>27.8</v>
      </c>
      <c r="N55" s="101">
        <f t="shared" si="8"/>
        <v>91740</v>
      </c>
      <c r="O55" s="100">
        <v>19.17</v>
      </c>
      <c r="P55" s="101">
        <f t="shared" si="9"/>
        <v>63261.00000000001</v>
      </c>
      <c r="Q55" s="100">
        <v>8.63</v>
      </c>
      <c r="R55" s="101">
        <f t="shared" si="10"/>
        <v>28479.000000000004</v>
      </c>
      <c r="S55" s="100">
        <v>18.8</v>
      </c>
      <c r="T55" s="101">
        <f t="shared" si="2"/>
        <v>47018.8</v>
      </c>
      <c r="U55" s="100">
        <v>8.61</v>
      </c>
      <c r="V55" s="101">
        <f t="shared" si="3"/>
        <v>21533.609999999997</v>
      </c>
      <c r="W55" s="100">
        <v>8.61</v>
      </c>
      <c r="X55" s="101">
        <f t="shared" si="4"/>
        <v>21533.609999999997</v>
      </c>
    </row>
    <row r="56" spans="1:24" ht="15">
      <c r="A56" s="150">
        <v>2501</v>
      </c>
      <c r="B56" s="151">
        <v>2</v>
      </c>
      <c r="C56" s="102">
        <f>C55*(1-$B$62)</f>
        <v>13.0305</v>
      </c>
      <c r="D56" s="103">
        <f t="shared" si="18"/>
        <v>65178.561</v>
      </c>
      <c r="E56" s="102">
        <f>E55*(1-$B$62)</f>
        <v>23.834</v>
      </c>
      <c r="F56" s="103">
        <f t="shared" si="0"/>
        <v>119217.668</v>
      </c>
      <c r="G56" s="102">
        <f>G55*(1-$B$62)</f>
        <v>16.243499999999997</v>
      </c>
      <c r="H56" s="103">
        <f t="shared" si="5"/>
        <v>40624.9935</v>
      </c>
      <c r="I56" s="102">
        <f>I55*(1-$B$62)</f>
        <v>8.924999999999999</v>
      </c>
      <c r="J56" s="103">
        <f t="shared" si="6"/>
        <v>22321.424999999996</v>
      </c>
      <c r="K56" s="102">
        <f>K55*(1-$B$62)</f>
        <v>5.4485</v>
      </c>
      <c r="L56" s="103">
        <f t="shared" si="7"/>
        <v>13626.6985</v>
      </c>
      <c r="M56" s="102">
        <f>M55*(1-$B$62)</f>
        <v>23.63</v>
      </c>
      <c r="N56" s="103">
        <f t="shared" si="8"/>
        <v>59098.63</v>
      </c>
      <c r="O56" s="102">
        <f>O55*(1-$B$62)</f>
        <v>16.2945</v>
      </c>
      <c r="P56" s="103">
        <f t="shared" si="9"/>
        <v>40752.544499999996</v>
      </c>
      <c r="Q56" s="102">
        <f>Q55*(1-$B$62)</f>
        <v>7.335500000000001</v>
      </c>
      <c r="R56" s="103">
        <f t="shared" si="10"/>
        <v>18346.0855</v>
      </c>
      <c r="S56" s="102">
        <f>S55*(1-$B$62)</f>
        <v>15.98</v>
      </c>
      <c r="T56" s="103">
        <f t="shared" si="2"/>
        <v>79931.96</v>
      </c>
      <c r="U56" s="102">
        <f>U55*(1-$B$62)</f>
        <v>7.318499999999999</v>
      </c>
      <c r="V56" s="103">
        <f t="shared" si="3"/>
        <v>36607.136999999995</v>
      </c>
      <c r="W56" s="102">
        <f>W55*(1-$B$62)</f>
        <v>7.318499999999999</v>
      </c>
      <c r="X56" s="103">
        <f t="shared" si="4"/>
        <v>36607.136999999995</v>
      </c>
    </row>
    <row r="57" spans="1:24" ht="15.75" thickBot="1">
      <c r="A57" s="152">
        <v>2501</v>
      </c>
      <c r="B57" s="153">
        <v>3</v>
      </c>
      <c r="C57" s="104">
        <f>C55*(1-$B$63)</f>
        <v>12.264000000000001</v>
      </c>
      <c r="D57" s="105">
        <f t="shared" si="18"/>
        <v>92016.792</v>
      </c>
      <c r="E57" s="104">
        <f>E55*(1-$B$63)</f>
        <v>22.432000000000002</v>
      </c>
      <c r="F57" s="105">
        <f t="shared" si="0"/>
        <v>168307.296</v>
      </c>
      <c r="G57" s="104">
        <f aca="true" t="shared" si="21" ref="G57:M57">G55*(1-$B$63)</f>
        <v>15.288</v>
      </c>
      <c r="H57" s="105">
        <f t="shared" si="5"/>
        <v>76470.576</v>
      </c>
      <c r="I57" s="104">
        <f t="shared" si="21"/>
        <v>8.4</v>
      </c>
      <c r="J57" s="105">
        <f t="shared" si="6"/>
        <v>42016.8</v>
      </c>
      <c r="K57" s="104">
        <f t="shared" si="21"/>
        <v>5.128</v>
      </c>
      <c r="L57" s="105">
        <f t="shared" si="7"/>
        <v>25650.256</v>
      </c>
      <c r="M57" s="104">
        <f t="shared" si="21"/>
        <v>22.240000000000002</v>
      </c>
      <c r="N57" s="105">
        <f t="shared" si="8"/>
        <v>111244.48000000001</v>
      </c>
      <c r="O57" s="104">
        <f>O55*(1-$B$63)</f>
        <v>15.336000000000002</v>
      </c>
      <c r="P57" s="105">
        <f t="shared" si="9"/>
        <v>76710.672</v>
      </c>
      <c r="Q57" s="104">
        <f>Q55*(1-$B$63)</f>
        <v>6.904000000000001</v>
      </c>
      <c r="R57" s="105">
        <f t="shared" si="10"/>
        <v>34533.808000000005</v>
      </c>
      <c r="S57" s="104">
        <f>S55*(1-$B$63)</f>
        <v>15.040000000000001</v>
      </c>
      <c r="T57" s="105">
        <f t="shared" si="2"/>
        <v>112845.12000000001</v>
      </c>
      <c r="U57" s="104">
        <f>U55*(1-$B$63)</f>
        <v>6.888</v>
      </c>
      <c r="V57" s="105">
        <f t="shared" si="3"/>
        <v>51680.664</v>
      </c>
      <c r="W57" s="104">
        <f>W55*(1-$B$63)</f>
        <v>6.888</v>
      </c>
      <c r="X57" s="105">
        <f t="shared" si="4"/>
        <v>51680.664</v>
      </c>
    </row>
    <row r="58" spans="1:24" ht="15">
      <c r="A58" s="110">
        <v>5001</v>
      </c>
      <c r="B58" s="123">
        <v>1</v>
      </c>
      <c r="C58" s="93">
        <v>13.86</v>
      </c>
      <c r="D58" s="94">
        <f t="shared" si="18"/>
        <v>69313.86</v>
      </c>
      <c r="E58" s="93">
        <v>26.15</v>
      </c>
      <c r="F58" s="94">
        <f t="shared" si="0"/>
        <v>130776.15</v>
      </c>
      <c r="G58" s="93">
        <v>18.69</v>
      </c>
      <c r="H58" s="94">
        <f t="shared" si="5"/>
        <v>140231.07</v>
      </c>
      <c r="I58" s="93">
        <v>10.92</v>
      </c>
      <c r="J58" s="94">
        <f t="shared" si="6"/>
        <v>81932.76</v>
      </c>
      <c r="K58" s="93">
        <v>6.41</v>
      </c>
      <c r="L58" s="94">
        <f t="shared" si="7"/>
        <v>48094.23</v>
      </c>
      <c r="M58" s="93">
        <v>26.85</v>
      </c>
      <c r="N58" s="94">
        <f t="shared" si="8"/>
        <v>201455.55000000002</v>
      </c>
      <c r="O58" s="93">
        <v>19.17</v>
      </c>
      <c r="P58" s="94">
        <f t="shared" si="9"/>
        <v>143832.51</v>
      </c>
      <c r="Q58" s="93">
        <v>8.15</v>
      </c>
      <c r="R58" s="94">
        <f t="shared" si="10"/>
        <v>61149.450000000004</v>
      </c>
      <c r="S58" s="93">
        <v>17.33</v>
      </c>
      <c r="T58" s="94">
        <f t="shared" si="2"/>
        <v>86667.32999999999</v>
      </c>
      <c r="U58" s="93">
        <v>7.77</v>
      </c>
      <c r="V58" s="94">
        <f t="shared" si="3"/>
        <v>38857.77</v>
      </c>
      <c r="W58" s="93">
        <v>7.77</v>
      </c>
      <c r="X58" s="94">
        <f t="shared" si="4"/>
        <v>38857.77</v>
      </c>
    </row>
    <row r="59" spans="1:24" ht="15">
      <c r="A59" s="92">
        <v>5001</v>
      </c>
      <c r="B59" s="124">
        <v>2</v>
      </c>
      <c r="C59" s="95">
        <f>C58*(1-$B$62)</f>
        <v>11.780999999999999</v>
      </c>
      <c r="D59" s="96">
        <f t="shared" si="18"/>
        <v>117833.56199999999</v>
      </c>
      <c r="E59" s="95">
        <f>E58*(1-$B$62)</f>
        <v>22.2275</v>
      </c>
      <c r="F59" s="96">
        <f t="shared" si="0"/>
        <v>222319.455</v>
      </c>
      <c r="G59" s="95">
        <f>G58*(1-$B$62)</f>
        <v>15.8865</v>
      </c>
      <c r="H59" s="96">
        <f t="shared" si="5"/>
        <v>79448.3865</v>
      </c>
      <c r="I59" s="95">
        <f>I58*(1-$B$62)</f>
        <v>9.282</v>
      </c>
      <c r="J59" s="96">
        <f t="shared" si="6"/>
        <v>46419.282</v>
      </c>
      <c r="K59" s="95">
        <f>K58*(1-$B$62)</f>
        <v>5.4485</v>
      </c>
      <c r="L59" s="96">
        <f t="shared" si="7"/>
        <v>27247.948500000002</v>
      </c>
      <c r="M59" s="95">
        <f>M58*(1-$B$62)</f>
        <v>22.8225</v>
      </c>
      <c r="N59" s="96">
        <f t="shared" si="8"/>
        <v>114135.32250000001</v>
      </c>
      <c r="O59" s="95">
        <f>O58*(1-$B$62)</f>
        <v>16.2945</v>
      </c>
      <c r="P59" s="96">
        <f t="shared" si="9"/>
        <v>81488.7945</v>
      </c>
      <c r="Q59" s="95">
        <f>Q58*(1-$B$62)</f>
        <v>6.9275</v>
      </c>
      <c r="R59" s="96">
        <f t="shared" si="10"/>
        <v>34644.4275</v>
      </c>
      <c r="S59" s="95">
        <f>S58*(1-$B$62)</f>
        <v>14.730499999999997</v>
      </c>
      <c r="T59" s="96">
        <f t="shared" si="2"/>
        <v>147334.46099999998</v>
      </c>
      <c r="U59" s="95">
        <f>U58*(1-$B$62)</f>
        <v>6.6045</v>
      </c>
      <c r="V59" s="96">
        <f t="shared" si="3"/>
        <v>66058.209</v>
      </c>
      <c r="W59" s="95">
        <f>W58*(1-$B$62)</f>
        <v>6.6045</v>
      </c>
      <c r="X59" s="96">
        <f t="shared" si="4"/>
        <v>66058.209</v>
      </c>
    </row>
    <row r="60" spans="1:24" ht="15.75" thickBot="1">
      <c r="A60" s="113">
        <v>5001</v>
      </c>
      <c r="B60" s="125">
        <v>3</v>
      </c>
      <c r="C60" s="98">
        <f>C58*(1-$B$63)</f>
        <v>11.088000000000001</v>
      </c>
      <c r="D60" s="99">
        <f t="shared" si="18"/>
        <v>166353.26400000002</v>
      </c>
      <c r="E60" s="98">
        <f>E58*(1-$B$63)</f>
        <v>20.92</v>
      </c>
      <c r="F60" s="99">
        <f t="shared" si="0"/>
        <v>313862.76</v>
      </c>
      <c r="G60" s="98">
        <f aca="true" t="shared" si="22" ref="G60:M60">G58*(1-$B$63)</f>
        <v>14.952000000000002</v>
      </c>
      <c r="H60" s="99">
        <f t="shared" si="5"/>
        <v>149549.904</v>
      </c>
      <c r="I60" s="98">
        <f t="shared" si="22"/>
        <v>8.736</v>
      </c>
      <c r="J60" s="99">
        <f t="shared" si="6"/>
        <v>87377.47200000001</v>
      </c>
      <c r="K60" s="98">
        <f t="shared" si="22"/>
        <v>5.128</v>
      </c>
      <c r="L60" s="99">
        <f t="shared" si="7"/>
        <v>51290.256</v>
      </c>
      <c r="M60" s="98">
        <f t="shared" si="22"/>
        <v>21.480000000000004</v>
      </c>
      <c r="N60" s="99">
        <f t="shared" si="8"/>
        <v>214842.96000000005</v>
      </c>
      <c r="O60" s="98">
        <f>O58*(1-$B$63)</f>
        <v>15.336000000000002</v>
      </c>
      <c r="P60" s="99">
        <f t="shared" si="9"/>
        <v>153390.67200000002</v>
      </c>
      <c r="Q60" s="98">
        <f>Q58*(1-$B$63)</f>
        <v>6.5200000000000005</v>
      </c>
      <c r="R60" s="99">
        <f t="shared" si="10"/>
        <v>65213.04000000001</v>
      </c>
      <c r="S60" s="98">
        <f>S58*(1-$B$63)</f>
        <v>13.863999999999999</v>
      </c>
      <c r="T60" s="99">
        <f>$A60*$B60*S60</f>
        <v>208001.59199999998</v>
      </c>
      <c r="U60" s="98">
        <f>U58*(1-$B$63)</f>
        <v>6.216</v>
      </c>
      <c r="V60" s="99">
        <f>$A60*$B60*U60</f>
        <v>93258.648</v>
      </c>
      <c r="W60" s="98">
        <f>W58*(1-$B$63)</f>
        <v>6.216</v>
      </c>
      <c r="X60" s="99">
        <f>$A60*$B60*W60</f>
        <v>93258.648</v>
      </c>
    </row>
    <row r="62" spans="1:2" ht="15">
      <c r="A62" s="130" t="s">
        <v>19</v>
      </c>
      <c r="B62" s="135">
        <v>0.15</v>
      </c>
    </row>
    <row r="63" spans="1:2" ht="15">
      <c r="A63" s="130" t="s">
        <v>20</v>
      </c>
      <c r="B63" s="135">
        <v>0.2</v>
      </c>
    </row>
    <row r="64" spans="1:2" ht="15">
      <c r="A64" s="130" t="s">
        <v>100</v>
      </c>
      <c r="B64" s="135">
        <v>0.2</v>
      </c>
    </row>
  </sheetData>
  <sheetProtection password="EAD2" sheet="1"/>
  <mergeCells count="23">
    <mergeCell ref="G2:R2"/>
    <mergeCell ref="G3:H3"/>
    <mergeCell ref="I3:J3"/>
    <mergeCell ref="K3:L3"/>
    <mergeCell ref="M3:N3"/>
    <mergeCell ref="Q3:R3"/>
    <mergeCell ref="U4:V4"/>
    <mergeCell ref="Q4:R4"/>
    <mergeCell ref="W4:X4"/>
    <mergeCell ref="G4:H4"/>
    <mergeCell ref="O3:P3"/>
    <mergeCell ref="O4:P4"/>
    <mergeCell ref="S4:T4"/>
    <mergeCell ref="C3:D3"/>
    <mergeCell ref="E3:F3"/>
    <mergeCell ref="S3:T3"/>
    <mergeCell ref="U3:V3"/>
    <mergeCell ref="W3:X3"/>
    <mergeCell ref="C4:D4"/>
    <mergeCell ref="E4:F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00390625" style="126" customWidth="1"/>
    <col min="2" max="2" width="5.140625" style="126" bestFit="1" customWidth="1"/>
    <col min="4" max="4" width="10.57421875" style="0" bestFit="1" customWidth="1"/>
    <col min="6" max="6" width="10.57421875" style="0" bestFit="1" customWidth="1"/>
    <col min="8" max="8" width="10.57421875" style="0" bestFit="1" customWidth="1"/>
  </cols>
  <sheetData>
    <row r="1" ht="15.75" thickBot="1"/>
    <row r="2" spans="1:8" ht="16.5" thickBot="1" thickTop="1">
      <c r="A2" s="177" t="s">
        <v>126</v>
      </c>
      <c r="B2" s="177"/>
      <c r="C2" s="202" t="s">
        <v>11</v>
      </c>
      <c r="D2" s="202"/>
      <c r="E2" s="202" t="s">
        <v>124</v>
      </c>
      <c r="F2" s="202"/>
      <c r="G2" s="202" t="s">
        <v>125</v>
      </c>
      <c r="H2" s="202"/>
    </row>
    <row r="3" spans="1:8" ht="16.5" thickBot="1" thickTop="1">
      <c r="A3" s="177" t="s">
        <v>123</v>
      </c>
      <c r="B3" s="177"/>
      <c r="C3" s="202" t="s">
        <v>3</v>
      </c>
      <c r="D3" s="202"/>
      <c r="E3" s="202" t="s">
        <v>3</v>
      </c>
      <c r="F3" s="202"/>
      <c r="G3" s="202" t="s">
        <v>3</v>
      </c>
      <c r="H3" s="202"/>
    </row>
    <row r="4" spans="3:8" ht="15.75" thickTop="1">
      <c r="C4" s="92" t="s">
        <v>14</v>
      </c>
      <c r="D4" s="112" t="s">
        <v>13</v>
      </c>
      <c r="E4" s="92" t="s">
        <v>14</v>
      </c>
      <c r="F4" s="112" t="s">
        <v>13</v>
      </c>
      <c r="G4" s="13" t="s">
        <v>14</v>
      </c>
      <c r="H4" s="14" t="s">
        <v>13</v>
      </c>
    </row>
    <row r="5" spans="1:8" ht="15.75" thickBot="1">
      <c r="A5" s="126" t="s">
        <v>2</v>
      </c>
      <c r="B5" s="126" t="s">
        <v>12</v>
      </c>
      <c r="C5" s="92"/>
      <c r="D5" s="112"/>
      <c r="E5" s="92"/>
      <c r="F5" s="112"/>
      <c r="G5" s="13"/>
      <c r="H5" s="14"/>
    </row>
    <row r="6" spans="1:8" ht="15">
      <c r="A6" s="115">
        <v>25</v>
      </c>
      <c r="B6" s="140">
        <v>1</v>
      </c>
      <c r="C6" s="141">
        <v>14.39</v>
      </c>
      <c r="D6" s="142">
        <f>$A6*$B6*C6</f>
        <v>359.75</v>
      </c>
      <c r="E6" s="141">
        <v>4.83</v>
      </c>
      <c r="F6" s="142">
        <f aca="true" t="shared" si="0" ref="F6:F59">$A6*$B6*E6</f>
        <v>120.75</v>
      </c>
      <c r="G6" s="141">
        <v>17.33</v>
      </c>
      <c r="H6" s="142">
        <f aca="true" t="shared" si="1" ref="H6:H23">$A6*$B6*G6</f>
        <v>433.24999999999994</v>
      </c>
    </row>
    <row r="7" spans="1:8" ht="15">
      <c r="A7" s="117">
        <v>25</v>
      </c>
      <c r="B7" s="143">
        <v>2</v>
      </c>
      <c r="C7" s="144">
        <f>C6*(1-$B$61)</f>
        <v>12.2315</v>
      </c>
      <c r="D7" s="145">
        <f aca="true" t="shared" si="2" ref="D7:D59">$A7*$B7*C7</f>
        <v>611.575</v>
      </c>
      <c r="E7" s="144">
        <f>E6*(1-$B$61)</f>
        <v>4.1055</v>
      </c>
      <c r="F7" s="145">
        <f t="shared" si="0"/>
        <v>205.275</v>
      </c>
      <c r="G7" s="144">
        <f>G6*(1-$B$61)</f>
        <v>14.730499999999997</v>
      </c>
      <c r="H7" s="145">
        <f t="shared" si="1"/>
        <v>736.5249999999999</v>
      </c>
    </row>
    <row r="8" spans="1:8" ht="15.75" thickBot="1">
      <c r="A8" s="119">
        <v>25</v>
      </c>
      <c r="B8" s="147">
        <v>3</v>
      </c>
      <c r="C8" s="148">
        <f>C6*(1-$B$62)</f>
        <v>11.512</v>
      </c>
      <c r="D8" s="149">
        <f t="shared" si="2"/>
        <v>863.4000000000001</v>
      </c>
      <c r="E8" s="148">
        <f>E6*(1-$B$62)</f>
        <v>3.8640000000000003</v>
      </c>
      <c r="F8" s="149">
        <f t="shared" si="0"/>
        <v>289.8</v>
      </c>
      <c r="G8" s="148">
        <f>G6*(1-$B$62)</f>
        <v>13.863999999999999</v>
      </c>
      <c r="H8" s="149">
        <f t="shared" si="1"/>
        <v>1039.8</v>
      </c>
    </row>
    <row r="9" spans="1:8" ht="15">
      <c r="A9" s="110">
        <v>50</v>
      </c>
      <c r="B9" s="123">
        <v>1</v>
      </c>
      <c r="C9" s="93">
        <v>14.39</v>
      </c>
      <c r="D9" s="94">
        <f t="shared" si="2"/>
        <v>719.5</v>
      </c>
      <c r="E9" s="93">
        <v>4.83</v>
      </c>
      <c r="F9" s="94">
        <f t="shared" si="0"/>
        <v>241.5</v>
      </c>
      <c r="G9" s="93">
        <v>14.49</v>
      </c>
      <c r="H9" s="94">
        <f t="shared" si="1"/>
        <v>724.5</v>
      </c>
    </row>
    <row r="10" spans="1:8" ht="15">
      <c r="A10" s="92">
        <v>50</v>
      </c>
      <c r="B10" s="124">
        <v>2</v>
      </c>
      <c r="C10" s="95">
        <f>C9*(1-$B$61)</f>
        <v>12.2315</v>
      </c>
      <c r="D10" s="96">
        <f t="shared" si="2"/>
        <v>1223.15</v>
      </c>
      <c r="E10" s="95">
        <f>E9*(1-$B$61)</f>
        <v>4.1055</v>
      </c>
      <c r="F10" s="96">
        <f t="shared" si="0"/>
        <v>410.55</v>
      </c>
      <c r="G10" s="95">
        <f>G9*(1-$B$61)</f>
        <v>12.3165</v>
      </c>
      <c r="H10" s="96">
        <f t="shared" si="1"/>
        <v>1231.6499999999999</v>
      </c>
    </row>
    <row r="11" spans="1:8" ht="15.75" thickBot="1">
      <c r="A11" s="113">
        <v>50</v>
      </c>
      <c r="B11" s="125">
        <v>3</v>
      </c>
      <c r="C11" s="98">
        <f>C9*(1-$B$62)</f>
        <v>11.512</v>
      </c>
      <c r="D11" s="99">
        <f t="shared" si="2"/>
        <v>1726.8000000000002</v>
      </c>
      <c r="E11" s="98">
        <f>E9*(1-$B$62)</f>
        <v>3.8640000000000003</v>
      </c>
      <c r="F11" s="99">
        <f t="shared" si="0"/>
        <v>579.6</v>
      </c>
      <c r="G11" s="98">
        <f>G9*(1-$B$62)</f>
        <v>11.592</v>
      </c>
      <c r="H11" s="99">
        <f t="shared" si="1"/>
        <v>1738.8000000000002</v>
      </c>
    </row>
    <row r="12" spans="1:8" ht="15">
      <c r="A12" s="115">
        <v>75</v>
      </c>
      <c r="B12" s="140">
        <v>1</v>
      </c>
      <c r="C12" s="100">
        <v>14.07</v>
      </c>
      <c r="D12" s="101">
        <f t="shared" si="2"/>
        <v>1055.25</v>
      </c>
      <c r="E12" s="100">
        <v>4.52</v>
      </c>
      <c r="F12" s="101">
        <f t="shared" si="0"/>
        <v>338.99999999999994</v>
      </c>
      <c r="G12" s="100">
        <v>11.87</v>
      </c>
      <c r="H12" s="101">
        <f t="shared" si="1"/>
        <v>890.2499999999999</v>
      </c>
    </row>
    <row r="13" spans="1:8" ht="15">
      <c r="A13" s="150">
        <v>75</v>
      </c>
      <c r="B13" s="151">
        <v>2</v>
      </c>
      <c r="C13" s="102">
        <f>C12*(1-$B$61)</f>
        <v>11.9595</v>
      </c>
      <c r="D13" s="103">
        <f t="shared" si="2"/>
        <v>1793.925</v>
      </c>
      <c r="E13" s="102">
        <f>E12*(1-$B$61)</f>
        <v>3.8419999999999996</v>
      </c>
      <c r="F13" s="103">
        <f t="shared" si="0"/>
        <v>576.3</v>
      </c>
      <c r="G13" s="102">
        <f>G12*(1-$B$61)</f>
        <v>10.0895</v>
      </c>
      <c r="H13" s="103">
        <f t="shared" si="1"/>
        <v>1513.425</v>
      </c>
    </row>
    <row r="14" spans="1:8" ht="15.75" thickBot="1">
      <c r="A14" s="152">
        <v>75</v>
      </c>
      <c r="B14" s="153">
        <v>3</v>
      </c>
      <c r="C14" s="104">
        <f>C12*(1-$B$62)</f>
        <v>11.256</v>
      </c>
      <c r="D14" s="105">
        <f t="shared" si="2"/>
        <v>2532.6</v>
      </c>
      <c r="E14" s="104">
        <f>E12*(1-$B$62)</f>
        <v>3.6159999999999997</v>
      </c>
      <c r="F14" s="105">
        <f t="shared" si="0"/>
        <v>813.5999999999999</v>
      </c>
      <c r="G14" s="104">
        <f>G12*(1-$B$62)</f>
        <v>9.496</v>
      </c>
      <c r="H14" s="105">
        <f t="shared" si="1"/>
        <v>2136.6</v>
      </c>
    </row>
    <row r="15" spans="1:8" ht="15">
      <c r="A15" s="110">
        <v>100</v>
      </c>
      <c r="B15" s="123">
        <v>1</v>
      </c>
      <c r="C15" s="93">
        <v>14.07</v>
      </c>
      <c r="D15" s="94">
        <f t="shared" si="2"/>
        <v>1407</v>
      </c>
      <c r="E15" s="93">
        <v>4.52</v>
      </c>
      <c r="F15" s="94">
        <f t="shared" si="0"/>
        <v>451.99999999999994</v>
      </c>
      <c r="G15" s="93">
        <v>9.03</v>
      </c>
      <c r="H15" s="94">
        <f t="shared" si="1"/>
        <v>902.9999999999999</v>
      </c>
    </row>
    <row r="16" spans="1:8" ht="15">
      <c r="A16" s="92">
        <v>100</v>
      </c>
      <c r="B16" s="124">
        <v>2</v>
      </c>
      <c r="C16" s="95">
        <f>C15*(1-$B$61)</f>
        <v>11.9595</v>
      </c>
      <c r="D16" s="96">
        <f t="shared" si="2"/>
        <v>2391.9</v>
      </c>
      <c r="E16" s="95">
        <f>E15*(1-$B$61)</f>
        <v>3.8419999999999996</v>
      </c>
      <c r="F16" s="96">
        <f t="shared" si="0"/>
        <v>768.4</v>
      </c>
      <c r="G16" s="95">
        <f>G15*(1-$B$61)</f>
        <v>7.6754999999999995</v>
      </c>
      <c r="H16" s="96">
        <f t="shared" si="1"/>
        <v>1535.1</v>
      </c>
    </row>
    <row r="17" spans="1:8" ht="15.75" thickBot="1">
      <c r="A17" s="113">
        <v>100</v>
      </c>
      <c r="B17" s="125">
        <v>3</v>
      </c>
      <c r="C17" s="98">
        <f>C15*(1-$B$62)</f>
        <v>11.256</v>
      </c>
      <c r="D17" s="99">
        <f t="shared" si="2"/>
        <v>3376.8</v>
      </c>
      <c r="E17" s="98">
        <f>E15*(1-$B$62)</f>
        <v>3.6159999999999997</v>
      </c>
      <c r="F17" s="99">
        <f t="shared" si="0"/>
        <v>1084.8</v>
      </c>
      <c r="G17" s="98">
        <f>G15*(1-$B$62)</f>
        <v>7.224</v>
      </c>
      <c r="H17" s="99">
        <f t="shared" si="1"/>
        <v>2167.2000000000003</v>
      </c>
    </row>
    <row r="18" spans="1:8" ht="15">
      <c r="A18" s="115">
        <v>150</v>
      </c>
      <c r="B18" s="140">
        <v>1</v>
      </c>
      <c r="C18" s="100">
        <v>12.71</v>
      </c>
      <c r="D18" s="101">
        <f t="shared" si="2"/>
        <v>1906.5000000000002</v>
      </c>
      <c r="E18" s="100">
        <v>3.15</v>
      </c>
      <c r="F18" s="101">
        <f t="shared" si="0"/>
        <v>472.5</v>
      </c>
      <c r="G18" s="100">
        <v>8.19</v>
      </c>
      <c r="H18" s="101">
        <f t="shared" si="1"/>
        <v>1228.5</v>
      </c>
    </row>
    <row r="19" spans="1:8" ht="15">
      <c r="A19" s="150">
        <v>150</v>
      </c>
      <c r="B19" s="151">
        <v>2</v>
      </c>
      <c r="C19" s="102">
        <f>C18*(1-$B$61)</f>
        <v>10.8035</v>
      </c>
      <c r="D19" s="103">
        <f t="shared" si="2"/>
        <v>3241.0499999999997</v>
      </c>
      <c r="E19" s="102">
        <f>E18*(1-$B$61)</f>
        <v>2.6774999999999998</v>
      </c>
      <c r="F19" s="103">
        <f t="shared" si="0"/>
        <v>803.2499999999999</v>
      </c>
      <c r="G19" s="102">
        <f>G18*(1-$B$61)</f>
        <v>6.961499999999999</v>
      </c>
      <c r="H19" s="103">
        <f t="shared" si="1"/>
        <v>2088.45</v>
      </c>
    </row>
    <row r="20" spans="1:8" ht="15.75" thickBot="1">
      <c r="A20" s="152">
        <v>150</v>
      </c>
      <c r="B20" s="153">
        <v>3</v>
      </c>
      <c r="C20" s="104">
        <f>C18*(1-$B$62)</f>
        <v>10.168000000000001</v>
      </c>
      <c r="D20" s="105">
        <f t="shared" si="2"/>
        <v>4575.6</v>
      </c>
      <c r="E20" s="104">
        <f>E18*(1-$B$62)</f>
        <v>2.52</v>
      </c>
      <c r="F20" s="105">
        <f t="shared" si="0"/>
        <v>1134</v>
      </c>
      <c r="G20" s="104">
        <f>G18*(1-$B$62)</f>
        <v>6.552</v>
      </c>
      <c r="H20" s="105">
        <f t="shared" si="1"/>
        <v>2948.3999999999996</v>
      </c>
    </row>
    <row r="21" spans="1:8" ht="15">
      <c r="A21" s="110">
        <v>200</v>
      </c>
      <c r="B21" s="123">
        <v>1</v>
      </c>
      <c r="C21" s="93">
        <v>13.86</v>
      </c>
      <c r="D21" s="94">
        <f t="shared" si="2"/>
        <v>2772</v>
      </c>
      <c r="E21" s="93">
        <v>4.31</v>
      </c>
      <c r="F21" s="94">
        <f t="shared" si="0"/>
        <v>861.9999999999999</v>
      </c>
      <c r="G21" s="93">
        <v>4.73</v>
      </c>
      <c r="H21" s="94">
        <f t="shared" si="1"/>
        <v>946.0000000000001</v>
      </c>
    </row>
    <row r="22" spans="1:8" ht="15">
      <c r="A22" s="92">
        <v>200</v>
      </c>
      <c r="B22" s="124">
        <v>2</v>
      </c>
      <c r="C22" s="95">
        <f>C21*(1-$B$61)</f>
        <v>11.780999999999999</v>
      </c>
      <c r="D22" s="96">
        <f t="shared" si="2"/>
        <v>4712.4</v>
      </c>
      <c r="E22" s="95">
        <f>E21*(1-$B$61)</f>
        <v>3.6634999999999995</v>
      </c>
      <c r="F22" s="96">
        <f t="shared" si="0"/>
        <v>1465.3999999999999</v>
      </c>
      <c r="G22" s="95">
        <f>G21*(1-$B$61)</f>
        <v>4.0205</v>
      </c>
      <c r="H22" s="96">
        <f t="shared" si="1"/>
        <v>1608.2</v>
      </c>
    </row>
    <row r="23" spans="1:8" ht="15.75" thickBot="1">
      <c r="A23" s="113">
        <v>200</v>
      </c>
      <c r="B23" s="125">
        <v>3</v>
      </c>
      <c r="C23" s="98">
        <f>C21*(1-$B$62)</f>
        <v>11.088000000000001</v>
      </c>
      <c r="D23" s="99">
        <f t="shared" si="2"/>
        <v>6652.8</v>
      </c>
      <c r="E23" s="98">
        <f>E21*(1-$B$62)</f>
        <v>3.448</v>
      </c>
      <c r="F23" s="99">
        <f t="shared" si="0"/>
        <v>2068.8</v>
      </c>
      <c r="G23" s="98">
        <f>G21*(1-$B$62)</f>
        <v>3.7840000000000007</v>
      </c>
      <c r="H23" s="99">
        <f t="shared" si="1"/>
        <v>2270.4000000000005</v>
      </c>
    </row>
    <row r="24" spans="1:8" ht="15">
      <c r="A24" s="115">
        <v>250</v>
      </c>
      <c r="B24" s="140">
        <v>1</v>
      </c>
      <c r="C24" s="100">
        <v>13.86</v>
      </c>
      <c r="D24" s="101">
        <f t="shared" si="2"/>
        <v>3465</v>
      </c>
      <c r="E24" s="100">
        <v>4.31</v>
      </c>
      <c r="F24" s="101">
        <f t="shared" si="0"/>
        <v>1077.5</v>
      </c>
      <c r="G24" s="100">
        <v>3.26</v>
      </c>
      <c r="H24" s="101">
        <f>$A23*$B23*G24</f>
        <v>1955.9999999999998</v>
      </c>
    </row>
    <row r="25" spans="1:8" ht="15">
      <c r="A25" s="150">
        <v>250</v>
      </c>
      <c r="B25" s="151">
        <v>2</v>
      </c>
      <c r="C25" s="102">
        <f>C24*(1-$B$61)</f>
        <v>11.780999999999999</v>
      </c>
      <c r="D25" s="103">
        <f t="shared" si="2"/>
        <v>5890.499999999999</v>
      </c>
      <c r="E25" s="102">
        <f>E24*(1-$B$61)</f>
        <v>3.6634999999999995</v>
      </c>
      <c r="F25" s="103">
        <f t="shared" si="0"/>
        <v>1831.7499999999998</v>
      </c>
      <c r="G25" s="102">
        <f>G24*(1-$B$61)</f>
        <v>2.771</v>
      </c>
      <c r="H25" s="103">
        <f>$A24*$B24*G25</f>
        <v>692.75</v>
      </c>
    </row>
    <row r="26" spans="1:8" ht="15.75" thickBot="1">
      <c r="A26" s="152">
        <v>250</v>
      </c>
      <c r="B26" s="153">
        <v>3</v>
      </c>
      <c r="C26" s="104">
        <f>C24*(1-$B$62)</f>
        <v>11.088000000000001</v>
      </c>
      <c r="D26" s="105">
        <f t="shared" si="2"/>
        <v>8316</v>
      </c>
      <c r="E26" s="104">
        <f>E24*(1-$B$62)</f>
        <v>3.448</v>
      </c>
      <c r="F26" s="105">
        <f t="shared" si="0"/>
        <v>2586</v>
      </c>
      <c r="G26" s="104">
        <f>G24*(1-$B$62)</f>
        <v>2.608</v>
      </c>
      <c r="H26" s="105">
        <f>$A25*$B25*G26</f>
        <v>1304</v>
      </c>
    </row>
    <row r="27" spans="1:8" ht="15">
      <c r="A27" s="110">
        <v>300</v>
      </c>
      <c r="B27" s="123">
        <v>1</v>
      </c>
      <c r="C27" s="93">
        <v>13.97</v>
      </c>
      <c r="D27" s="94">
        <f t="shared" si="2"/>
        <v>4191</v>
      </c>
      <c r="E27" s="93">
        <v>4.41</v>
      </c>
      <c r="F27" s="94">
        <f t="shared" si="0"/>
        <v>1323</v>
      </c>
      <c r="G27" s="93"/>
      <c r="H27" s="94"/>
    </row>
    <row r="28" spans="1:8" ht="15">
      <c r="A28" s="92">
        <v>300</v>
      </c>
      <c r="B28" s="124">
        <v>2</v>
      </c>
      <c r="C28" s="95">
        <f>C27*(1-$B$61)</f>
        <v>11.8745</v>
      </c>
      <c r="D28" s="96">
        <f t="shared" si="2"/>
        <v>7124.7</v>
      </c>
      <c r="E28" s="95">
        <f>E27*(1-$B$61)</f>
        <v>3.7485</v>
      </c>
      <c r="F28" s="96">
        <f t="shared" si="0"/>
        <v>2249.1</v>
      </c>
      <c r="G28" s="95"/>
      <c r="H28" s="96"/>
    </row>
    <row r="29" spans="1:8" ht="15.75" thickBot="1">
      <c r="A29" s="113">
        <v>300</v>
      </c>
      <c r="B29" s="125">
        <v>3</v>
      </c>
      <c r="C29" s="98">
        <f>C27*(1-$B$62)</f>
        <v>11.176000000000002</v>
      </c>
      <c r="D29" s="99">
        <f t="shared" si="2"/>
        <v>10058.400000000001</v>
      </c>
      <c r="E29" s="98">
        <f>E27*(1-$B$62)</f>
        <v>3.5280000000000005</v>
      </c>
      <c r="F29" s="99">
        <f t="shared" si="0"/>
        <v>3175.2000000000003</v>
      </c>
      <c r="G29" s="98"/>
      <c r="H29" s="99"/>
    </row>
    <row r="30" spans="1:8" ht="15">
      <c r="A30" s="115">
        <v>400</v>
      </c>
      <c r="B30" s="140">
        <v>1</v>
      </c>
      <c r="C30" s="100">
        <v>13.76</v>
      </c>
      <c r="D30" s="101">
        <f t="shared" si="2"/>
        <v>5504</v>
      </c>
      <c r="E30" s="100">
        <v>4.2</v>
      </c>
      <c r="F30" s="101">
        <f t="shared" si="0"/>
        <v>1680</v>
      </c>
      <c r="G30" s="100"/>
      <c r="H30" s="101"/>
    </row>
    <row r="31" spans="1:8" ht="15">
      <c r="A31" s="150">
        <v>400</v>
      </c>
      <c r="B31" s="151">
        <v>2</v>
      </c>
      <c r="C31" s="102">
        <f>C30*(1-$B$61)</f>
        <v>11.696</v>
      </c>
      <c r="D31" s="103">
        <f t="shared" si="2"/>
        <v>9356.8</v>
      </c>
      <c r="E31" s="102">
        <f>E30*(1-$B$61)</f>
        <v>3.57</v>
      </c>
      <c r="F31" s="103">
        <f t="shared" si="0"/>
        <v>2856</v>
      </c>
      <c r="G31" s="102"/>
      <c r="H31" s="103"/>
    </row>
    <row r="32" spans="1:8" ht="15.75" thickBot="1">
      <c r="A32" s="152">
        <v>400</v>
      </c>
      <c r="B32" s="153">
        <v>3</v>
      </c>
      <c r="C32" s="104">
        <f>C30*(1-$B$62)</f>
        <v>11.008000000000001</v>
      </c>
      <c r="D32" s="105">
        <f t="shared" si="2"/>
        <v>13209.6</v>
      </c>
      <c r="E32" s="104">
        <f>E30*(1-$B$62)</f>
        <v>3.3600000000000003</v>
      </c>
      <c r="F32" s="105">
        <f t="shared" si="0"/>
        <v>4032.0000000000005</v>
      </c>
      <c r="G32" s="104"/>
      <c r="H32" s="105"/>
    </row>
    <row r="33" spans="1:8" ht="15">
      <c r="A33" s="110">
        <v>500</v>
      </c>
      <c r="B33" s="123">
        <v>1</v>
      </c>
      <c r="C33" s="93">
        <v>13.44</v>
      </c>
      <c r="D33" s="94">
        <f t="shared" si="2"/>
        <v>6720</v>
      </c>
      <c r="E33" s="93">
        <v>3.89</v>
      </c>
      <c r="F33" s="94">
        <f t="shared" si="0"/>
        <v>1945</v>
      </c>
      <c r="G33" s="93"/>
      <c r="H33" s="94"/>
    </row>
    <row r="34" spans="1:8" ht="15">
      <c r="A34" s="92">
        <v>500</v>
      </c>
      <c r="B34" s="124">
        <v>2</v>
      </c>
      <c r="C34" s="95">
        <f>C33*(1-$B$61)</f>
        <v>11.424</v>
      </c>
      <c r="D34" s="96">
        <f t="shared" si="2"/>
        <v>11424</v>
      </c>
      <c r="E34" s="95">
        <f>E33*(1-$B$61)</f>
        <v>3.3065</v>
      </c>
      <c r="F34" s="96">
        <f t="shared" si="0"/>
        <v>3306.5</v>
      </c>
      <c r="G34" s="95"/>
      <c r="H34" s="96"/>
    </row>
    <row r="35" spans="1:8" ht="15.75" thickBot="1">
      <c r="A35" s="113">
        <v>500</v>
      </c>
      <c r="B35" s="125">
        <v>3</v>
      </c>
      <c r="C35" s="98">
        <f>C33*(1-$B$62)</f>
        <v>10.752</v>
      </c>
      <c r="D35" s="99">
        <f t="shared" si="2"/>
        <v>16128.000000000002</v>
      </c>
      <c r="E35" s="98">
        <f>E33*(1-$B$62)</f>
        <v>3.112</v>
      </c>
      <c r="F35" s="99">
        <f t="shared" si="0"/>
        <v>4668</v>
      </c>
      <c r="G35" s="98"/>
      <c r="H35" s="99"/>
    </row>
    <row r="36" spans="1:8" ht="15">
      <c r="A36" s="115">
        <v>600</v>
      </c>
      <c r="B36" s="140">
        <v>1</v>
      </c>
      <c r="C36" s="100">
        <v>13.34</v>
      </c>
      <c r="D36" s="101">
        <f t="shared" si="2"/>
        <v>8004</v>
      </c>
      <c r="E36" s="100">
        <v>3.78</v>
      </c>
      <c r="F36" s="101">
        <f t="shared" si="0"/>
        <v>2268</v>
      </c>
      <c r="G36" s="100"/>
      <c r="H36" s="101"/>
    </row>
    <row r="37" spans="1:8" ht="15">
      <c r="A37" s="150">
        <v>600</v>
      </c>
      <c r="B37" s="151">
        <v>2</v>
      </c>
      <c r="C37" s="102">
        <f>C36*(1-$B$61)</f>
        <v>11.339</v>
      </c>
      <c r="D37" s="103">
        <f t="shared" si="2"/>
        <v>13606.800000000001</v>
      </c>
      <c r="E37" s="102">
        <f>E36*(1-$B$61)</f>
        <v>3.2129999999999996</v>
      </c>
      <c r="F37" s="103">
        <f t="shared" si="0"/>
        <v>3855.5999999999995</v>
      </c>
      <c r="G37" s="102"/>
      <c r="H37" s="103"/>
    </row>
    <row r="38" spans="1:8" ht="15.75" thickBot="1">
      <c r="A38" s="152">
        <v>600</v>
      </c>
      <c r="B38" s="153">
        <v>3</v>
      </c>
      <c r="C38" s="104">
        <f>C36*(1-$B$62)</f>
        <v>10.672</v>
      </c>
      <c r="D38" s="105">
        <f t="shared" si="2"/>
        <v>19209.600000000002</v>
      </c>
      <c r="E38" s="104">
        <f>E36*(1-$B$62)</f>
        <v>3.024</v>
      </c>
      <c r="F38" s="105">
        <f t="shared" si="0"/>
        <v>5443.2</v>
      </c>
      <c r="G38" s="104"/>
      <c r="H38" s="105"/>
    </row>
    <row r="39" spans="1:8" ht="15">
      <c r="A39" s="110">
        <v>700</v>
      </c>
      <c r="B39" s="123">
        <v>1</v>
      </c>
      <c r="C39" s="93">
        <v>13.55</v>
      </c>
      <c r="D39" s="94">
        <f t="shared" si="2"/>
        <v>9485</v>
      </c>
      <c r="E39" s="93">
        <v>3.99</v>
      </c>
      <c r="F39" s="94">
        <f t="shared" si="0"/>
        <v>2793</v>
      </c>
      <c r="G39" s="93"/>
      <c r="H39" s="94"/>
    </row>
    <row r="40" spans="1:8" ht="15">
      <c r="A40" s="92">
        <v>700</v>
      </c>
      <c r="B40" s="124">
        <v>2</v>
      </c>
      <c r="C40" s="95">
        <f>C39*(1-$B$61)</f>
        <v>11.5175</v>
      </c>
      <c r="D40" s="96">
        <f t="shared" si="2"/>
        <v>16124.5</v>
      </c>
      <c r="E40" s="95">
        <f>E39*(1-$B$61)</f>
        <v>3.3915</v>
      </c>
      <c r="F40" s="96">
        <f t="shared" si="0"/>
        <v>4748.1</v>
      </c>
      <c r="G40" s="95"/>
      <c r="H40" s="96"/>
    </row>
    <row r="41" spans="1:8" ht="15.75" thickBot="1">
      <c r="A41" s="113">
        <v>700</v>
      </c>
      <c r="B41" s="125">
        <v>3</v>
      </c>
      <c r="C41" s="98">
        <f>C39*(1-$B$62)</f>
        <v>10.840000000000002</v>
      </c>
      <c r="D41" s="99">
        <f t="shared" si="2"/>
        <v>22764.000000000004</v>
      </c>
      <c r="E41" s="98">
        <f>E39*(1-$B$62)</f>
        <v>3.192</v>
      </c>
      <c r="F41" s="99">
        <f t="shared" si="0"/>
        <v>6703.200000000001</v>
      </c>
      <c r="G41" s="98"/>
      <c r="H41" s="99"/>
    </row>
    <row r="42" spans="1:8" ht="15">
      <c r="A42" s="115">
        <v>800</v>
      </c>
      <c r="B42" s="140">
        <v>1</v>
      </c>
      <c r="C42" s="100">
        <v>13.44</v>
      </c>
      <c r="D42" s="101">
        <f t="shared" si="2"/>
        <v>10752</v>
      </c>
      <c r="E42" s="100">
        <v>3.89</v>
      </c>
      <c r="F42" s="101">
        <f t="shared" si="0"/>
        <v>3112</v>
      </c>
      <c r="G42" s="100"/>
      <c r="H42" s="101"/>
    </row>
    <row r="43" spans="1:8" ht="15">
      <c r="A43" s="150">
        <v>800</v>
      </c>
      <c r="B43" s="151">
        <v>2</v>
      </c>
      <c r="C43" s="102">
        <f>C42*(1-$B$61)</f>
        <v>11.424</v>
      </c>
      <c r="D43" s="103">
        <f t="shared" si="2"/>
        <v>18278.399999999998</v>
      </c>
      <c r="E43" s="102">
        <f>E42*(1-$B$61)</f>
        <v>3.3065</v>
      </c>
      <c r="F43" s="103">
        <f t="shared" si="0"/>
        <v>5290.400000000001</v>
      </c>
      <c r="G43" s="102"/>
      <c r="H43" s="103"/>
    </row>
    <row r="44" spans="1:8" ht="15.75" thickBot="1">
      <c r="A44" s="152">
        <v>800</v>
      </c>
      <c r="B44" s="153">
        <v>3</v>
      </c>
      <c r="C44" s="104">
        <f>C42*(1-$B$62)</f>
        <v>10.752</v>
      </c>
      <c r="D44" s="105">
        <f t="shared" si="2"/>
        <v>25804.800000000003</v>
      </c>
      <c r="E44" s="104">
        <f>E42*(1-$B$62)</f>
        <v>3.112</v>
      </c>
      <c r="F44" s="105">
        <f t="shared" si="0"/>
        <v>7468.8</v>
      </c>
      <c r="G44" s="104"/>
      <c r="H44" s="105"/>
    </row>
    <row r="45" spans="1:8" ht="15">
      <c r="A45" s="110">
        <v>900</v>
      </c>
      <c r="B45" s="123">
        <v>1</v>
      </c>
      <c r="C45" s="93">
        <v>13.44</v>
      </c>
      <c r="D45" s="94">
        <f t="shared" si="2"/>
        <v>12096</v>
      </c>
      <c r="E45" s="93">
        <v>3.89</v>
      </c>
      <c r="F45" s="94">
        <f t="shared" si="0"/>
        <v>3501</v>
      </c>
      <c r="G45" s="93"/>
      <c r="H45" s="94"/>
    </row>
    <row r="46" spans="1:8" ht="15">
      <c r="A46" s="92">
        <v>900</v>
      </c>
      <c r="B46" s="124">
        <v>2</v>
      </c>
      <c r="C46" s="95">
        <f>C45*(1-$B$61)</f>
        <v>11.424</v>
      </c>
      <c r="D46" s="96">
        <f t="shared" si="2"/>
        <v>20563.2</v>
      </c>
      <c r="E46" s="95">
        <f>E45*(1-$B$61)</f>
        <v>3.3065</v>
      </c>
      <c r="F46" s="96">
        <f t="shared" si="0"/>
        <v>5951.700000000001</v>
      </c>
      <c r="G46" s="95"/>
      <c r="H46" s="96"/>
    </row>
    <row r="47" spans="1:8" ht="15.75" thickBot="1">
      <c r="A47" s="113">
        <v>900</v>
      </c>
      <c r="B47" s="125">
        <v>3</v>
      </c>
      <c r="C47" s="98">
        <f>C45*(1-$B$62)</f>
        <v>10.752</v>
      </c>
      <c r="D47" s="99">
        <f t="shared" si="2"/>
        <v>29030.4</v>
      </c>
      <c r="E47" s="98">
        <f>E45*(1-$B$62)</f>
        <v>3.112</v>
      </c>
      <c r="F47" s="99">
        <f t="shared" si="0"/>
        <v>8402.4</v>
      </c>
      <c r="G47" s="98"/>
      <c r="H47" s="99"/>
    </row>
    <row r="48" spans="1:8" ht="15">
      <c r="A48" s="115">
        <v>1000</v>
      </c>
      <c r="B48" s="140">
        <v>1</v>
      </c>
      <c r="C48" s="100">
        <v>13.44</v>
      </c>
      <c r="D48" s="101">
        <f t="shared" si="2"/>
        <v>13440</v>
      </c>
      <c r="E48" s="100">
        <v>3.89</v>
      </c>
      <c r="F48" s="101">
        <f t="shared" si="0"/>
        <v>3890</v>
      </c>
      <c r="G48" s="100"/>
      <c r="H48" s="101"/>
    </row>
    <row r="49" spans="1:8" ht="15">
      <c r="A49" s="150">
        <v>1000</v>
      </c>
      <c r="B49" s="151">
        <v>2</v>
      </c>
      <c r="C49" s="102">
        <f>C48*(1-$B$61)</f>
        <v>11.424</v>
      </c>
      <c r="D49" s="103">
        <f t="shared" si="2"/>
        <v>22848</v>
      </c>
      <c r="E49" s="102">
        <f>E48*(1-$B$61)</f>
        <v>3.3065</v>
      </c>
      <c r="F49" s="103">
        <f t="shared" si="0"/>
        <v>6613</v>
      </c>
      <c r="G49" s="102"/>
      <c r="H49" s="103"/>
    </row>
    <row r="50" spans="1:8" ht="15.75" thickBot="1">
      <c r="A50" s="152">
        <v>1000</v>
      </c>
      <c r="B50" s="153">
        <v>3</v>
      </c>
      <c r="C50" s="104">
        <f>C48*(1-$B$62)</f>
        <v>10.752</v>
      </c>
      <c r="D50" s="105">
        <f t="shared" si="2"/>
        <v>32256.000000000004</v>
      </c>
      <c r="E50" s="104">
        <f>E48*(1-$B$62)</f>
        <v>3.112</v>
      </c>
      <c r="F50" s="105">
        <f t="shared" si="0"/>
        <v>9336</v>
      </c>
      <c r="G50" s="104"/>
      <c r="H50" s="105"/>
    </row>
    <row r="51" spans="1:8" ht="15">
      <c r="A51" s="110">
        <v>1001</v>
      </c>
      <c r="B51" s="123">
        <v>1</v>
      </c>
      <c r="C51" s="93">
        <v>13.13</v>
      </c>
      <c r="D51" s="94">
        <f t="shared" si="2"/>
        <v>13143.130000000001</v>
      </c>
      <c r="E51" s="93">
        <v>3.99</v>
      </c>
      <c r="F51" s="94">
        <f t="shared" si="0"/>
        <v>3993.9900000000002</v>
      </c>
      <c r="G51" s="93"/>
      <c r="H51" s="94"/>
    </row>
    <row r="52" spans="1:8" ht="15">
      <c r="A52" s="92">
        <v>1100</v>
      </c>
      <c r="B52" s="124">
        <v>2</v>
      </c>
      <c r="C52" s="95">
        <f>C51*(1-$B$61)</f>
        <v>11.1605</v>
      </c>
      <c r="D52" s="96">
        <f t="shared" si="2"/>
        <v>24553.100000000002</v>
      </c>
      <c r="E52" s="95">
        <f>E51*(1-$B$61)</f>
        <v>3.3915</v>
      </c>
      <c r="F52" s="96">
        <f t="shared" si="0"/>
        <v>7461.3</v>
      </c>
      <c r="G52" s="95"/>
      <c r="H52" s="96"/>
    </row>
    <row r="53" spans="1:8" ht="15.75" thickBot="1">
      <c r="A53" s="113">
        <v>1100</v>
      </c>
      <c r="B53" s="125">
        <v>3</v>
      </c>
      <c r="C53" s="98">
        <f>C51*(1-$B$62)</f>
        <v>10.504000000000001</v>
      </c>
      <c r="D53" s="99">
        <f t="shared" si="2"/>
        <v>34663.200000000004</v>
      </c>
      <c r="E53" s="98">
        <f>E51*(1-$B$62)</f>
        <v>3.192</v>
      </c>
      <c r="F53" s="99">
        <f t="shared" si="0"/>
        <v>10533.6</v>
      </c>
      <c r="G53" s="98"/>
      <c r="H53" s="99"/>
    </row>
    <row r="54" spans="1:8" ht="15">
      <c r="A54" s="115">
        <v>2501</v>
      </c>
      <c r="B54" s="140">
        <v>1</v>
      </c>
      <c r="C54" s="100">
        <v>12.71</v>
      </c>
      <c r="D54" s="101">
        <f t="shared" si="2"/>
        <v>31787.710000000003</v>
      </c>
      <c r="E54" s="100">
        <v>4.1</v>
      </c>
      <c r="F54" s="101">
        <f t="shared" si="0"/>
        <v>10254.099999999999</v>
      </c>
      <c r="G54" s="100"/>
      <c r="H54" s="101"/>
    </row>
    <row r="55" spans="1:8" ht="15">
      <c r="A55" s="150">
        <v>2501</v>
      </c>
      <c r="B55" s="151">
        <v>2</v>
      </c>
      <c r="C55" s="102">
        <f>C54*(1-$B$61)</f>
        <v>10.8035</v>
      </c>
      <c r="D55" s="103">
        <f t="shared" si="2"/>
        <v>54039.106999999996</v>
      </c>
      <c r="E55" s="102">
        <f>E54*(1-$B$61)</f>
        <v>3.4849999999999994</v>
      </c>
      <c r="F55" s="103">
        <f t="shared" si="0"/>
        <v>17431.969999999998</v>
      </c>
      <c r="G55" s="102"/>
      <c r="H55" s="103"/>
    </row>
    <row r="56" spans="1:8" ht="15.75" thickBot="1">
      <c r="A56" s="152">
        <v>2501</v>
      </c>
      <c r="B56" s="153">
        <v>3</v>
      </c>
      <c r="C56" s="104">
        <f>C54*(1-$B$62)</f>
        <v>10.168000000000001</v>
      </c>
      <c r="D56" s="105">
        <f t="shared" si="2"/>
        <v>76290.504</v>
      </c>
      <c r="E56" s="104">
        <f>E54*(1-$B$62)</f>
        <v>3.28</v>
      </c>
      <c r="F56" s="105">
        <f t="shared" si="0"/>
        <v>24609.84</v>
      </c>
      <c r="G56" s="104"/>
      <c r="H56" s="105"/>
    </row>
    <row r="57" spans="1:8" ht="15">
      <c r="A57" s="110">
        <v>5001</v>
      </c>
      <c r="B57" s="123">
        <v>1</v>
      </c>
      <c r="C57" s="93">
        <v>12.29</v>
      </c>
      <c r="D57" s="94">
        <f t="shared" si="2"/>
        <v>61462.28999999999</v>
      </c>
      <c r="E57" s="93">
        <v>4.52</v>
      </c>
      <c r="F57" s="94">
        <f t="shared" si="0"/>
        <v>22604.519999999997</v>
      </c>
      <c r="G57" s="93"/>
      <c r="H57" s="94"/>
    </row>
    <row r="58" spans="1:8" ht="15">
      <c r="A58" s="92">
        <v>5001</v>
      </c>
      <c r="B58" s="124">
        <v>2</v>
      </c>
      <c r="C58" s="95">
        <f>C57*(1-$B$61)</f>
        <v>10.446499999999999</v>
      </c>
      <c r="D58" s="96">
        <f t="shared" si="2"/>
        <v>104485.89299999998</v>
      </c>
      <c r="E58" s="95">
        <f>E57*(1-$B$61)</f>
        <v>3.8419999999999996</v>
      </c>
      <c r="F58" s="96">
        <f t="shared" si="0"/>
        <v>38427.683999999994</v>
      </c>
      <c r="G58" s="95"/>
      <c r="H58" s="96"/>
    </row>
    <row r="59" spans="1:8" ht="15.75" thickBot="1">
      <c r="A59" s="113">
        <v>5001</v>
      </c>
      <c r="B59" s="125">
        <v>3</v>
      </c>
      <c r="C59" s="98">
        <f>C57*(1-$B$62)</f>
        <v>9.832</v>
      </c>
      <c r="D59" s="99">
        <f t="shared" si="2"/>
        <v>147509.496</v>
      </c>
      <c r="E59" s="98">
        <f>E57*(1-$B$62)</f>
        <v>3.6159999999999997</v>
      </c>
      <c r="F59" s="99">
        <f t="shared" si="0"/>
        <v>54250.848</v>
      </c>
      <c r="G59" s="98"/>
      <c r="H59" s="99"/>
    </row>
    <row r="60" spans="3:8" ht="15">
      <c r="C60" s="126"/>
      <c r="D60" s="126"/>
      <c r="E60" s="126"/>
      <c r="F60" s="126"/>
      <c r="G60" s="126"/>
      <c r="H60" s="126"/>
    </row>
    <row r="61" spans="1:8" ht="15">
      <c r="A61" s="130" t="s">
        <v>19</v>
      </c>
      <c r="B61" s="135">
        <v>0.15</v>
      </c>
      <c r="C61" s="126"/>
      <c r="D61" s="126"/>
      <c r="E61" s="126"/>
      <c r="F61" s="126"/>
      <c r="G61" s="126"/>
      <c r="H61" s="126"/>
    </row>
    <row r="62" spans="1:8" ht="15">
      <c r="A62" s="130" t="s">
        <v>20</v>
      </c>
      <c r="B62" s="135">
        <v>0.2</v>
      </c>
      <c r="C62" s="126"/>
      <c r="D62" s="126"/>
      <c r="E62" s="126"/>
      <c r="F62" s="126"/>
      <c r="G62" s="126"/>
      <c r="H62" s="126"/>
    </row>
    <row r="63" spans="1:8" ht="15">
      <c r="A63" s="130" t="s">
        <v>100</v>
      </c>
      <c r="B63" s="135">
        <v>0.2</v>
      </c>
      <c r="C63" s="126"/>
      <c r="D63" s="126"/>
      <c r="E63" s="126"/>
      <c r="F63" s="126"/>
      <c r="G63" s="126"/>
      <c r="H63" s="126"/>
    </row>
  </sheetData>
  <sheetProtection password="EA92" sheet="1" objects="1" scenarios="1"/>
  <mergeCells count="6">
    <mergeCell ref="C2:D2"/>
    <mergeCell ref="E2:F2"/>
    <mergeCell ref="G2:H2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32" ht="16.5" customHeight="1"/>
  </sheetData>
  <sheetProtection password="EA92" sheet="1"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9.00390625" style="126" bestFit="1" customWidth="1"/>
    <col min="2" max="2" width="5.140625" style="126" bestFit="1" customWidth="1"/>
    <col min="3" max="3" width="7.00390625" style="126" bestFit="1" customWidth="1"/>
    <col min="4" max="4" width="11.57421875" style="126" bestFit="1" customWidth="1"/>
    <col min="5" max="5" width="7.00390625" style="126" bestFit="1" customWidth="1"/>
    <col min="6" max="6" width="11.57421875" style="126" bestFit="1" customWidth="1"/>
    <col min="7" max="7" width="9.140625" style="126" customWidth="1"/>
    <col min="8" max="8" width="48.7109375" style="126" customWidth="1"/>
    <col min="9" max="9" width="6.28125" style="126" customWidth="1"/>
    <col min="10" max="16384" width="9.140625" style="126" customWidth="1"/>
  </cols>
  <sheetData>
    <row r="1" ht="15.75" thickBot="1"/>
    <row r="2" spans="1:6" ht="32.25" customHeight="1" thickBot="1" thickTop="1">
      <c r="A2" s="158" t="s">
        <v>15</v>
      </c>
      <c r="B2" s="158"/>
      <c r="C2" s="192" t="s">
        <v>8</v>
      </c>
      <c r="D2" s="192"/>
      <c r="E2" s="192" t="s">
        <v>8</v>
      </c>
      <c r="F2" s="192"/>
    </row>
    <row r="3" spans="1:6" ht="16.5" customHeight="1" thickBot="1" thickTop="1">
      <c r="A3" s="158" t="s">
        <v>4</v>
      </c>
      <c r="B3" s="158"/>
      <c r="C3" s="195"/>
      <c r="D3" s="196"/>
      <c r="E3" s="195" t="s">
        <v>98</v>
      </c>
      <c r="F3" s="196"/>
    </row>
    <row r="4" spans="3:11" ht="16.5" thickBot="1" thickTop="1">
      <c r="C4" s="92" t="s">
        <v>14</v>
      </c>
      <c r="D4" s="112" t="s">
        <v>13</v>
      </c>
      <c r="E4" s="92" t="s">
        <v>14</v>
      </c>
      <c r="F4" s="112" t="s">
        <v>13</v>
      </c>
      <c r="H4" s="175" t="s">
        <v>113</v>
      </c>
      <c r="I4" s="124"/>
      <c r="J4" s="97"/>
      <c r="K4" s="97"/>
    </row>
    <row r="5" spans="1:11" ht="15.75" thickBot="1">
      <c r="A5" s="126" t="s">
        <v>2</v>
      </c>
      <c r="B5" s="126" t="s">
        <v>12</v>
      </c>
      <c r="C5" s="92"/>
      <c r="D5" s="112"/>
      <c r="E5" s="92"/>
      <c r="F5" s="112"/>
      <c r="H5" s="205" t="s">
        <v>99</v>
      </c>
      <c r="I5" s="206"/>
      <c r="J5" s="203">
        <v>5244.75</v>
      </c>
      <c r="K5" s="204"/>
    </row>
    <row r="6" spans="1:11" ht="15.75" thickBot="1">
      <c r="A6" s="115">
        <v>250</v>
      </c>
      <c r="B6" s="140">
        <v>1</v>
      </c>
      <c r="C6" s="100">
        <v>50.09</v>
      </c>
      <c r="D6" s="101">
        <f aca="true" t="shared" si="0" ref="D6:D14">$A6*$B6*C6</f>
        <v>12522.5</v>
      </c>
      <c r="E6" s="100">
        <v>62.6</v>
      </c>
      <c r="F6" s="101">
        <f aca="true" t="shared" si="1" ref="F6:F14">$A6*$B6*E6</f>
        <v>15650</v>
      </c>
      <c r="H6" s="205" t="s">
        <v>101</v>
      </c>
      <c r="I6" s="206"/>
      <c r="J6" s="203">
        <v>2495</v>
      </c>
      <c r="K6" s="204"/>
    </row>
    <row r="7" spans="1:11" ht="15.75" thickBot="1">
      <c r="A7" s="150">
        <v>250</v>
      </c>
      <c r="B7" s="151">
        <v>2</v>
      </c>
      <c r="C7" s="102">
        <f>C6*(1-$B$51)</f>
        <v>42.5765</v>
      </c>
      <c r="D7" s="103">
        <f t="shared" si="0"/>
        <v>21288.25</v>
      </c>
      <c r="E7" s="102">
        <f>E6*(1-$B$51)</f>
        <v>53.21</v>
      </c>
      <c r="F7" s="103">
        <f t="shared" si="1"/>
        <v>26605</v>
      </c>
      <c r="H7" s="205" t="s">
        <v>107</v>
      </c>
      <c r="I7" s="206"/>
      <c r="J7" s="203" t="s">
        <v>104</v>
      </c>
      <c r="K7" s="204"/>
    </row>
    <row r="8" spans="1:11" ht="15.75" thickBot="1">
      <c r="A8" s="152">
        <v>250</v>
      </c>
      <c r="B8" s="153">
        <v>3</v>
      </c>
      <c r="C8" s="104">
        <f>C6*(1-$B$52)</f>
        <v>40.072</v>
      </c>
      <c r="D8" s="105">
        <f t="shared" si="0"/>
        <v>30054.000000000004</v>
      </c>
      <c r="E8" s="104">
        <f>E6*(1-$B$52)</f>
        <v>50.080000000000005</v>
      </c>
      <c r="F8" s="105">
        <f t="shared" si="1"/>
        <v>37560.00000000001</v>
      </c>
      <c r="H8" s="205" t="s">
        <v>102</v>
      </c>
      <c r="I8" s="206"/>
      <c r="J8" s="203">
        <v>13650</v>
      </c>
      <c r="K8" s="204"/>
    </row>
    <row r="9" spans="1:11" ht="15.75" thickBot="1">
      <c r="A9" s="110">
        <v>300</v>
      </c>
      <c r="B9" s="123">
        <v>1</v>
      </c>
      <c r="C9" s="93">
        <v>50.09</v>
      </c>
      <c r="D9" s="94">
        <f t="shared" si="0"/>
        <v>15027.000000000002</v>
      </c>
      <c r="E9" s="93">
        <v>62.6</v>
      </c>
      <c r="F9" s="94">
        <f t="shared" si="1"/>
        <v>18780</v>
      </c>
      <c r="H9" s="205" t="s">
        <v>103</v>
      </c>
      <c r="I9" s="206"/>
      <c r="J9" s="203">
        <v>6825</v>
      </c>
      <c r="K9" s="204"/>
    </row>
    <row r="10" spans="1:11" ht="15.75" thickBot="1">
      <c r="A10" s="92">
        <v>300</v>
      </c>
      <c r="B10" s="124">
        <v>2</v>
      </c>
      <c r="C10" s="95">
        <f>C9*(1-$B$51)</f>
        <v>42.5765</v>
      </c>
      <c r="D10" s="96">
        <f t="shared" si="0"/>
        <v>25545.9</v>
      </c>
      <c r="E10" s="95">
        <f>E9*(1-$B$51)</f>
        <v>53.21</v>
      </c>
      <c r="F10" s="96">
        <f t="shared" si="1"/>
        <v>31926</v>
      </c>
      <c r="H10" s="205" t="s">
        <v>106</v>
      </c>
      <c r="I10" s="206"/>
      <c r="J10" s="203" t="s">
        <v>104</v>
      </c>
      <c r="K10" s="204"/>
    </row>
    <row r="11" spans="1:11" ht="15.75" thickBot="1">
      <c r="A11" s="113">
        <v>300</v>
      </c>
      <c r="B11" s="125">
        <v>3</v>
      </c>
      <c r="C11" s="98">
        <f>C9*(1-$B$52)</f>
        <v>40.072</v>
      </c>
      <c r="D11" s="99">
        <f t="shared" si="0"/>
        <v>36064.8</v>
      </c>
      <c r="E11" s="98">
        <f>E9*(1-$B$52)</f>
        <v>50.080000000000005</v>
      </c>
      <c r="F11" s="99">
        <f t="shared" si="1"/>
        <v>45072.00000000001</v>
      </c>
      <c r="J11" s="178"/>
      <c r="K11" s="178"/>
    </row>
    <row r="12" spans="1:11" ht="15.75" thickBot="1">
      <c r="A12" s="115">
        <v>400</v>
      </c>
      <c r="B12" s="140">
        <v>1</v>
      </c>
      <c r="C12" s="100">
        <v>50.09</v>
      </c>
      <c r="D12" s="101">
        <f t="shared" si="0"/>
        <v>20036</v>
      </c>
      <c r="E12" s="100">
        <v>62.6</v>
      </c>
      <c r="F12" s="101">
        <f t="shared" si="1"/>
        <v>25040</v>
      </c>
      <c r="H12" s="205" t="s">
        <v>108</v>
      </c>
      <c r="I12" s="206"/>
      <c r="J12" s="203">
        <v>1575</v>
      </c>
      <c r="K12" s="204"/>
    </row>
    <row r="13" spans="1:11" ht="15.75" thickBot="1">
      <c r="A13" s="150">
        <v>400</v>
      </c>
      <c r="B13" s="151">
        <v>2</v>
      </c>
      <c r="C13" s="102">
        <f>C12*(1-$B$51)</f>
        <v>42.5765</v>
      </c>
      <c r="D13" s="103">
        <f t="shared" si="0"/>
        <v>34061.200000000004</v>
      </c>
      <c r="E13" s="102">
        <f>E12*(1-$B$51)</f>
        <v>53.21</v>
      </c>
      <c r="F13" s="103">
        <f t="shared" si="1"/>
        <v>42568</v>
      </c>
      <c r="H13" s="205" t="s">
        <v>109</v>
      </c>
      <c r="I13" s="206"/>
      <c r="J13" s="203">
        <v>4935</v>
      </c>
      <c r="K13" s="204"/>
    </row>
    <row r="14" spans="1:11" ht="15.75" thickBot="1">
      <c r="A14" s="152">
        <v>400</v>
      </c>
      <c r="B14" s="153">
        <v>3</v>
      </c>
      <c r="C14" s="104">
        <f>C12*(1-$B$52)</f>
        <v>40.072</v>
      </c>
      <c r="D14" s="105">
        <f t="shared" si="0"/>
        <v>48086.4</v>
      </c>
      <c r="E14" s="104">
        <f>E12*(1-$B$52)</f>
        <v>50.080000000000005</v>
      </c>
      <c r="F14" s="105">
        <f t="shared" si="1"/>
        <v>60096.00000000001</v>
      </c>
      <c r="J14" s="178"/>
      <c r="K14" s="178"/>
    </row>
    <row r="15" spans="1:11" ht="15.75" thickBot="1">
      <c r="A15" s="110">
        <v>500</v>
      </c>
      <c r="B15" s="123">
        <v>1</v>
      </c>
      <c r="C15" s="93">
        <v>41.37</v>
      </c>
      <c r="D15" s="94">
        <f aca="true" t="shared" si="2" ref="D15:D38">$A15*$B15*C15</f>
        <v>20685</v>
      </c>
      <c r="E15" s="93">
        <v>51.53</v>
      </c>
      <c r="F15" s="94">
        <f aca="true" t="shared" si="3" ref="F15:F38">$A15*$B15*E15</f>
        <v>25765</v>
      </c>
      <c r="H15" s="205" t="s">
        <v>110</v>
      </c>
      <c r="I15" s="206"/>
      <c r="J15" s="203">
        <v>2625</v>
      </c>
      <c r="K15" s="204"/>
    </row>
    <row r="16" spans="1:11" ht="15.75" customHeight="1" thickBot="1">
      <c r="A16" s="92">
        <v>500</v>
      </c>
      <c r="B16" s="124">
        <v>2</v>
      </c>
      <c r="C16" s="95">
        <f>C15*(1-$B$51)</f>
        <v>35.1645</v>
      </c>
      <c r="D16" s="96">
        <f t="shared" si="2"/>
        <v>35164.5</v>
      </c>
      <c r="E16" s="95">
        <f>E15*(1-$B$51)</f>
        <v>43.8005</v>
      </c>
      <c r="F16" s="96">
        <f t="shared" si="3"/>
        <v>43800.5</v>
      </c>
      <c r="H16" s="205" t="s">
        <v>111</v>
      </c>
      <c r="I16" s="206"/>
      <c r="J16" s="203">
        <v>2415</v>
      </c>
      <c r="K16" s="204"/>
    </row>
    <row r="17" spans="1:11" ht="15.75" thickBot="1">
      <c r="A17" s="113">
        <v>500</v>
      </c>
      <c r="B17" s="125">
        <v>3</v>
      </c>
      <c r="C17" s="98">
        <f>C15*(1-$B$52)</f>
        <v>33.096</v>
      </c>
      <c r="D17" s="99">
        <f t="shared" si="2"/>
        <v>49643.99999999999</v>
      </c>
      <c r="E17" s="98">
        <f>E15*(1-$B$52)</f>
        <v>41.224000000000004</v>
      </c>
      <c r="F17" s="99">
        <f t="shared" si="3"/>
        <v>61836.00000000001</v>
      </c>
      <c r="J17" s="178"/>
      <c r="K17" s="178"/>
    </row>
    <row r="18" spans="1:11" ht="15.75" thickBot="1">
      <c r="A18" s="115">
        <v>600</v>
      </c>
      <c r="B18" s="140">
        <v>1</v>
      </c>
      <c r="C18" s="100">
        <v>40.22</v>
      </c>
      <c r="D18" s="101">
        <f t="shared" si="2"/>
        <v>24132</v>
      </c>
      <c r="E18" s="100">
        <v>50.33</v>
      </c>
      <c r="F18" s="101">
        <f t="shared" si="3"/>
        <v>30198</v>
      </c>
      <c r="H18" s="205" t="s">
        <v>111</v>
      </c>
      <c r="I18" s="206"/>
      <c r="J18" s="203">
        <v>156.45</v>
      </c>
      <c r="K18" s="204"/>
    </row>
    <row r="19" spans="1:11" ht="15">
      <c r="A19" s="150">
        <v>600</v>
      </c>
      <c r="B19" s="151">
        <v>2</v>
      </c>
      <c r="C19" s="102">
        <f>C18*(1-$B$51)</f>
        <v>34.187</v>
      </c>
      <c r="D19" s="103">
        <f t="shared" si="2"/>
        <v>41024.399999999994</v>
      </c>
      <c r="E19" s="102">
        <f>E18*(1-$B$51)</f>
        <v>42.780499999999996</v>
      </c>
      <c r="F19" s="103">
        <f t="shared" si="3"/>
        <v>51336.6</v>
      </c>
      <c r="J19" s="178"/>
      <c r="K19" s="178"/>
    </row>
    <row r="20" spans="1:11" ht="15.75" thickBot="1">
      <c r="A20" s="152">
        <v>600</v>
      </c>
      <c r="B20" s="153">
        <v>3</v>
      </c>
      <c r="C20" s="104">
        <f>C18*(1-$B$52)</f>
        <v>32.176</v>
      </c>
      <c r="D20" s="105">
        <f t="shared" si="2"/>
        <v>57916.8</v>
      </c>
      <c r="E20" s="104">
        <f>E18*(1-$B$52)</f>
        <v>40.264</v>
      </c>
      <c r="F20" s="105">
        <f t="shared" si="3"/>
        <v>72475.20000000001</v>
      </c>
      <c r="H20" s="175" t="s">
        <v>112</v>
      </c>
      <c r="I20" s="124"/>
      <c r="J20" s="179"/>
      <c r="K20" s="179"/>
    </row>
    <row r="21" spans="1:11" ht="15.75" thickBot="1">
      <c r="A21" s="110">
        <v>700</v>
      </c>
      <c r="B21" s="123">
        <v>1</v>
      </c>
      <c r="C21" s="93">
        <v>40.22</v>
      </c>
      <c r="D21" s="94">
        <f t="shared" si="2"/>
        <v>28154</v>
      </c>
      <c r="E21" s="93">
        <v>50.33</v>
      </c>
      <c r="F21" s="94">
        <f t="shared" si="3"/>
        <v>35231</v>
      </c>
      <c r="H21" s="205" t="s">
        <v>114</v>
      </c>
      <c r="I21" s="206"/>
      <c r="J21" s="203">
        <v>2877.53</v>
      </c>
      <c r="K21" s="204"/>
    </row>
    <row r="22" spans="1:11" ht="15.75" thickBot="1">
      <c r="A22" s="92">
        <v>700</v>
      </c>
      <c r="B22" s="124">
        <v>2</v>
      </c>
      <c r="C22" s="95">
        <f>C21*(1-$B$51)</f>
        <v>34.187</v>
      </c>
      <c r="D22" s="96">
        <f t="shared" si="2"/>
        <v>47861.799999999996</v>
      </c>
      <c r="E22" s="95">
        <f>E21*(1-$B$51)</f>
        <v>42.780499999999996</v>
      </c>
      <c r="F22" s="96">
        <f t="shared" si="3"/>
        <v>59892.7</v>
      </c>
      <c r="H22" s="205" t="s">
        <v>115</v>
      </c>
      <c r="I22" s="206"/>
      <c r="J22" s="207">
        <v>0.15</v>
      </c>
      <c r="K22" s="204"/>
    </row>
    <row r="23" spans="1:11" ht="15.75" thickBot="1">
      <c r="A23" s="113">
        <v>700</v>
      </c>
      <c r="B23" s="125">
        <v>3</v>
      </c>
      <c r="C23" s="98">
        <f>C21*(1-$B$52)</f>
        <v>32.176</v>
      </c>
      <c r="D23" s="99">
        <f t="shared" si="2"/>
        <v>67569.6</v>
      </c>
      <c r="E23" s="98">
        <f>E21*(1-$B$52)</f>
        <v>40.264</v>
      </c>
      <c r="F23" s="99">
        <f t="shared" si="3"/>
        <v>84554.40000000001</v>
      </c>
      <c r="H23" s="205" t="s">
        <v>116</v>
      </c>
      <c r="I23" s="206"/>
      <c r="J23" s="203">
        <v>40950</v>
      </c>
      <c r="K23" s="204"/>
    </row>
    <row r="24" spans="1:6" ht="15">
      <c r="A24" s="115">
        <v>800</v>
      </c>
      <c r="B24" s="140">
        <v>1</v>
      </c>
      <c r="C24" s="100">
        <v>39.38</v>
      </c>
      <c r="D24" s="101">
        <f t="shared" si="2"/>
        <v>31504.000000000004</v>
      </c>
      <c r="E24" s="100">
        <v>49.13</v>
      </c>
      <c r="F24" s="101">
        <f t="shared" si="3"/>
        <v>39304</v>
      </c>
    </row>
    <row r="25" spans="1:6" ht="15">
      <c r="A25" s="150">
        <v>800</v>
      </c>
      <c r="B25" s="151">
        <v>2</v>
      </c>
      <c r="C25" s="102">
        <f>C24*(1-$B$51)</f>
        <v>33.473</v>
      </c>
      <c r="D25" s="103">
        <f t="shared" si="2"/>
        <v>53556.799999999996</v>
      </c>
      <c r="E25" s="102">
        <f>E24*(1-$B$51)</f>
        <v>41.7605</v>
      </c>
      <c r="F25" s="103">
        <f t="shared" si="3"/>
        <v>66816.8</v>
      </c>
    </row>
    <row r="26" spans="1:6" ht="15.75" thickBot="1">
      <c r="A26" s="152">
        <v>800</v>
      </c>
      <c r="B26" s="153">
        <v>3</v>
      </c>
      <c r="C26" s="104">
        <f>C24*(1-$B$52)</f>
        <v>31.504000000000005</v>
      </c>
      <c r="D26" s="105">
        <f t="shared" si="2"/>
        <v>75609.6</v>
      </c>
      <c r="E26" s="104">
        <f>E24*(1-$B$52)</f>
        <v>39.304</v>
      </c>
      <c r="F26" s="105">
        <f t="shared" si="3"/>
        <v>94329.6</v>
      </c>
    </row>
    <row r="27" spans="1:6" ht="15">
      <c r="A27" s="110">
        <v>900</v>
      </c>
      <c r="B27" s="123">
        <v>1</v>
      </c>
      <c r="C27" s="93">
        <v>39.38</v>
      </c>
      <c r="D27" s="94">
        <f t="shared" si="2"/>
        <v>35442</v>
      </c>
      <c r="E27" s="93">
        <v>49.13</v>
      </c>
      <c r="F27" s="94">
        <f t="shared" si="3"/>
        <v>44217</v>
      </c>
    </row>
    <row r="28" spans="1:6" ht="15">
      <c r="A28" s="92">
        <v>900</v>
      </c>
      <c r="B28" s="124">
        <v>2</v>
      </c>
      <c r="C28" s="95">
        <f>C27*(1-$B$51)</f>
        <v>33.473</v>
      </c>
      <c r="D28" s="96">
        <f t="shared" si="2"/>
        <v>60251.4</v>
      </c>
      <c r="E28" s="95">
        <f>E27*(1-$B$51)</f>
        <v>41.7605</v>
      </c>
      <c r="F28" s="96">
        <f t="shared" si="3"/>
        <v>75168.9</v>
      </c>
    </row>
    <row r="29" spans="1:6" ht="15.75" thickBot="1">
      <c r="A29" s="113">
        <v>900</v>
      </c>
      <c r="B29" s="125">
        <v>3</v>
      </c>
      <c r="C29" s="98">
        <f>C27*(1-$B$52)</f>
        <v>31.504000000000005</v>
      </c>
      <c r="D29" s="99">
        <f t="shared" si="2"/>
        <v>85060.80000000002</v>
      </c>
      <c r="E29" s="98">
        <f>E27*(1-$B$52)</f>
        <v>39.304</v>
      </c>
      <c r="F29" s="99">
        <f t="shared" si="3"/>
        <v>106120.8</v>
      </c>
    </row>
    <row r="30" spans="1:6" ht="15">
      <c r="A30" s="115">
        <v>1000</v>
      </c>
      <c r="B30" s="140">
        <v>1</v>
      </c>
      <c r="C30" s="100">
        <v>39.38</v>
      </c>
      <c r="D30" s="101">
        <f t="shared" si="2"/>
        <v>39380</v>
      </c>
      <c r="E30" s="100">
        <v>49.13</v>
      </c>
      <c r="F30" s="101">
        <f t="shared" si="3"/>
        <v>49130</v>
      </c>
    </row>
    <row r="31" spans="1:6" ht="15">
      <c r="A31" s="150">
        <v>1000</v>
      </c>
      <c r="B31" s="151">
        <v>2</v>
      </c>
      <c r="C31" s="102">
        <f>C30*(1-$B$51)</f>
        <v>33.473</v>
      </c>
      <c r="D31" s="103">
        <f t="shared" si="2"/>
        <v>66946</v>
      </c>
      <c r="E31" s="102">
        <f>E30*(1-$B$51)</f>
        <v>41.7605</v>
      </c>
      <c r="F31" s="103">
        <f t="shared" si="3"/>
        <v>83521</v>
      </c>
    </row>
    <row r="32" spans="1:6" ht="15.75" thickBot="1">
      <c r="A32" s="152">
        <v>1000</v>
      </c>
      <c r="B32" s="153">
        <v>3</v>
      </c>
      <c r="C32" s="104">
        <f>C30*(1-$B$52)</f>
        <v>31.504000000000005</v>
      </c>
      <c r="D32" s="105">
        <f t="shared" si="2"/>
        <v>94512.00000000001</v>
      </c>
      <c r="E32" s="104">
        <f>E30*(1-$B$52)</f>
        <v>39.304</v>
      </c>
      <c r="F32" s="105">
        <f t="shared" si="3"/>
        <v>117912</v>
      </c>
    </row>
    <row r="33" spans="1:6" ht="15">
      <c r="A33" s="110">
        <v>1001</v>
      </c>
      <c r="B33" s="123">
        <v>1</v>
      </c>
      <c r="C33" s="93">
        <v>36.44</v>
      </c>
      <c r="D33" s="94">
        <f t="shared" si="2"/>
        <v>36476.439999999995</v>
      </c>
      <c r="E33" s="93">
        <v>45.54</v>
      </c>
      <c r="F33" s="94">
        <f t="shared" si="3"/>
        <v>45585.54</v>
      </c>
    </row>
    <row r="34" spans="1:6" ht="15">
      <c r="A34" s="92">
        <f>A33</f>
        <v>1001</v>
      </c>
      <c r="B34" s="124">
        <v>2</v>
      </c>
      <c r="C34" s="95">
        <f>C33*(1-$B$51)</f>
        <v>30.973999999999997</v>
      </c>
      <c r="D34" s="96">
        <f t="shared" si="2"/>
        <v>62009.948</v>
      </c>
      <c r="E34" s="95">
        <f>E33*(1-$B$51)</f>
        <v>38.708999999999996</v>
      </c>
      <c r="F34" s="96">
        <f t="shared" si="3"/>
        <v>77495.41799999999</v>
      </c>
    </row>
    <row r="35" spans="1:6" ht="15.75" thickBot="1">
      <c r="A35" s="113">
        <f>A34</f>
        <v>1001</v>
      </c>
      <c r="B35" s="125">
        <v>3</v>
      </c>
      <c r="C35" s="98">
        <f>C33*(1-$B$52)</f>
        <v>29.152</v>
      </c>
      <c r="D35" s="99">
        <f t="shared" si="2"/>
        <v>87543.456</v>
      </c>
      <c r="E35" s="98">
        <f>E33*(1-$B$52)</f>
        <v>36.432</v>
      </c>
      <c r="F35" s="99">
        <f t="shared" si="3"/>
        <v>109405.296</v>
      </c>
    </row>
    <row r="36" spans="1:6" ht="15">
      <c r="A36" s="115">
        <v>2501</v>
      </c>
      <c r="B36" s="140">
        <v>1</v>
      </c>
      <c r="C36" s="100">
        <v>34.44</v>
      </c>
      <c r="D36" s="101">
        <f t="shared" si="2"/>
        <v>86134.43999999999</v>
      </c>
      <c r="E36" s="100">
        <v>43.14</v>
      </c>
      <c r="F36" s="101">
        <f t="shared" si="3"/>
        <v>107893.14</v>
      </c>
    </row>
    <row r="37" spans="1:6" ht="15">
      <c r="A37" s="150">
        <v>2501</v>
      </c>
      <c r="B37" s="151">
        <v>2</v>
      </c>
      <c r="C37" s="102">
        <f>C36*(1-$B$51)</f>
        <v>29.273999999999997</v>
      </c>
      <c r="D37" s="103">
        <f t="shared" si="2"/>
        <v>146428.54799999998</v>
      </c>
      <c r="E37" s="102">
        <f>E36*(1-$B$51)</f>
        <v>36.669</v>
      </c>
      <c r="F37" s="103">
        <f t="shared" si="3"/>
        <v>183418.338</v>
      </c>
    </row>
    <row r="38" spans="1:6" ht="15.75" thickBot="1">
      <c r="A38" s="152">
        <v>2501</v>
      </c>
      <c r="B38" s="153">
        <v>3</v>
      </c>
      <c r="C38" s="104">
        <f>C36*(1-$B$52)</f>
        <v>27.552</v>
      </c>
      <c r="D38" s="105">
        <f t="shared" si="2"/>
        <v>206722.656</v>
      </c>
      <c r="E38" s="104">
        <f>E36*(1-$B$52)</f>
        <v>34.512</v>
      </c>
      <c r="F38" s="105">
        <f t="shared" si="3"/>
        <v>258943.536</v>
      </c>
    </row>
    <row r="39" spans="1:6" ht="15">
      <c r="A39" s="110">
        <v>5001</v>
      </c>
      <c r="B39" s="123">
        <v>1</v>
      </c>
      <c r="C39" s="93">
        <v>32.55</v>
      </c>
      <c r="D39" s="94">
        <f>$A39*$B39*C39</f>
        <v>162782.55</v>
      </c>
      <c r="E39" s="93">
        <v>40.74</v>
      </c>
      <c r="F39" s="94">
        <f>$A39*$B39*E39</f>
        <v>203740.74000000002</v>
      </c>
    </row>
    <row r="40" spans="1:6" ht="15">
      <c r="A40" s="92">
        <v>5001</v>
      </c>
      <c r="B40" s="124">
        <v>2</v>
      </c>
      <c r="C40" s="95">
        <f>C39*(1-$B$51)</f>
        <v>27.667499999999997</v>
      </c>
      <c r="D40" s="96">
        <f>$A40*$B40*C40</f>
        <v>276730.33499999996</v>
      </c>
      <c r="E40" s="95">
        <f>E39*(1-$B$51)</f>
        <v>34.629</v>
      </c>
      <c r="F40" s="96">
        <f>$A40*$B40*E40</f>
        <v>346359.258</v>
      </c>
    </row>
    <row r="41" spans="1:6" ht="15.75" thickBot="1">
      <c r="A41" s="113">
        <v>5001</v>
      </c>
      <c r="B41" s="125">
        <v>3</v>
      </c>
      <c r="C41" s="98">
        <f>C39*(1-$B$52)</f>
        <v>26.04</v>
      </c>
      <c r="D41" s="99">
        <f>$A41*$B41*C41</f>
        <v>390678.12</v>
      </c>
      <c r="E41" s="98">
        <f>E39*(1-$B$52)</f>
        <v>32.592000000000006</v>
      </c>
      <c r="F41" s="99">
        <f>$A41*$B41*E41</f>
        <v>488977.77600000007</v>
      </c>
    </row>
    <row r="42" spans="1:6" ht="15">
      <c r="A42" s="124"/>
      <c r="B42" s="124"/>
      <c r="C42" s="97"/>
      <c r="D42" s="97"/>
      <c r="E42" s="97"/>
      <c r="F42" s="97"/>
    </row>
    <row r="43" spans="5:6" ht="15">
      <c r="E43" s="97"/>
      <c r="F43" s="97"/>
    </row>
    <row r="44" ht="30.75" customHeight="1">
      <c r="E44" s="176"/>
    </row>
    <row r="45" ht="30.75" customHeight="1">
      <c r="E45" s="176"/>
    </row>
    <row r="46" ht="30.75" customHeight="1">
      <c r="E46" s="176"/>
    </row>
    <row r="47" ht="30.75" customHeight="1">
      <c r="E47" s="176"/>
    </row>
    <row r="48" ht="30.75" customHeight="1">
      <c r="E48" s="176"/>
    </row>
    <row r="49" ht="30" customHeight="1">
      <c r="E49" s="176"/>
    </row>
    <row r="50" spans="1:6" ht="15">
      <c r="A50" s="174"/>
      <c r="B50" s="124"/>
      <c r="C50" s="97"/>
      <c r="D50" s="97"/>
      <c r="E50" s="97"/>
      <c r="F50" s="97"/>
    </row>
    <row r="51" spans="1:2" ht="15">
      <c r="A51" s="130" t="s">
        <v>19</v>
      </c>
      <c r="B51" s="135">
        <v>0.15</v>
      </c>
    </row>
    <row r="52" spans="1:2" ht="15">
      <c r="A52" s="130" t="s">
        <v>20</v>
      </c>
      <c r="B52" s="135">
        <v>0.2</v>
      </c>
    </row>
    <row r="53" spans="1:2" ht="15">
      <c r="A53" s="130" t="s">
        <v>100</v>
      </c>
      <c r="B53" s="135">
        <v>0.2</v>
      </c>
    </row>
    <row r="57" ht="15">
      <c r="A57" s="154"/>
    </row>
  </sheetData>
  <sheetProtection password="EA92" sheet="1" objects="1" scenarios="1"/>
  <mergeCells count="32">
    <mergeCell ref="H22:I22"/>
    <mergeCell ref="J22:K22"/>
    <mergeCell ref="H23:I23"/>
    <mergeCell ref="J23:K23"/>
    <mergeCell ref="H16:I16"/>
    <mergeCell ref="J16:K16"/>
    <mergeCell ref="H18:I18"/>
    <mergeCell ref="J18:K18"/>
    <mergeCell ref="H21:I21"/>
    <mergeCell ref="J21:K21"/>
    <mergeCell ref="H12:I12"/>
    <mergeCell ref="J12:K12"/>
    <mergeCell ref="H13:I13"/>
    <mergeCell ref="J13:K13"/>
    <mergeCell ref="H15:I15"/>
    <mergeCell ref="J15:K15"/>
    <mergeCell ref="J7:K7"/>
    <mergeCell ref="J8:K8"/>
    <mergeCell ref="J9:K9"/>
    <mergeCell ref="J10:K10"/>
    <mergeCell ref="H5:I5"/>
    <mergeCell ref="H6:I6"/>
    <mergeCell ref="H7:I7"/>
    <mergeCell ref="H8:I8"/>
    <mergeCell ref="H9:I9"/>
    <mergeCell ref="H10:I10"/>
    <mergeCell ref="E3:F3"/>
    <mergeCell ref="C3:D3"/>
    <mergeCell ref="E2:F2"/>
    <mergeCell ref="C2:D2"/>
    <mergeCell ref="J5:K5"/>
    <mergeCell ref="J6:K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2"/>
  <sheetViews>
    <sheetView showGridLines="0" zoomScalePageLayoutView="0" workbookViewId="0" topLeftCell="A1">
      <selection activeCell="J27" sqref="J27"/>
    </sheetView>
  </sheetViews>
  <sheetFormatPr defaultColWidth="9.140625" defaultRowHeight="15"/>
  <cols>
    <col min="1" max="1" width="17.00390625" style="0" customWidth="1"/>
    <col min="2" max="2" width="19.7109375" style="0" customWidth="1"/>
    <col min="3" max="4" width="17.00390625" style="0" customWidth="1"/>
  </cols>
  <sheetData>
    <row r="1" ht="15.75" thickBot="1"/>
    <row r="2" spans="1:4" ht="16.5" thickBot="1" thickTop="1">
      <c r="A2" s="49"/>
      <c r="B2" s="208" t="s">
        <v>24</v>
      </c>
      <c r="C2" s="209"/>
      <c r="D2" s="210"/>
    </row>
    <row r="3" spans="1:4" ht="16.5" thickBot="1" thickTop="1">
      <c r="A3" s="46"/>
      <c r="B3" s="47" t="s">
        <v>28</v>
      </c>
      <c r="C3" s="45" t="s">
        <v>29</v>
      </c>
      <c r="D3" s="45" t="s">
        <v>30</v>
      </c>
    </row>
    <row r="4" ht="15.75" thickTop="1"/>
    <row r="5" ht="15">
      <c r="A5" t="s">
        <v>2</v>
      </c>
    </row>
    <row r="6" spans="1:4" ht="15">
      <c r="A6">
        <v>10</v>
      </c>
      <c r="B6" s="48">
        <f aca="true" t="shared" si="0" ref="B6:B30">A6*$B$32</f>
        <v>210</v>
      </c>
      <c r="C6" s="48">
        <f aca="true" t="shared" si="1" ref="C6:C30">A6*$B$32*2*0.75</f>
        <v>315</v>
      </c>
      <c r="D6" s="48">
        <f aca="true" t="shared" si="2" ref="D6:D30">A6*$B$32*3*0.8</f>
        <v>504</v>
      </c>
    </row>
    <row r="7" spans="1:4" ht="15">
      <c r="A7">
        <v>20</v>
      </c>
      <c r="B7" s="48">
        <f t="shared" si="0"/>
        <v>420</v>
      </c>
      <c r="C7" s="48">
        <f t="shared" si="1"/>
        <v>630</v>
      </c>
      <c r="D7" s="48">
        <f t="shared" si="2"/>
        <v>1008</v>
      </c>
    </row>
    <row r="8" spans="1:4" ht="15">
      <c r="A8">
        <v>30</v>
      </c>
      <c r="B8" s="48">
        <f t="shared" si="0"/>
        <v>630</v>
      </c>
      <c r="C8" s="48">
        <f t="shared" si="1"/>
        <v>945</v>
      </c>
      <c r="D8" s="48">
        <f t="shared" si="2"/>
        <v>1512</v>
      </c>
    </row>
    <row r="9" spans="1:4" ht="15">
      <c r="A9">
        <v>40</v>
      </c>
      <c r="B9" s="48">
        <f t="shared" si="0"/>
        <v>840</v>
      </c>
      <c r="C9" s="48">
        <f t="shared" si="1"/>
        <v>1260</v>
      </c>
      <c r="D9" s="48">
        <f t="shared" si="2"/>
        <v>2016</v>
      </c>
    </row>
    <row r="10" spans="1:4" ht="15">
      <c r="A10">
        <v>50</v>
      </c>
      <c r="B10" s="48">
        <f t="shared" si="0"/>
        <v>1050</v>
      </c>
      <c r="C10" s="48">
        <f t="shared" si="1"/>
        <v>1575</v>
      </c>
      <c r="D10" s="48">
        <f t="shared" si="2"/>
        <v>2520</v>
      </c>
    </row>
    <row r="11" spans="1:4" ht="15">
      <c r="A11">
        <v>60</v>
      </c>
      <c r="B11" s="48">
        <f t="shared" si="0"/>
        <v>1260</v>
      </c>
      <c r="C11" s="48">
        <f t="shared" si="1"/>
        <v>1890</v>
      </c>
      <c r="D11" s="48">
        <f t="shared" si="2"/>
        <v>3024</v>
      </c>
    </row>
    <row r="12" spans="1:4" ht="15">
      <c r="A12">
        <v>70</v>
      </c>
      <c r="B12" s="48">
        <f t="shared" si="0"/>
        <v>1470</v>
      </c>
      <c r="C12" s="48">
        <f t="shared" si="1"/>
        <v>2205</v>
      </c>
      <c r="D12" s="48">
        <f t="shared" si="2"/>
        <v>3528</v>
      </c>
    </row>
    <row r="13" spans="1:4" ht="15">
      <c r="A13">
        <v>80</v>
      </c>
      <c r="B13" s="48">
        <f t="shared" si="0"/>
        <v>1680</v>
      </c>
      <c r="C13" s="48">
        <f t="shared" si="1"/>
        <v>2520</v>
      </c>
      <c r="D13" s="48">
        <f t="shared" si="2"/>
        <v>4032</v>
      </c>
    </row>
    <row r="14" spans="1:4" ht="15">
      <c r="A14">
        <v>90</v>
      </c>
      <c r="B14" s="48">
        <f t="shared" si="0"/>
        <v>1890</v>
      </c>
      <c r="C14" s="48">
        <f t="shared" si="1"/>
        <v>2835</v>
      </c>
      <c r="D14" s="48">
        <f t="shared" si="2"/>
        <v>4536</v>
      </c>
    </row>
    <row r="15" spans="1:4" ht="15">
      <c r="A15">
        <v>100</v>
      </c>
      <c r="B15" s="48">
        <f t="shared" si="0"/>
        <v>2100</v>
      </c>
      <c r="C15" s="48">
        <f t="shared" si="1"/>
        <v>3150</v>
      </c>
      <c r="D15" s="48">
        <f t="shared" si="2"/>
        <v>5040</v>
      </c>
    </row>
    <row r="16" spans="1:4" ht="15">
      <c r="A16">
        <v>110</v>
      </c>
      <c r="B16" s="48">
        <f t="shared" si="0"/>
        <v>2310</v>
      </c>
      <c r="C16" s="48">
        <f t="shared" si="1"/>
        <v>3465</v>
      </c>
      <c r="D16" s="48">
        <f t="shared" si="2"/>
        <v>5544</v>
      </c>
    </row>
    <row r="17" spans="1:4" ht="15">
      <c r="A17">
        <v>120</v>
      </c>
      <c r="B17" s="48">
        <f t="shared" si="0"/>
        <v>2520</v>
      </c>
      <c r="C17" s="48">
        <f t="shared" si="1"/>
        <v>3780</v>
      </c>
      <c r="D17" s="48">
        <f t="shared" si="2"/>
        <v>6048</v>
      </c>
    </row>
    <row r="18" spans="1:4" ht="15">
      <c r="A18">
        <v>130</v>
      </c>
      <c r="B18" s="48">
        <f t="shared" si="0"/>
        <v>2730</v>
      </c>
      <c r="C18" s="48">
        <f t="shared" si="1"/>
        <v>4095</v>
      </c>
      <c r="D18" s="48">
        <f t="shared" si="2"/>
        <v>6552</v>
      </c>
    </row>
    <row r="19" spans="1:4" ht="15">
      <c r="A19">
        <v>140</v>
      </c>
      <c r="B19" s="48">
        <f t="shared" si="0"/>
        <v>2940</v>
      </c>
      <c r="C19" s="48">
        <f t="shared" si="1"/>
        <v>4410</v>
      </c>
      <c r="D19" s="48">
        <f t="shared" si="2"/>
        <v>7056</v>
      </c>
    </row>
    <row r="20" spans="1:4" ht="15">
      <c r="A20">
        <v>150</v>
      </c>
      <c r="B20" s="48">
        <f t="shared" si="0"/>
        <v>3150</v>
      </c>
      <c r="C20" s="48">
        <f t="shared" si="1"/>
        <v>4725</v>
      </c>
      <c r="D20" s="48">
        <f t="shared" si="2"/>
        <v>7560</v>
      </c>
    </row>
    <row r="21" spans="1:4" ht="15">
      <c r="A21">
        <v>160</v>
      </c>
      <c r="B21" s="48">
        <f t="shared" si="0"/>
        <v>3360</v>
      </c>
      <c r="C21" s="48">
        <f t="shared" si="1"/>
        <v>5040</v>
      </c>
      <c r="D21" s="48">
        <f t="shared" si="2"/>
        <v>8064</v>
      </c>
    </row>
    <row r="22" spans="1:4" ht="15">
      <c r="A22">
        <v>170</v>
      </c>
      <c r="B22" s="48">
        <f t="shared" si="0"/>
        <v>3570</v>
      </c>
      <c r="C22" s="48">
        <f t="shared" si="1"/>
        <v>5355</v>
      </c>
      <c r="D22" s="48">
        <f t="shared" si="2"/>
        <v>8568</v>
      </c>
    </row>
    <row r="23" spans="1:4" ht="15">
      <c r="A23">
        <v>180</v>
      </c>
      <c r="B23" s="48">
        <f t="shared" si="0"/>
        <v>3780</v>
      </c>
      <c r="C23" s="48">
        <f t="shared" si="1"/>
        <v>5670</v>
      </c>
      <c r="D23" s="48">
        <f t="shared" si="2"/>
        <v>9072</v>
      </c>
    </row>
    <row r="24" spans="1:4" ht="15">
      <c r="A24">
        <v>190</v>
      </c>
      <c r="B24" s="48">
        <f t="shared" si="0"/>
        <v>3990</v>
      </c>
      <c r="C24" s="48">
        <f t="shared" si="1"/>
        <v>5985</v>
      </c>
      <c r="D24" s="48">
        <f t="shared" si="2"/>
        <v>9576</v>
      </c>
    </row>
    <row r="25" spans="1:4" ht="15">
      <c r="A25">
        <v>200</v>
      </c>
      <c r="B25" s="48">
        <f t="shared" si="0"/>
        <v>4200</v>
      </c>
      <c r="C25" s="48">
        <f t="shared" si="1"/>
        <v>6300</v>
      </c>
      <c r="D25" s="48">
        <f t="shared" si="2"/>
        <v>10080</v>
      </c>
    </row>
    <row r="26" spans="1:4" ht="15">
      <c r="A26">
        <v>210</v>
      </c>
      <c r="B26" s="48">
        <f t="shared" si="0"/>
        <v>4410</v>
      </c>
      <c r="C26" s="48">
        <f t="shared" si="1"/>
        <v>6615</v>
      </c>
      <c r="D26" s="48">
        <f t="shared" si="2"/>
        <v>10584</v>
      </c>
    </row>
    <row r="27" spans="1:4" ht="15">
      <c r="A27">
        <v>220</v>
      </c>
      <c r="B27" s="48">
        <f t="shared" si="0"/>
        <v>4620</v>
      </c>
      <c r="C27" s="48">
        <f t="shared" si="1"/>
        <v>6930</v>
      </c>
      <c r="D27" s="48">
        <f t="shared" si="2"/>
        <v>11088</v>
      </c>
    </row>
    <row r="28" spans="1:4" ht="15">
      <c r="A28">
        <v>230</v>
      </c>
      <c r="B28" s="48">
        <f t="shared" si="0"/>
        <v>4830</v>
      </c>
      <c r="C28" s="48">
        <f t="shared" si="1"/>
        <v>7245</v>
      </c>
      <c r="D28" s="48">
        <f t="shared" si="2"/>
        <v>11592</v>
      </c>
    </row>
    <row r="29" spans="1:4" ht="15">
      <c r="A29">
        <v>240</v>
      </c>
      <c r="B29" s="48">
        <f t="shared" si="0"/>
        <v>5040</v>
      </c>
      <c r="C29" s="48">
        <f t="shared" si="1"/>
        <v>7560</v>
      </c>
      <c r="D29" s="48">
        <f t="shared" si="2"/>
        <v>12096</v>
      </c>
    </row>
    <row r="30" spans="1:4" ht="15">
      <c r="A30">
        <v>250</v>
      </c>
      <c r="B30" s="48">
        <f t="shared" si="0"/>
        <v>5250</v>
      </c>
      <c r="C30" s="48">
        <f t="shared" si="1"/>
        <v>7875</v>
      </c>
      <c r="D30" s="48">
        <f t="shared" si="2"/>
        <v>12600</v>
      </c>
    </row>
    <row r="32" spans="1:2" ht="15">
      <c r="A32" t="s">
        <v>31</v>
      </c>
      <c r="B32" s="48">
        <v>21</v>
      </c>
    </row>
  </sheetData>
  <sheetProtection password="EA92" sheet="1" formatCells="0" formatColumns="0" formatRows="0"/>
  <mergeCells count="1"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  <col min="2" max="2" width="5.140625" style="0" bestFit="1" customWidth="1"/>
    <col min="3" max="3" width="8.57421875" style="0" customWidth="1"/>
    <col min="4" max="4" width="13.421875" style="0" customWidth="1"/>
    <col min="5" max="5" width="8.57421875" style="0" customWidth="1"/>
    <col min="6" max="6" width="13.421875" style="0" customWidth="1"/>
    <col min="7" max="7" width="8.57421875" style="0" customWidth="1"/>
    <col min="8" max="8" width="13.421875" style="0" customWidth="1"/>
  </cols>
  <sheetData>
    <row r="1" ht="15.75" thickBot="1"/>
    <row r="2" spans="1:8" ht="16.5" thickBot="1" thickTop="1">
      <c r="A2" s="37" t="s">
        <v>15</v>
      </c>
      <c r="B2" s="37"/>
      <c r="C2" s="202" t="s">
        <v>22</v>
      </c>
      <c r="D2" s="202"/>
      <c r="E2" s="202" t="s">
        <v>33</v>
      </c>
      <c r="F2" s="202"/>
      <c r="G2" s="202" t="s">
        <v>32</v>
      </c>
      <c r="H2" s="202"/>
    </row>
    <row r="3" spans="1:8" ht="16.5" thickBot="1" thickTop="1">
      <c r="A3" s="38"/>
      <c r="B3" s="37"/>
      <c r="C3" s="202"/>
      <c r="D3" s="202"/>
      <c r="E3" s="202"/>
      <c r="F3" s="202"/>
      <c r="G3" s="211"/>
      <c r="H3" s="212"/>
    </row>
    <row r="4" spans="1:8" ht="15.75" thickTop="1">
      <c r="A4" s="1"/>
      <c r="C4" s="13" t="s">
        <v>14</v>
      </c>
      <c r="D4" s="14" t="s">
        <v>13</v>
      </c>
      <c r="E4" s="13" t="s">
        <v>14</v>
      </c>
      <c r="F4" s="14" t="s">
        <v>13</v>
      </c>
      <c r="G4" s="13" t="s">
        <v>14</v>
      </c>
      <c r="H4" s="14" t="s">
        <v>13</v>
      </c>
    </row>
    <row r="5" spans="1:8" ht="15.75" thickBot="1">
      <c r="A5" t="s">
        <v>2</v>
      </c>
      <c r="B5" t="s">
        <v>12</v>
      </c>
      <c r="C5" s="13"/>
      <c r="D5" s="14"/>
      <c r="E5" s="13"/>
      <c r="F5" s="14"/>
      <c r="G5" s="13"/>
      <c r="H5" s="14"/>
    </row>
    <row r="6" spans="1:8" ht="15">
      <c r="A6" s="4">
        <v>25</v>
      </c>
      <c r="B6" s="5">
        <v>1</v>
      </c>
      <c r="C6" s="15">
        <v>29.19</v>
      </c>
      <c r="D6" s="6">
        <f>$A6*$B6*C6</f>
        <v>729.75</v>
      </c>
      <c r="E6" s="15">
        <v>14.6</v>
      </c>
      <c r="F6" s="6">
        <f aca="true" t="shared" si="0" ref="F6:F56">$A6*$B6*E6</f>
        <v>365</v>
      </c>
      <c r="G6" s="15">
        <v>14.6</v>
      </c>
      <c r="H6" s="6">
        <f aca="true" t="shared" si="1" ref="H6:H56">$A6*$B6*G6</f>
        <v>365</v>
      </c>
    </row>
    <row r="7" spans="1:8" s="3" customFormat="1" ht="15">
      <c r="A7" s="7">
        <v>25</v>
      </c>
      <c r="B7" s="8">
        <v>2</v>
      </c>
      <c r="C7" s="16">
        <f>C6*(1-$B$68)</f>
        <v>24.8115</v>
      </c>
      <c r="D7" s="9">
        <f aca="true" t="shared" si="2" ref="D7:D56">$A7*$B7*C7</f>
        <v>1240.575</v>
      </c>
      <c r="E7" s="16">
        <f>E6*(1-$B$68)</f>
        <v>12.41</v>
      </c>
      <c r="F7" s="9">
        <f t="shared" si="0"/>
        <v>620.5</v>
      </c>
      <c r="G7" s="16">
        <f>G6*(1-$B$68)</f>
        <v>12.41</v>
      </c>
      <c r="H7" s="9">
        <f t="shared" si="1"/>
        <v>620.5</v>
      </c>
    </row>
    <row r="8" spans="1:8" s="3" customFormat="1" ht="15.75" thickBot="1">
      <c r="A8" s="10">
        <v>25</v>
      </c>
      <c r="B8" s="11">
        <v>3</v>
      </c>
      <c r="C8" s="17">
        <f>C6*(1-$B$69)</f>
        <v>23.352000000000004</v>
      </c>
      <c r="D8" s="12">
        <f t="shared" si="2"/>
        <v>1751.4000000000003</v>
      </c>
      <c r="E8" s="17">
        <f>E6*(1-$B$69)</f>
        <v>11.68</v>
      </c>
      <c r="F8" s="12">
        <f t="shared" si="0"/>
        <v>876</v>
      </c>
      <c r="G8" s="17">
        <f>G6*(1-$B$69)</f>
        <v>11.68</v>
      </c>
      <c r="H8" s="12">
        <f t="shared" si="1"/>
        <v>876</v>
      </c>
    </row>
    <row r="9" spans="1:8" ht="15">
      <c r="A9" s="39">
        <v>50</v>
      </c>
      <c r="B9" s="40">
        <v>1</v>
      </c>
      <c r="C9" s="50">
        <v>29.19</v>
      </c>
      <c r="D9" s="42">
        <f t="shared" si="2"/>
        <v>1459.5</v>
      </c>
      <c r="E9" s="50">
        <v>14.6</v>
      </c>
      <c r="F9" s="42">
        <f t="shared" si="0"/>
        <v>730</v>
      </c>
      <c r="G9" s="50">
        <v>14.6</v>
      </c>
      <c r="H9" s="42">
        <f t="shared" si="1"/>
        <v>730</v>
      </c>
    </row>
    <row r="10" spans="1:8" ht="15">
      <c r="A10" s="13">
        <v>50</v>
      </c>
      <c r="B10" s="28">
        <v>2</v>
      </c>
      <c r="C10" s="18">
        <f>C9*(1-$B$68)</f>
        <v>24.8115</v>
      </c>
      <c r="D10" s="19">
        <f t="shared" si="2"/>
        <v>2481.15</v>
      </c>
      <c r="E10" s="18">
        <f>E9*(1-$B$68)</f>
        <v>12.41</v>
      </c>
      <c r="F10" s="19">
        <f t="shared" si="0"/>
        <v>1241</v>
      </c>
      <c r="G10" s="18">
        <f>G9*(1-$B$68)</f>
        <v>12.41</v>
      </c>
      <c r="H10" s="19">
        <f t="shared" si="1"/>
        <v>1241</v>
      </c>
    </row>
    <row r="11" spans="1:8" ht="15.75" thickBot="1">
      <c r="A11" s="25">
        <v>50</v>
      </c>
      <c r="B11" s="24">
        <v>3</v>
      </c>
      <c r="C11" s="20">
        <f>C9*(1-$B$69)</f>
        <v>23.352000000000004</v>
      </c>
      <c r="D11" s="21">
        <f t="shared" si="2"/>
        <v>3502.8000000000006</v>
      </c>
      <c r="E11" s="20">
        <f>E9*(1-$B$69)</f>
        <v>11.68</v>
      </c>
      <c r="F11" s="21">
        <f t="shared" si="0"/>
        <v>1752</v>
      </c>
      <c r="G11" s="20">
        <f>G9*(1-$B$69)</f>
        <v>11.68</v>
      </c>
      <c r="H11" s="21">
        <f t="shared" si="1"/>
        <v>1752</v>
      </c>
    </row>
    <row r="12" spans="1:8" ht="15">
      <c r="A12" s="4">
        <v>75</v>
      </c>
      <c r="B12" s="5">
        <v>1</v>
      </c>
      <c r="C12" s="15">
        <v>29.19</v>
      </c>
      <c r="D12" s="44">
        <f t="shared" si="2"/>
        <v>2189.25</v>
      </c>
      <c r="E12" s="15">
        <v>14.6</v>
      </c>
      <c r="F12" s="44">
        <f t="shared" si="0"/>
        <v>1095</v>
      </c>
      <c r="G12" s="15">
        <v>14.6</v>
      </c>
      <c r="H12" s="44">
        <f t="shared" si="1"/>
        <v>1095</v>
      </c>
    </row>
    <row r="13" spans="1:8" ht="15">
      <c r="A13" s="29">
        <v>75</v>
      </c>
      <c r="B13" s="30">
        <v>2</v>
      </c>
      <c r="C13" s="31">
        <f>C12*(1-$B$68)</f>
        <v>24.8115</v>
      </c>
      <c r="D13" s="32">
        <f t="shared" si="2"/>
        <v>3721.725</v>
      </c>
      <c r="E13" s="16">
        <f>E12*(1-$B$68)</f>
        <v>12.41</v>
      </c>
      <c r="F13" s="32">
        <f t="shared" si="0"/>
        <v>1861.5</v>
      </c>
      <c r="G13" s="16">
        <f>G12*(1-$B$68)</f>
        <v>12.41</v>
      </c>
      <c r="H13" s="32">
        <f t="shared" si="1"/>
        <v>1861.5</v>
      </c>
    </row>
    <row r="14" spans="1:8" ht="15.75" thickBot="1">
      <c r="A14" s="33">
        <v>75</v>
      </c>
      <c r="B14" s="34">
        <v>3</v>
      </c>
      <c r="C14" s="35">
        <f>C12*(1-$B$69)</f>
        <v>23.352000000000004</v>
      </c>
      <c r="D14" s="36">
        <f t="shared" si="2"/>
        <v>5254.200000000001</v>
      </c>
      <c r="E14" s="17">
        <f>E12*(1-$B$69)</f>
        <v>11.68</v>
      </c>
      <c r="F14" s="36">
        <f t="shared" si="0"/>
        <v>2628</v>
      </c>
      <c r="G14" s="17">
        <f>G12*(1-$B$69)</f>
        <v>11.68</v>
      </c>
      <c r="H14" s="36">
        <f t="shared" si="1"/>
        <v>2628</v>
      </c>
    </row>
    <row r="15" spans="1:8" ht="15">
      <c r="A15" s="39">
        <v>100</v>
      </c>
      <c r="B15" s="40">
        <v>1</v>
      </c>
      <c r="C15" s="50">
        <v>29.19</v>
      </c>
      <c r="D15" s="42">
        <f t="shared" si="2"/>
        <v>2919</v>
      </c>
      <c r="E15" s="50">
        <v>14.6</v>
      </c>
      <c r="F15" s="42">
        <f t="shared" si="0"/>
        <v>1460</v>
      </c>
      <c r="G15" s="50">
        <v>14.6</v>
      </c>
      <c r="H15" s="42">
        <f t="shared" si="1"/>
        <v>1460</v>
      </c>
    </row>
    <row r="16" spans="1:8" ht="15">
      <c r="A16" s="13">
        <v>100</v>
      </c>
      <c r="B16" s="28">
        <v>2</v>
      </c>
      <c r="C16" s="18">
        <f>C15*(1-$B$68)</f>
        <v>24.8115</v>
      </c>
      <c r="D16" s="19">
        <f t="shared" si="2"/>
        <v>4962.3</v>
      </c>
      <c r="E16" s="18">
        <f>E15*(1-$B$68)</f>
        <v>12.41</v>
      </c>
      <c r="F16" s="19">
        <f t="shared" si="0"/>
        <v>2482</v>
      </c>
      <c r="G16" s="18">
        <f>G15*(1-$B$68)</f>
        <v>12.41</v>
      </c>
      <c r="H16" s="19">
        <f t="shared" si="1"/>
        <v>2482</v>
      </c>
    </row>
    <row r="17" spans="1:8" ht="15.75" thickBot="1">
      <c r="A17" s="25">
        <v>100</v>
      </c>
      <c r="B17" s="24">
        <v>3</v>
      </c>
      <c r="C17" s="20">
        <f>C15*(1-$B$69)</f>
        <v>23.352000000000004</v>
      </c>
      <c r="D17" s="21">
        <f t="shared" si="2"/>
        <v>7005.600000000001</v>
      </c>
      <c r="E17" s="20">
        <f>E15*(1-$B$69)</f>
        <v>11.68</v>
      </c>
      <c r="F17" s="21">
        <f t="shared" si="0"/>
        <v>3504</v>
      </c>
      <c r="G17" s="20">
        <f>G15*(1-$B$69)</f>
        <v>11.68</v>
      </c>
      <c r="H17" s="21">
        <f t="shared" si="1"/>
        <v>3504</v>
      </c>
    </row>
    <row r="18" spans="1:8" ht="15">
      <c r="A18" s="4">
        <v>150</v>
      </c>
      <c r="B18" s="5">
        <v>1</v>
      </c>
      <c r="C18" s="43">
        <v>24.78</v>
      </c>
      <c r="D18" s="44">
        <f t="shared" si="2"/>
        <v>3717</v>
      </c>
      <c r="E18" s="43">
        <v>12.39</v>
      </c>
      <c r="F18" s="44">
        <f t="shared" si="0"/>
        <v>1858.5</v>
      </c>
      <c r="G18" s="43">
        <v>12.39</v>
      </c>
      <c r="H18" s="44">
        <f t="shared" si="1"/>
        <v>1858.5</v>
      </c>
    </row>
    <row r="19" spans="1:8" ht="15">
      <c r="A19" s="29">
        <v>150</v>
      </c>
      <c r="B19" s="30">
        <v>2</v>
      </c>
      <c r="C19" s="31">
        <f>C18*(1-$B$68)</f>
        <v>21.063</v>
      </c>
      <c r="D19" s="32">
        <f t="shared" si="2"/>
        <v>6318.9</v>
      </c>
      <c r="E19" s="31">
        <f>E18*(1-$B$68)</f>
        <v>10.5315</v>
      </c>
      <c r="F19" s="32">
        <f t="shared" si="0"/>
        <v>3159.45</v>
      </c>
      <c r="G19" s="31">
        <f>G18*(1-$B$68)</f>
        <v>10.5315</v>
      </c>
      <c r="H19" s="32">
        <f t="shared" si="1"/>
        <v>3159.45</v>
      </c>
    </row>
    <row r="20" spans="1:8" ht="15.75" thickBot="1">
      <c r="A20" s="33">
        <v>150</v>
      </c>
      <c r="B20" s="34">
        <v>3</v>
      </c>
      <c r="C20" s="35">
        <f>C18*(1-$B$69)</f>
        <v>19.824</v>
      </c>
      <c r="D20" s="36">
        <f t="shared" si="2"/>
        <v>8920.800000000001</v>
      </c>
      <c r="E20" s="35">
        <f>E18*(1-$B$69)</f>
        <v>9.912</v>
      </c>
      <c r="F20" s="36">
        <f t="shared" si="0"/>
        <v>4460.400000000001</v>
      </c>
      <c r="G20" s="35">
        <f>G18*(1-$B$69)</f>
        <v>9.912</v>
      </c>
      <c r="H20" s="36">
        <f t="shared" si="1"/>
        <v>4460.400000000001</v>
      </c>
    </row>
    <row r="21" spans="1:8" ht="15">
      <c r="A21" s="39">
        <v>200</v>
      </c>
      <c r="B21" s="40">
        <v>1</v>
      </c>
      <c r="C21" s="51">
        <v>24.78</v>
      </c>
      <c r="D21" s="42">
        <f t="shared" si="2"/>
        <v>4956</v>
      </c>
      <c r="E21" s="51">
        <v>12.39</v>
      </c>
      <c r="F21" s="42">
        <f t="shared" si="0"/>
        <v>2478</v>
      </c>
      <c r="G21" s="51">
        <v>12.39</v>
      </c>
      <c r="H21" s="42">
        <f t="shared" si="1"/>
        <v>2478</v>
      </c>
    </row>
    <row r="22" spans="1:8" ht="15">
      <c r="A22" s="13">
        <v>200</v>
      </c>
      <c r="B22" s="28">
        <v>2</v>
      </c>
      <c r="C22" s="18">
        <f>C21*(1-$B$68)</f>
        <v>21.063</v>
      </c>
      <c r="D22" s="19">
        <f t="shared" si="2"/>
        <v>8425.199999999999</v>
      </c>
      <c r="E22" s="18">
        <f>E21*(1-$B$68)</f>
        <v>10.5315</v>
      </c>
      <c r="F22" s="19">
        <f t="shared" si="0"/>
        <v>4212.599999999999</v>
      </c>
      <c r="G22" s="18">
        <f>G21*(1-$B$68)</f>
        <v>10.5315</v>
      </c>
      <c r="H22" s="19">
        <f t="shared" si="1"/>
        <v>4212.599999999999</v>
      </c>
    </row>
    <row r="23" spans="1:8" ht="15.75" thickBot="1">
      <c r="A23" s="25">
        <v>200</v>
      </c>
      <c r="B23" s="24">
        <v>3</v>
      </c>
      <c r="C23" s="20">
        <f>C21*(1-$B$69)</f>
        <v>19.824</v>
      </c>
      <c r="D23" s="21">
        <f t="shared" si="2"/>
        <v>11894.400000000001</v>
      </c>
      <c r="E23" s="20">
        <f>E21*(1-$B$69)</f>
        <v>9.912</v>
      </c>
      <c r="F23" s="21">
        <f t="shared" si="0"/>
        <v>5947.200000000001</v>
      </c>
      <c r="G23" s="20">
        <f>G21*(1-$B$69)</f>
        <v>9.912</v>
      </c>
      <c r="H23" s="21">
        <f t="shared" si="1"/>
        <v>5947.200000000001</v>
      </c>
    </row>
    <row r="24" spans="1:8" ht="15">
      <c r="A24" s="4">
        <v>250</v>
      </c>
      <c r="B24" s="5">
        <v>1</v>
      </c>
      <c r="C24" s="43">
        <v>24.78</v>
      </c>
      <c r="D24" s="44">
        <f t="shared" si="2"/>
        <v>6195</v>
      </c>
      <c r="E24" s="43">
        <v>12.39</v>
      </c>
      <c r="F24" s="44">
        <f t="shared" si="0"/>
        <v>3097.5</v>
      </c>
      <c r="G24" s="43">
        <v>12.39</v>
      </c>
      <c r="H24" s="44">
        <f t="shared" si="1"/>
        <v>3097.5</v>
      </c>
    </row>
    <row r="25" spans="1:8" ht="15">
      <c r="A25" s="29">
        <v>250</v>
      </c>
      <c r="B25" s="30">
        <v>2</v>
      </c>
      <c r="C25" s="31">
        <f>C24*(1-$B$68)</f>
        <v>21.063</v>
      </c>
      <c r="D25" s="32">
        <f t="shared" si="2"/>
        <v>10531.5</v>
      </c>
      <c r="E25" s="31">
        <f>E24*(1-$B$68)</f>
        <v>10.5315</v>
      </c>
      <c r="F25" s="32">
        <f t="shared" si="0"/>
        <v>5265.75</v>
      </c>
      <c r="G25" s="31">
        <f>G24*(1-$B$68)</f>
        <v>10.5315</v>
      </c>
      <c r="H25" s="32">
        <f t="shared" si="1"/>
        <v>5265.75</v>
      </c>
    </row>
    <row r="26" spans="1:8" ht="15.75" thickBot="1">
      <c r="A26" s="33">
        <v>250</v>
      </c>
      <c r="B26" s="34">
        <v>3</v>
      </c>
      <c r="C26" s="35">
        <f>C24*(1-$B$69)</f>
        <v>19.824</v>
      </c>
      <c r="D26" s="36">
        <f t="shared" si="2"/>
        <v>14868.000000000002</v>
      </c>
      <c r="E26" s="35">
        <f>E24*(1-$B$69)</f>
        <v>9.912</v>
      </c>
      <c r="F26" s="36">
        <f t="shared" si="0"/>
        <v>7434.000000000001</v>
      </c>
      <c r="G26" s="35">
        <f>G24*(1-$B$69)</f>
        <v>9.912</v>
      </c>
      <c r="H26" s="36">
        <f t="shared" si="1"/>
        <v>7434.000000000001</v>
      </c>
    </row>
    <row r="27" spans="1:8" ht="15">
      <c r="A27" s="39">
        <v>300</v>
      </c>
      <c r="B27" s="40">
        <v>1</v>
      </c>
      <c r="C27" s="51">
        <v>24.78</v>
      </c>
      <c r="D27" s="42">
        <f t="shared" si="2"/>
        <v>7434</v>
      </c>
      <c r="E27" s="51">
        <v>12.39</v>
      </c>
      <c r="F27" s="42">
        <f t="shared" si="0"/>
        <v>3717</v>
      </c>
      <c r="G27" s="51">
        <v>12.39</v>
      </c>
      <c r="H27" s="42">
        <f t="shared" si="1"/>
        <v>3717</v>
      </c>
    </row>
    <row r="28" spans="1:8" ht="15">
      <c r="A28" s="13">
        <v>300</v>
      </c>
      <c r="B28" s="28">
        <v>2</v>
      </c>
      <c r="C28" s="18">
        <f>C27*(1-$B$68)</f>
        <v>21.063</v>
      </c>
      <c r="D28" s="19">
        <f t="shared" si="2"/>
        <v>12637.8</v>
      </c>
      <c r="E28" s="18">
        <f>E27*(1-$B$68)</f>
        <v>10.5315</v>
      </c>
      <c r="F28" s="19">
        <f t="shared" si="0"/>
        <v>6318.9</v>
      </c>
      <c r="G28" s="18">
        <f>G27*(1-$B$68)</f>
        <v>10.5315</v>
      </c>
      <c r="H28" s="19">
        <f t="shared" si="1"/>
        <v>6318.9</v>
      </c>
    </row>
    <row r="29" spans="1:8" ht="15.75" thickBot="1">
      <c r="A29" s="25">
        <v>300</v>
      </c>
      <c r="B29" s="24">
        <v>3</v>
      </c>
      <c r="C29" s="20">
        <f>C27*(1-$B$69)</f>
        <v>19.824</v>
      </c>
      <c r="D29" s="21">
        <f t="shared" si="2"/>
        <v>17841.600000000002</v>
      </c>
      <c r="E29" s="20">
        <f>E27*(1-$B$69)</f>
        <v>9.912</v>
      </c>
      <c r="F29" s="21">
        <f t="shared" si="0"/>
        <v>8920.800000000001</v>
      </c>
      <c r="G29" s="20">
        <f>G27*(1-$B$69)</f>
        <v>9.912</v>
      </c>
      <c r="H29" s="21">
        <f t="shared" si="1"/>
        <v>8920.800000000001</v>
      </c>
    </row>
    <row r="30" spans="1:8" ht="15">
      <c r="A30" s="4">
        <v>350</v>
      </c>
      <c r="B30" s="5">
        <v>1</v>
      </c>
      <c r="C30" s="43">
        <v>24.78</v>
      </c>
      <c r="D30" s="44">
        <f aca="true" t="shared" si="3" ref="D30:D35">$A30*$B30*C30</f>
        <v>8673</v>
      </c>
      <c r="E30" s="43">
        <v>12.39</v>
      </c>
      <c r="F30" s="44">
        <f t="shared" si="0"/>
        <v>4336.5</v>
      </c>
      <c r="G30" s="43">
        <v>12.39</v>
      </c>
      <c r="H30" s="44">
        <f t="shared" si="1"/>
        <v>4336.5</v>
      </c>
    </row>
    <row r="31" spans="1:8" ht="15">
      <c r="A31" s="29">
        <v>350</v>
      </c>
      <c r="B31" s="30">
        <v>2</v>
      </c>
      <c r="C31" s="31">
        <f>C30*(1-$B$68)</f>
        <v>21.063</v>
      </c>
      <c r="D31" s="32">
        <f t="shared" si="3"/>
        <v>14744.099999999999</v>
      </c>
      <c r="E31" s="31">
        <f>E30*(1-$B$68)</f>
        <v>10.5315</v>
      </c>
      <c r="F31" s="32">
        <f t="shared" si="0"/>
        <v>7372.049999999999</v>
      </c>
      <c r="G31" s="31">
        <f>G30*(1-$B$68)</f>
        <v>10.5315</v>
      </c>
      <c r="H31" s="32">
        <f t="shared" si="1"/>
        <v>7372.049999999999</v>
      </c>
    </row>
    <row r="32" spans="1:8" ht="15.75" thickBot="1">
      <c r="A32" s="33">
        <v>350</v>
      </c>
      <c r="B32" s="34">
        <v>3</v>
      </c>
      <c r="C32" s="35">
        <f>C30*(1-$B$69)</f>
        <v>19.824</v>
      </c>
      <c r="D32" s="36">
        <f t="shared" si="3"/>
        <v>20815.2</v>
      </c>
      <c r="E32" s="35">
        <f>E30*(1-$B$69)</f>
        <v>9.912</v>
      </c>
      <c r="F32" s="36">
        <f t="shared" si="0"/>
        <v>10407.6</v>
      </c>
      <c r="G32" s="35">
        <f>G30*(1-$B$69)</f>
        <v>9.912</v>
      </c>
      <c r="H32" s="36">
        <f t="shared" si="1"/>
        <v>10407.6</v>
      </c>
    </row>
    <row r="33" spans="1:8" ht="15">
      <c r="A33" s="39">
        <v>400</v>
      </c>
      <c r="B33" s="40">
        <v>1</v>
      </c>
      <c r="C33" s="51">
        <v>24.78</v>
      </c>
      <c r="D33" s="42">
        <f t="shared" si="3"/>
        <v>9912</v>
      </c>
      <c r="E33" s="51">
        <v>12.39</v>
      </c>
      <c r="F33" s="42">
        <f t="shared" si="0"/>
        <v>4956</v>
      </c>
      <c r="G33" s="51">
        <v>12.39</v>
      </c>
      <c r="H33" s="42">
        <f t="shared" si="1"/>
        <v>4956</v>
      </c>
    </row>
    <row r="34" spans="1:8" ht="15">
      <c r="A34" s="13">
        <v>400</v>
      </c>
      <c r="B34" s="28">
        <v>2</v>
      </c>
      <c r="C34" s="18">
        <f>C33*(1-$B$68)</f>
        <v>21.063</v>
      </c>
      <c r="D34" s="19">
        <f t="shared" si="3"/>
        <v>16850.399999999998</v>
      </c>
      <c r="E34" s="18">
        <f>E33*(1-$B$68)</f>
        <v>10.5315</v>
      </c>
      <c r="F34" s="19">
        <f t="shared" si="0"/>
        <v>8425.199999999999</v>
      </c>
      <c r="G34" s="18">
        <f>G33*(1-$B$68)</f>
        <v>10.5315</v>
      </c>
      <c r="H34" s="19">
        <f t="shared" si="1"/>
        <v>8425.199999999999</v>
      </c>
    </row>
    <row r="35" spans="1:8" ht="15.75" thickBot="1">
      <c r="A35" s="25">
        <v>400</v>
      </c>
      <c r="B35" s="24">
        <v>3</v>
      </c>
      <c r="C35" s="20">
        <f>C33*(1-$B$69)</f>
        <v>19.824</v>
      </c>
      <c r="D35" s="21">
        <f t="shared" si="3"/>
        <v>23788.800000000003</v>
      </c>
      <c r="E35" s="20">
        <f>E33*(1-$B$69)</f>
        <v>9.912</v>
      </c>
      <c r="F35" s="21">
        <f t="shared" si="0"/>
        <v>11894.400000000001</v>
      </c>
      <c r="G35" s="20">
        <f>G33*(1-$B$69)</f>
        <v>9.912</v>
      </c>
      <c r="H35" s="21">
        <f t="shared" si="1"/>
        <v>11894.400000000001</v>
      </c>
    </row>
    <row r="36" spans="1:8" ht="15">
      <c r="A36" s="4">
        <v>450</v>
      </c>
      <c r="B36" s="5">
        <v>1</v>
      </c>
      <c r="C36" s="43">
        <v>24.78</v>
      </c>
      <c r="D36" s="44">
        <f t="shared" si="2"/>
        <v>11151</v>
      </c>
      <c r="E36" s="43">
        <v>12.39</v>
      </c>
      <c r="F36" s="44">
        <f t="shared" si="0"/>
        <v>5575.5</v>
      </c>
      <c r="G36" s="43">
        <v>12.39</v>
      </c>
      <c r="H36" s="44">
        <f t="shared" si="1"/>
        <v>5575.5</v>
      </c>
    </row>
    <row r="37" spans="1:8" ht="15">
      <c r="A37" s="29">
        <v>450</v>
      </c>
      <c r="B37" s="30">
        <v>2</v>
      </c>
      <c r="C37" s="31">
        <f>C36*(1-$B$68)</f>
        <v>21.063</v>
      </c>
      <c r="D37" s="32">
        <f t="shared" si="2"/>
        <v>18956.7</v>
      </c>
      <c r="E37" s="31">
        <f>E36*(1-$B$68)</f>
        <v>10.5315</v>
      </c>
      <c r="F37" s="32">
        <f t="shared" si="0"/>
        <v>9478.35</v>
      </c>
      <c r="G37" s="31">
        <f>G36*(1-$B$68)</f>
        <v>10.5315</v>
      </c>
      <c r="H37" s="32">
        <f t="shared" si="1"/>
        <v>9478.35</v>
      </c>
    </row>
    <row r="38" spans="1:8" ht="15.75" thickBot="1">
      <c r="A38" s="33">
        <v>450</v>
      </c>
      <c r="B38" s="34">
        <v>3</v>
      </c>
      <c r="C38" s="35">
        <f>C36*(1-$B$69)</f>
        <v>19.824</v>
      </c>
      <c r="D38" s="36">
        <f t="shared" si="2"/>
        <v>26762.4</v>
      </c>
      <c r="E38" s="35">
        <f>E36*(1-$B$69)</f>
        <v>9.912</v>
      </c>
      <c r="F38" s="36">
        <f t="shared" si="0"/>
        <v>13381.2</v>
      </c>
      <c r="G38" s="35">
        <f>G36*(1-$B$69)</f>
        <v>9.912</v>
      </c>
      <c r="H38" s="36">
        <f t="shared" si="1"/>
        <v>13381.2</v>
      </c>
    </row>
    <row r="39" spans="1:8" ht="15">
      <c r="A39" s="39">
        <v>500</v>
      </c>
      <c r="B39" s="40">
        <v>1</v>
      </c>
      <c r="C39" s="51">
        <v>24.78</v>
      </c>
      <c r="D39" s="42">
        <f t="shared" si="2"/>
        <v>12390</v>
      </c>
      <c r="E39" s="51">
        <v>12.39</v>
      </c>
      <c r="F39" s="42">
        <f t="shared" si="0"/>
        <v>6195</v>
      </c>
      <c r="G39" s="51">
        <v>12.39</v>
      </c>
      <c r="H39" s="42">
        <f t="shared" si="1"/>
        <v>6195</v>
      </c>
    </row>
    <row r="40" spans="1:8" ht="15">
      <c r="A40" s="13">
        <v>500</v>
      </c>
      <c r="B40" s="28">
        <v>2</v>
      </c>
      <c r="C40" s="18">
        <f>C39*(1-$B$68)</f>
        <v>21.063</v>
      </c>
      <c r="D40" s="19">
        <f t="shared" si="2"/>
        <v>21063</v>
      </c>
      <c r="E40" s="18">
        <f>E39*(1-$B$68)</f>
        <v>10.5315</v>
      </c>
      <c r="F40" s="19">
        <f t="shared" si="0"/>
        <v>10531.5</v>
      </c>
      <c r="G40" s="18">
        <f>G39*(1-$B$68)</f>
        <v>10.5315</v>
      </c>
      <c r="H40" s="19">
        <f t="shared" si="1"/>
        <v>10531.5</v>
      </c>
    </row>
    <row r="41" spans="1:8" ht="15.75" thickBot="1">
      <c r="A41" s="25">
        <v>500</v>
      </c>
      <c r="B41" s="24">
        <v>3</v>
      </c>
      <c r="C41" s="20">
        <f>C39*(1-$B$69)</f>
        <v>19.824</v>
      </c>
      <c r="D41" s="21">
        <f t="shared" si="2"/>
        <v>29736.000000000004</v>
      </c>
      <c r="E41" s="20">
        <f>E39*(1-$B$69)</f>
        <v>9.912</v>
      </c>
      <c r="F41" s="21">
        <f t="shared" si="0"/>
        <v>14868.000000000002</v>
      </c>
      <c r="G41" s="20">
        <f>G39*(1-$B$69)</f>
        <v>9.912</v>
      </c>
      <c r="H41" s="21">
        <f t="shared" si="1"/>
        <v>14868.000000000002</v>
      </c>
    </row>
    <row r="42" spans="1:8" ht="15">
      <c r="A42" s="4">
        <v>600</v>
      </c>
      <c r="B42" s="5">
        <v>1</v>
      </c>
      <c r="C42" s="43">
        <v>18.48</v>
      </c>
      <c r="D42" s="44">
        <f t="shared" si="2"/>
        <v>11088</v>
      </c>
      <c r="E42" s="43">
        <v>9.24</v>
      </c>
      <c r="F42" s="44">
        <f t="shared" si="0"/>
        <v>5544</v>
      </c>
      <c r="G42" s="43">
        <v>9.24</v>
      </c>
      <c r="H42" s="44">
        <f t="shared" si="1"/>
        <v>5544</v>
      </c>
    </row>
    <row r="43" spans="1:8" ht="15">
      <c r="A43" s="29">
        <v>600</v>
      </c>
      <c r="B43" s="30">
        <v>2</v>
      </c>
      <c r="C43" s="31">
        <f>C42*(1-$B$68)</f>
        <v>15.708</v>
      </c>
      <c r="D43" s="32">
        <f t="shared" si="2"/>
        <v>18849.6</v>
      </c>
      <c r="E43" s="31">
        <f>E42*(1-$B$68)</f>
        <v>7.854</v>
      </c>
      <c r="F43" s="32">
        <f t="shared" si="0"/>
        <v>9424.8</v>
      </c>
      <c r="G43" s="31">
        <f>G42*(1-$B$68)</f>
        <v>7.854</v>
      </c>
      <c r="H43" s="32">
        <f t="shared" si="1"/>
        <v>9424.8</v>
      </c>
    </row>
    <row r="44" spans="1:8" ht="15.75" thickBot="1">
      <c r="A44" s="33">
        <v>600</v>
      </c>
      <c r="B44" s="34">
        <v>3</v>
      </c>
      <c r="C44" s="35">
        <f>C42*(1-$B$69)</f>
        <v>14.784</v>
      </c>
      <c r="D44" s="36">
        <f t="shared" si="2"/>
        <v>26611.2</v>
      </c>
      <c r="E44" s="35">
        <f>E42*(1-$B$69)</f>
        <v>7.392</v>
      </c>
      <c r="F44" s="36">
        <f t="shared" si="0"/>
        <v>13305.6</v>
      </c>
      <c r="G44" s="35">
        <f>G42*(1-$B$69)</f>
        <v>7.392</v>
      </c>
      <c r="H44" s="36">
        <f t="shared" si="1"/>
        <v>13305.6</v>
      </c>
    </row>
    <row r="45" spans="1:8" ht="15">
      <c r="A45" s="39">
        <v>700</v>
      </c>
      <c r="B45" s="40">
        <v>1</v>
      </c>
      <c r="C45" s="51">
        <v>18.48</v>
      </c>
      <c r="D45" s="42">
        <f t="shared" si="2"/>
        <v>12936</v>
      </c>
      <c r="E45" s="51">
        <v>9.24</v>
      </c>
      <c r="F45" s="42">
        <f t="shared" si="0"/>
        <v>6468</v>
      </c>
      <c r="G45" s="51">
        <v>9.24</v>
      </c>
      <c r="H45" s="42">
        <f t="shared" si="1"/>
        <v>6468</v>
      </c>
    </row>
    <row r="46" spans="1:8" ht="15">
      <c r="A46" s="13">
        <v>700</v>
      </c>
      <c r="B46" s="28">
        <v>2</v>
      </c>
      <c r="C46" s="18">
        <f>C45*(1-$B$68)</f>
        <v>15.708</v>
      </c>
      <c r="D46" s="19">
        <f t="shared" si="2"/>
        <v>21991.2</v>
      </c>
      <c r="E46" s="18">
        <f>E45*(1-$B$68)</f>
        <v>7.854</v>
      </c>
      <c r="F46" s="19">
        <f t="shared" si="0"/>
        <v>10995.6</v>
      </c>
      <c r="G46" s="18">
        <f>G45*(1-$B$68)</f>
        <v>7.854</v>
      </c>
      <c r="H46" s="19">
        <f t="shared" si="1"/>
        <v>10995.6</v>
      </c>
    </row>
    <row r="47" spans="1:8" ht="15.75" thickBot="1">
      <c r="A47" s="25">
        <v>700</v>
      </c>
      <c r="B47" s="24">
        <v>3</v>
      </c>
      <c r="C47" s="20">
        <f>C45*(1-$B$69)</f>
        <v>14.784</v>
      </c>
      <c r="D47" s="21">
        <f t="shared" si="2"/>
        <v>31046.4</v>
      </c>
      <c r="E47" s="20">
        <f>E45*(1-$B$69)</f>
        <v>7.392</v>
      </c>
      <c r="F47" s="21">
        <f t="shared" si="0"/>
        <v>15523.2</v>
      </c>
      <c r="G47" s="20">
        <f>G45*(1-$B$69)</f>
        <v>7.392</v>
      </c>
      <c r="H47" s="21">
        <f t="shared" si="1"/>
        <v>15523.2</v>
      </c>
    </row>
    <row r="48" spans="1:8" ht="15">
      <c r="A48" s="4">
        <v>800</v>
      </c>
      <c r="B48" s="5">
        <v>1</v>
      </c>
      <c r="C48" s="43">
        <v>18.48</v>
      </c>
      <c r="D48" s="44">
        <f t="shared" si="2"/>
        <v>14784</v>
      </c>
      <c r="E48" s="43">
        <v>9.24</v>
      </c>
      <c r="F48" s="44">
        <f t="shared" si="0"/>
        <v>7392</v>
      </c>
      <c r="G48" s="43">
        <v>9.24</v>
      </c>
      <c r="H48" s="44">
        <f t="shared" si="1"/>
        <v>7392</v>
      </c>
    </row>
    <row r="49" spans="1:8" ht="15">
      <c r="A49" s="29">
        <v>800</v>
      </c>
      <c r="B49" s="30">
        <v>2</v>
      </c>
      <c r="C49" s="31">
        <f>C48*(1-$B$68)</f>
        <v>15.708</v>
      </c>
      <c r="D49" s="32">
        <f t="shared" si="2"/>
        <v>25132.8</v>
      </c>
      <c r="E49" s="31">
        <f>E48*(1-$B$68)</f>
        <v>7.854</v>
      </c>
      <c r="F49" s="32">
        <f t="shared" si="0"/>
        <v>12566.4</v>
      </c>
      <c r="G49" s="31">
        <f>G48*(1-$B$68)</f>
        <v>7.854</v>
      </c>
      <c r="H49" s="32">
        <f t="shared" si="1"/>
        <v>12566.4</v>
      </c>
    </row>
    <row r="50" spans="1:8" ht="15.75" thickBot="1">
      <c r="A50" s="33">
        <v>800</v>
      </c>
      <c r="B50" s="34">
        <v>3</v>
      </c>
      <c r="C50" s="35">
        <f>C48*(1-$B$69)</f>
        <v>14.784</v>
      </c>
      <c r="D50" s="36">
        <f t="shared" si="2"/>
        <v>35481.6</v>
      </c>
      <c r="E50" s="35">
        <f>E48*(1-$B$69)</f>
        <v>7.392</v>
      </c>
      <c r="F50" s="36">
        <f t="shared" si="0"/>
        <v>17740.8</v>
      </c>
      <c r="G50" s="35">
        <f>G48*(1-$B$69)</f>
        <v>7.392</v>
      </c>
      <c r="H50" s="36">
        <f t="shared" si="1"/>
        <v>17740.8</v>
      </c>
    </row>
    <row r="51" spans="1:8" ht="15">
      <c r="A51" s="39">
        <v>900</v>
      </c>
      <c r="B51" s="40">
        <v>1</v>
      </c>
      <c r="C51" s="51">
        <v>18.48</v>
      </c>
      <c r="D51" s="42">
        <f t="shared" si="2"/>
        <v>16632</v>
      </c>
      <c r="E51" s="51">
        <v>9.24</v>
      </c>
      <c r="F51" s="42">
        <f t="shared" si="0"/>
        <v>8316</v>
      </c>
      <c r="G51" s="51">
        <v>9.24</v>
      </c>
      <c r="H51" s="42">
        <f t="shared" si="1"/>
        <v>8316</v>
      </c>
    </row>
    <row r="52" spans="1:8" ht="15">
      <c r="A52" s="13">
        <v>900</v>
      </c>
      <c r="B52" s="28">
        <v>2</v>
      </c>
      <c r="C52" s="18">
        <f>C51*(1-$B$68)</f>
        <v>15.708</v>
      </c>
      <c r="D52" s="19">
        <f t="shared" si="2"/>
        <v>28274.4</v>
      </c>
      <c r="E52" s="18">
        <f>E51*(1-$B$68)</f>
        <v>7.854</v>
      </c>
      <c r="F52" s="19">
        <f t="shared" si="0"/>
        <v>14137.2</v>
      </c>
      <c r="G52" s="18">
        <f>G51*(1-$B$68)</f>
        <v>7.854</v>
      </c>
      <c r="H52" s="19">
        <f t="shared" si="1"/>
        <v>14137.2</v>
      </c>
    </row>
    <row r="53" spans="1:8" ht="15.75" thickBot="1">
      <c r="A53" s="25">
        <v>900</v>
      </c>
      <c r="B53" s="24">
        <v>3</v>
      </c>
      <c r="C53" s="20">
        <f>C51*(1-$B$69)</f>
        <v>14.784</v>
      </c>
      <c r="D53" s="21">
        <f t="shared" si="2"/>
        <v>39916.8</v>
      </c>
      <c r="E53" s="20">
        <f>E51*(1-$B$69)</f>
        <v>7.392</v>
      </c>
      <c r="F53" s="21">
        <f t="shared" si="0"/>
        <v>19958.4</v>
      </c>
      <c r="G53" s="20">
        <f>G51*(1-$B$69)</f>
        <v>7.392</v>
      </c>
      <c r="H53" s="21">
        <f t="shared" si="1"/>
        <v>19958.4</v>
      </c>
    </row>
    <row r="54" spans="1:8" ht="15">
      <c r="A54" s="4">
        <v>1000</v>
      </c>
      <c r="B54" s="5">
        <v>1</v>
      </c>
      <c r="C54" s="43">
        <v>18.48</v>
      </c>
      <c r="D54" s="44">
        <f t="shared" si="2"/>
        <v>18480</v>
      </c>
      <c r="E54" s="43">
        <v>9.24</v>
      </c>
      <c r="F54" s="44">
        <f t="shared" si="0"/>
        <v>9240</v>
      </c>
      <c r="G54" s="43">
        <v>9.24</v>
      </c>
      <c r="H54" s="44">
        <f t="shared" si="1"/>
        <v>9240</v>
      </c>
    </row>
    <row r="55" spans="1:8" ht="15">
      <c r="A55" s="29">
        <v>1000</v>
      </c>
      <c r="B55" s="30">
        <v>2</v>
      </c>
      <c r="C55" s="31">
        <f>C54*(1-$B$68)</f>
        <v>15.708</v>
      </c>
      <c r="D55" s="32">
        <f t="shared" si="2"/>
        <v>31416</v>
      </c>
      <c r="E55" s="31">
        <f>E54*(1-$B$68)</f>
        <v>7.854</v>
      </c>
      <c r="F55" s="32">
        <f t="shared" si="0"/>
        <v>15708</v>
      </c>
      <c r="G55" s="31">
        <f>G54*(1-$B$68)</f>
        <v>7.854</v>
      </c>
      <c r="H55" s="32">
        <f t="shared" si="1"/>
        <v>15708</v>
      </c>
    </row>
    <row r="56" spans="1:8" ht="15.75" thickBot="1">
      <c r="A56" s="33">
        <v>1000</v>
      </c>
      <c r="B56" s="34">
        <v>3</v>
      </c>
      <c r="C56" s="35">
        <f>C54*(1-$B$69)</f>
        <v>14.784</v>
      </c>
      <c r="D56" s="36">
        <f t="shared" si="2"/>
        <v>44352</v>
      </c>
      <c r="E56" s="35">
        <f>E54*(1-$B$69)</f>
        <v>7.392</v>
      </c>
      <c r="F56" s="36">
        <f t="shared" si="0"/>
        <v>22176</v>
      </c>
      <c r="G56" s="35">
        <f>G54*(1-$B$69)</f>
        <v>7.392</v>
      </c>
      <c r="H56" s="36">
        <f t="shared" si="1"/>
        <v>22176</v>
      </c>
    </row>
    <row r="57" ht="15.75" thickBot="1">
      <c r="A57" t="s">
        <v>16</v>
      </c>
    </row>
    <row r="58" spans="1:8" ht="15">
      <c r="A58" s="22" t="s">
        <v>34</v>
      </c>
      <c r="B58" s="23">
        <v>1</v>
      </c>
      <c r="C58" s="26">
        <v>16.65</v>
      </c>
      <c r="D58" s="27"/>
      <c r="E58" s="26">
        <v>6.83</v>
      </c>
      <c r="F58" s="27"/>
      <c r="G58" s="26">
        <v>6.83</v>
      </c>
      <c r="H58" s="27"/>
    </row>
    <row r="59" spans="1:8" ht="15">
      <c r="A59" s="13" t="s">
        <v>34</v>
      </c>
      <c r="B59" s="28">
        <v>2</v>
      </c>
      <c r="C59" s="18">
        <f>C58*(1-$B$68)</f>
        <v>14.152499999999998</v>
      </c>
      <c r="D59" s="19"/>
      <c r="E59" s="18">
        <f>E58*(1-$B$68)</f>
        <v>5.8055</v>
      </c>
      <c r="F59" s="19"/>
      <c r="G59" s="18">
        <f>G58*(1-$B$68)</f>
        <v>5.8055</v>
      </c>
      <c r="H59" s="19"/>
    </row>
    <row r="60" spans="1:8" ht="15.75" thickBot="1">
      <c r="A60" s="25" t="s">
        <v>34</v>
      </c>
      <c r="B60" s="24">
        <v>3</v>
      </c>
      <c r="C60" s="20">
        <f>C58*(1-$B$69)</f>
        <v>13.32</v>
      </c>
      <c r="D60" s="21"/>
      <c r="E60" s="20">
        <f>E58*(1-$B$69)</f>
        <v>5.464</v>
      </c>
      <c r="F60" s="21"/>
      <c r="G60" s="20">
        <f>G58*(1-$B$69)</f>
        <v>5.464</v>
      </c>
      <c r="H60" s="21"/>
    </row>
    <row r="61" spans="1:8" ht="15">
      <c r="A61" s="22" t="s">
        <v>35</v>
      </c>
      <c r="B61" s="23">
        <v>1</v>
      </c>
      <c r="C61" s="26">
        <v>10.71</v>
      </c>
      <c r="D61" s="27"/>
      <c r="E61" s="26">
        <v>5.36</v>
      </c>
      <c r="F61" s="27"/>
      <c r="G61" s="26">
        <v>5.36</v>
      </c>
      <c r="H61" s="27"/>
    </row>
    <row r="62" spans="1:8" ht="15">
      <c r="A62" s="13" t="s">
        <v>35</v>
      </c>
      <c r="B62" s="28">
        <v>2</v>
      </c>
      <c r="C62" s="18">
        <f>C61*(1-$B$68)</f>
        <v>9.1035</v>
      </c>
      <c r="D62" s="19"/>
      <c r="E62" s="18">
        <f>E61*(1-$B$68)</f>
        <v>4.556</v>
      </c>
      <c r="F62" s="19"/>
      <c r="G62" s="18">
        <f>G61*(1-$B$68)</f>
        <v>4.556</v>
      </c>
      <c r="H62" s="19"/>
    </row>
    <row r="63" spans="1:8" ht="15.75" thickBot="1">
      <c r="A63" s="25" t="s">
        <v>35</v>
      </c>
      <c r="B63" s="24">
        <v>3</v>
      </c>
      <c r="C63" s="20">
        <f>C61*(1-$B$69)</f>
        <v>8.568000000000001</v>
      </c>
      <c r="D63" s="21"/>
      <c r="E63" s="20">
        <f>E61*(1-$B$69)</f>
        <v>4.288</v>
      </c>
      <c r="F63" s="21"/>
      <c r="G63" s="20">
        <f>G61*(1-$B$69)</f>
        <v>4.288</v>
      </c>
      <c r="H63" s="21"/>
    </row>
    <row r="64" spans="1:8" ht="15">
      <c r="A64" s="22" t="s">
        <v>36</v>
      </c>
      <c r="B64" s="23">
        <v>1</v>
      </c>
      <c r="C64" s="26">
        <v>9.77</v>
      </c>
      <c r="D64" s="27"/>
      <c r="E64" s="26">
        <v>4.83</v>
      </c>
      <c r="F64" s="27"/>
      <c r="G64" s="26">
        <v>4.83</v>
      </c>
      <c r="H64" s="27"/>
    </row>
    <row r="65" spans="1:8" ht="15">
      <c r="A65" s="13" t="s">
        <v>36</v>
      </c>
      <c r="B65" s="28">
        <v>2</v>
      </c>
      <c r="C65" s="18">
        <f>C64*(1-$B$68)</f>
        <v>8.304499999999999</v>
      </c>
      <c r="D65" s="19"/>
      <c r="E65" s="18">
        <f>E64*(1-$B$68)</f>
        <v>4.1055</v>
      </c>
      <c r="F65" s="19"/>
      <c r="G65" s="18">
        <f>G64*(1-$B$68)</f>
        <v>4.1055</v>
      </c>
      <c r="H65" s="19"/>
    </row>
    <row r="66" spans="1:8" ht="15.75" thickBot="1">
      <c r="A66" s="25" t="s">
        <v>36</v>
      </c>
      <c r="B66" s="24">
        <v>3</v>
      </c>
      <c r="C66" s="20">
        <f>C64*(1-$B$69)</f>
        <v>7.816</v>
      </c>
      <c r="D66" s="21"/>
      <c r="E66" s="20">
        <f>E64*(1-$B$69)</f>
        <v>3.8640000000000003</v>
      </c>
      <c r="F66" s="21"/>
      <c r="G66" s="20">
        <f>G64*(1-$B$69)</f>
        <v>3.8640000000000003</v>
      </c>
      <c r="H66" s="21"/>
    </row>
    <row r="68" spans="1:2" ht="15">
      <c r="A68" t="s">
        <v>19</v>
      </c>
      <c r="B68" s="2">
        <v>0.15</v>
      </c>
    </row>
    <row r="69" spans="1:2" ht="15">
      <c r="A69" t="s">
        <v>20</v>
      </c>
      <c r="B69" s="2">
        <v>0.2</v>
      </c>
    </row>
  </sheetData>
  <sheetProtection password="EA92" sheet="1" formatCells="0" formatColumns="0" formatRows="0"/>
  <mergeCells count="6">
    <mergeCell ref="C3:D3"/>
    <mergeCell ref="E3:F3"/>
    <mergeCell ref="G3:H3"/>
    <mergeCell ref="C2:D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2.7109375" style="126" bestFit="1" customWidth="1"/>
    <col min="2" max="2" width="5.140625" style="126" bestFit="1" customWidth="1"/>
    <col min="3" max="3" width="16.28125" style="126" bestFit="1" customWidth="1"/>
    <col min="4" max="4" width="30.140625" style="134" bestFit="1" customWidth="1"/>
    <col min="5" max="5" width="12.57421875" style="134" bestFit="1" customWidth="1"/>
    <col min="6" max="6" width="16.00390625" style="134" bestFit="1" customWidth="1"/>
    <col min="7" max="7" width="20.421875" style="134" bestFit="1" customWidth="1"/>
    <col min="8" max="8" width="20.57421875" style="134" bestFit="1" customWidth="1"/>
    <col min="9" max="16384" width="9.140625" style="126" customWidth="1"/>
  </cols>
  <sheetData>
    <row r="1" ht="15.75" thickBot="1"/>
    <row r="2" spans="1:8" ht="63.75" customHeight="1" thickBot="1" thickTop="1">
      <c r="A2" s="106"/>
      <c r="B2" s="107"/>
      <c r="C2" s="132" t="s">
        <v>37</v>
      </c>
      <c r="D2" s="133" t="s">
        <v>80</v>
      </c>
      <c r="E2" s="131" t="s">
        <v>85</v>
      </c>
      <c r="F2" s="131" t="s">
        <v>81</v>
      </c>
      <c r="G2" s="131" t="s">
        <v>82</v>
      </c>
      <c r="H2" s="131" t="s">
        <v>83</v>
      </c>
    </row>
    <row r="3" spans="1:8" ht="16.5" customHeight="1" thickTop="1">
      <c r="A3" s="106"/>
      <c r="B3" s="107"/>
      <c r="C3" s="106"/>
      <c r="D3" s="215" t="s">
        <v>91</v>
      </c>
      <c r="E3" s="106"/>
      <c r="F3" s="106"/>
      <c r="G3" s="106"/>
      <c r="H3" s="106"/>
    </row>
    <row r="4" spans="1:8" ht="15.75" thickBot="1">
      <c r="A4" s="121"/>
      <c r="B4" s="122"/>
      <c r="C4" s="121"/>
      <c r="D4" s="216"/>
      <c r="E4" s="108"/>
      <c r="F4" s="108"/>
      <c r="G4" s="108"/>
      <c r="H4" s="108"/>
    </row>
    <row r="5" spans="1:8" ht="15.75" customHeight="1" thickTop="1">
      <c r="A5" s="213" t="s">
        <v>2</v>
      </c>
      <c r="B5" s="217" t="s">
        <v>12</v>
      </c>
      <c r="C5" s="213" t="s">
        <v>14</v>
      </c>
      <c r="D5" s="213" t="s">
        <v>14</v>
      </c>
      <c r="E5" s="213" t="s">
        <v>14</v>
      </c>
      <c r="F5" s="213" t="s">
        <v>14</v>
      </c>
      <c r="G5" s="213" t="s">
        <v>14</v>
      </c>
      <c r="H5" s="213" t="s">
        <v>14</v>
      </c>
    </row>
    <row r="6" spans="1:8" ht="15.75" thickBot="1">
      <c r="A6" s="214"/>
      <c r="B6" s="218" t="s">
        <v>12</v>
      </c>
      <c r="C6" s="214"/>
      <c r="D6" s="214"/>
      <c r="E6" s="214"/>
      <c r="F6" s="214"/>
      <c r="G6" s="214"/>
      <c r="H6" s="214"/>
    </row>
    <row r="7" spans="1:8" ht="15">
      <c r="A7" s="110" t="s">
        <v>90</v>
      </c>
      <c r="B7" s="123">
        <v>1</v>
      </c>
      <c r="C7" s="93">
        <v>11.55</v>
      </c>
      <c r="D7" s="136">
        <v>15.75</v>
      </c>
      <c r="E7" s="136">
        <v>19.95</v>
      </c>
      <c r="F7" s="136">
        <v>4.2</v>
      </c>
      <c r="G7" s="136">
        <v>8.4</v>
      </c>
      <c r="H7" s="136">
        <v>4.2</v>
      </c>
    </row>
    <row r="8" spans="1:8" ht="15">
      <c r="A8" s="92" t="s">
        <v>90</v>
      </c>
      <c r="B8" s="124">
        <v>2</v>
      </c>
      <c r="C8" s="95">
        <f aca="true" t="shared" si="0" ref="C8:H8">C7*(1-$B$12)</f>
        <v>9.8175</v>
      </c>
      <c r="D8" s="137">
        <f t="shared" si="0"/>
        <v>13.3875</v>
      </c>
      <c r="E8" s="137">
        <f t="shared" si="0"/>
        <v>16.9575</v>
      </c>
      <c r="F8" s="137">
        <f t="shared" si="0"/>
        <v>3.57</v>
      </c>
      <c r="G8" s="137">
        <f t="shared" si="0"/>
        <v>7.14</v>
      </c>
      <c r="H8" s="137">
        <f t="shared" si="0"/>
        <v>3.57</v>
      </c>
    </row>
    <row r="9" spans="1:8" ht="15.75" thickBot="1">
      <c r="A9" s="113" t="s">
        <v>90</v>
      </c>
      <c r="B9" s="125">
        <v>3</v>
      </c>
      <c r="C9" s="98">
        <f aca="true" t="shared" si="1" ref="C9:H9">C7*(1-$B$13)</f>
        <v>9.24</v>
      </c>
      <c r="D9" s="138">
        <f t="shared" si="1"/>
        <v>12.600000000000001</v>
      </c>
      <c r="E9" s="138">
        <f t="shared" si="1"/>
        <v>15.96</v>
      </c>
      <c r="F9" s="138">
        <f t="shared" si="1"/>
        <v>3.3600000000000003</v>
      </c>
      <c r="G9" s="138">
        <f t="shared" si="1"/>
        <v>6.720000000000001</v>
      </c>
      <c r="H9" s="138">
        <f t="shared" si="1"/>
        <v>3.3600000000000003</v>
      </c>
    </row>
    <row r="10" spans="1:8" ht="15">
      <c r="A10" s="126" t="s">
        <v>84</v>
      </c>
      <c r="D10" s="139"/>
      <c r="E10" s="139"/>
      <c r="F10" s="139"/>
      <c r="G10" s="139"/>
      <c r="H10" s="139"/>
    </row>
    <row r="12" spans="1:2" ht="15">
      <c r="A12" s="126" t="s">
        <v>19</v>
      </c>
      <c r="B12" s="135">
        <v>0.15</v>
      </c>
    </row>
    <row r="13" spans="1:2" ht="15">
      <c r="A13" s="126" t="s">
        <v>20</v>
      </c>
      <c r="B13" s="135">
        <v>0.2</v>
      </c>
    </row>
  </sheetData>
  <sheetProtection password="EA92" sheet="1" objects="1" scenarios="1"/>
  <mergeCells count="9">
    <mergeCell ref="H5:H6"/>
    <mergeCell ref="E5:E6"/>
    <mergeCell ref="F5:F6"/>
    <mergeCell ref="G5:G6"/>
    <mergeCell ref="D3:D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bestFit="1" customWidth="1"/>
    <col min="2" max="2" width="5.140625" style="0" bestFit="1" customWidth="1"/>
    <col min="3" max="3" width="7.00390625" style="0" bestFit="1" customWidth="1"/>
    <col min="4" max="4" width="11.57421875" style="0" bestFit="1" customWidth="1"/>
    <col min="5" max="5" width="8.00390625" style="0" bestFit="1" customWidth="1"/>
    <col min="6" max="6" width="13.28125" style="0" bestFit="1" customWidth="1"/>
    <col min="7" max="7" width="7.00390625" style="0" bestFit="1" customWidth="1"/>
    <col min="8" max="8" width="11.57421875" style="0" bestFit="1" customWidth="1"/>
    <col min="9" max="9" width="10.421875" style="127" bestFit="1" customWidth="1"/>
  </cols>
  <sheetData>
    <row r="1" ht="15.75" thickBot="1"/>
    <row r="2" spans="1:9" ht="63.75" customHeight="1" thickBot="1" thickTop="1">
      <c r="A2" s="195"/>
      <c r="B2" s="196"/>
      <c r="C2" s="195" t="s">
        <v>86</v>
      </c>
      <c r="D2" s="196"/>
      <c r="E2" s="195" t="s">
        <v>87</v>
      </c>
      <c r="F2" s="196"/>
      <c r="G2" s="195" t="s">
        <v>88</v>
      </c>
      <c r="H2" s="196"/>
      <c r="I2" s="180" t="s">
        <v>117</v>
      </c>
    </row>
    <row r="3" spans="1:9" ht="16.5" thickBot="1" thickTop="1">
      <c r="A3" s="108"/>
      <c r="B3" s="109"/>
      <c r="C3" s="108"/>
      <c r="D3" s="109"/>
      <c r="E3" s="108"/>
      <c r="F3" s="109"/>
      <c r="G3" s="108"/>
      <c r="H3" s="109"/>
      <c r="I3" s="181"/>
    </row>
    <row r="4" spans="1:9" ht="15.75" thickTop="1">
      <c r="A4" s="213"/>
      <c r="B4" s="217"/>
      <c r="C4" s="213" t="s">
        <v>14</v>
      </c>
      <c r="D4" s="217" t="s">
        <v>13</v>
      </c>
      <c r="E4" s="213" t="s">
        <v>14</v>
      </c>
      <c r="F4" s="217" t="s">
        <v>13</v>
      </c>
      <c r="G4" s="213" t="s">
        <v>14</v>
      </c>
      <c r="H4" s="217" t="s">
        <v>13</v>
      </c>
      <c r="I4" s="219"/>
    </row>
    <row r="5" spans="1:9" ht="15.75" thickBot="1">
      <c r="A5" s="214" t="s">
        <v>2</v>
      </c>
      <c r="B5" s="218" t="s">
        <v>12</v>
      </c>
      <c r="C5" s="214"/>
      <c r="D5" s="218"/>
      <c r="E5" s="214"/>
      <c r="F5" s="218"/>
      <c r="G5" s="214"/>
      <c r="H5" s="218"/>
      <c r="I5" s="220"/>
    </row>
    <row r="6" spans="1:9" ht="15">
      <c r="A6" s="115">
        <v>25</v>
      </c>
      <c r="B6" s="116">
        <v>1</v>
      </c>
      <c r="C6" s="100">
        <v>39.19</v>
      </c>
      <c r="D6" s="101">
        <f>$A6*$B6*C6</f>
        <v>979.75</v>
      </c>
      <c r="E6" s="100">
        <v>63.37</v>
      </c>
      <c r="F6" s="101">
        <f>$A6*$B6*E6</f>
        <v>1584.25</v>
      </c>
      <c r="G6" s="100">
        <v>24.18</v>
      </c>
      <c r="H6" s="101">
        <f>$A6*$B6*G6</f>
        <v>604.5</v>
      </c>
      <c r="I6" s="182" t="s">
        <v>118</v>
      </c>
    </row>
    <row r="7" spans="1:9" ht="15">
      <c r="A7" s="117">
        <v>25</v>
      </c>
      <c r="B7" s="118">
        <v>2</v>
      </c>
      <c r="C7" s="102">
        <f>C6*(1-$B$38)</f>
        <v>33.311499999999995</v>
      </c>
      <c r="D7" s="103">
        <f>$A7*$B7*C7</f>
        <v>1665.5749999999998</v>
      </c>
      <c r="E7" s="102">
        <f>E6*(1-$B$38)</f>
        <v>53.8645</v>
      </c>
      <c r="F7" s="103">
        <f>$A7*$B7*E7</f>
        <v>2693.225</v>
      </c>
      <c r="G7" s="102">
        <f>G6*(1-$B$38)</f>
        <v>20.553</v>
      </c>
      <c r="H7" s="103">
        <f>$A7*$B7*G7</f>
        <v>1027.65</v>
      </c>
      <c r="I7" s="183"/>
    </row>
    <row r="8" spans="1:9" ht="15.75" thickBot="1">
      <c r="A8" s="119">
        <v>25</v>
      </c>
      <c r="B8" s="120">
        <v>3</v>
      </c>
      <c r="C8" s="104">
        <f>C6*(1-$B$39)</f>
        <v>31.352</v>
      </c>
      <c r="D8" s="105">
        <f>$A8*$B8*C8</f>
        <v>2351.4</v>
      </c>
      <c r="E8" s="104">
        <f>E6*(1-$B$39)</f>
        <v>50.696</v>
      </c>
      <c r="F8" s="105">
        <f>$A8*$B8*E8</f>
        <v>3802.2</v>
      </c>
      <c r="G8" s="104">
        <f>G6*(1-$B$39)</f>
        <v>19.344</v>
      </c>
      <c r="H8" s="105">
        <f>$A8*$B8*G8</f>
        <v>1450.8000000000002</v>
      </c>
      <c r="I8" s="184"/>
    </row>
    <row r="9" spans="1:9" ht="15">
      <c r="A9" s="110">
        <v>50</v>
      </c>
      <c r="B9" s="111">
        <v>1</v>
      </c>
      <c r="C9" s="93">
        <v>32.03</v>
      </c>
      <c r="D9" s="94">
        <f aca="true" t="shared" si="0" ref="D9:D35">$A9*$B9*C9</f>
        <v>1601.5</v>
      </c>
      <c r="E9" s="93">
        <v>58.79</v>
      </c>
      <c r="F9" s="94">
        <f aca="true" t="shared" si="1" ref="F9:F35">$A9*$B9*E9</f>
        <v>2939.5</v>
      </c>
      <c r="G9" s="93">
        <v>26.76</v>
      </c>
      <c r="H9" s="94">
        <f aca="true" t="shared" si="2" ref="H9:H35">$A9*$B9*G9</f>
        <v>1338</v>
      </c>
      <c r="I9" s="185" t="s">
        <v>119</v>
      </c>
    </row>
    <row r="10" spans="1:9" ht="15">
      <c r="A10" s="92">
        <v>50</v>
      </c>
      <c r="B10" s="112">
        <v>2</v>
      </c>
      <c r="C10" s="95">
        <f>C9*(1-$B$38)</f>
        <v>27.2255</v>
      </c>
      <c r="D10" s="96">
        <f t="shared" si="0"/>
        <v>2722.55</v>
      </c>
      <c r="E10" s="95">
        <f>E9*(1-$B$38)</f>
        <v>49.9715</v>
      </c>
      <c r="F10" s="96">
        <f t="shared" si="1"/>
        <v>4997.15</v>
      </c>
      <c r="G10" s="95">
        <f>G9*(1-$B$38)</f>
        <v>22.746000000000002</v>
      </c>
      <c r="H10" s="96">
        <f t="shared" si="2"/>
        <v>2274.6000000000004</v>
      </c>
      <c r="I10" s="186"/>
    </row>
    <row r="11" spans="1:9" ht="15.75" thickBot="1">
      <c r="A11" s="113">
        <v>50</v>
      </c>
      <c r="B11" s="114">
        <v>3</v>
      </c>
      <c r="C11" s="98">
        <f>C9*(1-$B$39)</f>
        <v>25.624000000000002</v>
      </c>
      <c r="D11" s="99">
        <f t="shared" si="0"/>
        <v>3843.6000000000004</v>
      </c>
      <c r="E11" s="98">
        <f>E9*(1-$B$39)</f>
        <v>47.032000000000004</v>
      </c>
      <c r="F11" s="99">
        <f t="shared" si="1"/>
        <v>7054.8</v>
      </c>
      <c r="G11" s="98">
        <f>G9*(1-$B$39)</f>
        <v>21.408</v>
      </c>
      <c r="H11" s="99">
        <f t="shared" si="2"/>
        <v>3211.2000000000003</v>
      </c>
      <c r="I11" s="187"/>
    </row>
    <row r="12" spans="1:9" ht="15">
      <c r="A12" s="115">
        <v>250</v>
      </c>
      <c r="B12" s="116">
        <v>1</v>
      </c>
      <c r="C12" s="100">
        <v>29.98</v>
      </c>
      <c r="D12" s="101">
        <f t="shared" si="0"/>
        <v>7495</v>
      </c>
      <c r="E12" s="100">
        <v>50.09</v>
      </c>
      <c r="F12" s="101">
        <f t="shared" si="1"/>
        <v>12522.5</v>
      </c>
      <c r="G12" s="100">
        <v>21.11</v>
      </c>
      <c r="H12" s="101">
        <f t="shared" si="2"/>
        <v>5277.5</v>
      </c>
      <c r="I12" s="182" t="s">
        <v>120</v>
      </c>
    </row>
    <row r="13" spans="1:9" ht="15">
      <c r="A13" s="117">
        <v>250</v>
      </c>
      <c r="B13" s="118">
        <v>2</v>
      </c>
      <c r="C13" s="102">
        <f>C12*(1-$B$38)</f>
        <v>25.483</v>
      </c>
      <c r="D13" s="103">
        <f t="shared" si="0"/>
        <v>12741.5</v>
      </c>
      <c r="E13" s="102">
        <f>E12*(1-$B$38)</f>
        <v>42.5765</v>
      </c>
      <c r="F13" s="103">
        <f t="shared" si="1"/>
        <v>21288.25</v>
      </c>
      <c r="G13" s="102">
        <f>G12*(1-$B$38)</f>
        <v>17.9435</v>
      </c>
      <c r="H13" s="103">
        <f t="shared" si="2"/>
        <v>8971.75</v>
      </c>
      <c r="I13" s="183"/>
    </row>
    <row r="14" spans="1:9" ht="15.75" thickBot="1">
      <c r="A14" s="119">
        <v>250</v>
      </c>
      <c r="B14" s="120">
        <v>3</v>
      </c>
      <c r="C14" s="104">
        <f>C12*(1-$B$39)</f>
        <v>23.984</v>
      </c>
      <c r="D14" s="105">
        <f t="shared" si="0"/>
        <v>17988</v>
      </c>
      <c r="E14" s="104">
        <f>E12*(1-$B$39)</f>
        <v>40.072</v>
      </c>
      <c r="F14" s="105">
        <f t="shared" si="1"/>
        <v>30054.000000000004</v>
      </c>
      <c r="G14" s="104">
        <f>G12*(1-$B$39)</f>
        <v>16.888</v>
      </c>
      <c r="H14" s="105">
        <f t="shared" si="2"/>
        <v>12666.000000000002</v>
      </c>
      <c r="I14" s="184"/>
    </row>
    <row r="15" spans="1:9" ht="15">
      <c r="A15" s="110">
        <v>500</v>
      </c>
      <c r="B15" s="111">
        <v>1</v>
      </c>
      <c r="C15" s="93">
        <v>26.4</v>
      </c>
      <c r="D15" s="94">
        <f t="shared" si="0"/>
        <v>13200</v>
      </c>
      <c r="E15" s="93">
        <v>40.27</v>
      </c>
      <c r="F15" s="94">
        <f t="shared" si="1"/>
        <v>20135</v>
      </c>
      <c r="G15" s="93">
        <v>14.23</v>
      </c>
      <c r="H15" s="94">
        <f t="shared" si="2"/>
        <v>7115</v>
      </c>
      <c r="I15" s="185" t="s">
        <v>120</v>
      </c>
    </row>
    <row r="16" spans="1:9" ht="15">
      <c r="A16" s="92">
        <v>500</v>
      </c>
      <c r="B16" s="112">
        <v>2</v>
      </c>
      <c r="C16" s="95">
        <f>C15*(1-$B$38)</f>
        <v>22.439999999999998</v>
      </c>
      <c r="D16" s="96">
        <f t="shared" si="0"/>
        <v>22439.999999999996</v>
      </c>
      <c r="E16" s="95">
        <v>65.2</v>
      </c>
      <c r="F16" s="96">
        <f t="shared" si="1"/>
        <v>65200</v>
      </c>
      <c r="G16" s="95">
        <f>G15*(1-$B$38)</f>
        <v>12.0955</v>
      </c>
      <c r="H16" s="96">
        <f t="shared" si="2"/>
        <v>12095.5</v>
      </c>
      <c r="I16" s="186"/>
    </row>
    <row r="17" spans="1:9" ht="15.75" thickBot="1">
      <c r="A17" s="113">
        <v>500</v>
      </c>
      <c r="B17" s="114">
        <v>3</v>
      </c>
      <c r="C17" s="98">
        <f>C15*(1-$B$39)</f>
        <v>21.12</v>
      </c>
      <c r="D17" s="99">
        <f t="shared" si="0"/>
        <v>31680</v>
      </c>
      <c r="E17" s="98">
        <v>92.04</v>
      </c>
      <c r="F17" s="99">
        <f t="shared" si="1"/>
        <v>138060</v>
      </c>
      <c r="G17" s="98">
        <f>G15*(1-$B$39)</f>
        <v>11.384</v>
      </c>
      <c r="H17" s="99">
        <f t="shared" si="2"/>
        <v>17076</v>
      </c>
      <c r="I17" s="187"/>
    </row>
    <row r="18" spans="1:9" ht="15">
      <c r="A18" s="115">
        <v>750</v>
      </c>
      <c r="B18" s="116">
        <v>1</v>
      </c>
      <c r="C18" s="100">
        <v>24.36</v>
      </c>
      <c r="D18" s="101">
        <f>$A18*$B18*C18</f>
        <v>18270</v>
      </c>
      <c r="E18" s="100">
        <v>39.3</v>
      </c>
      <c r="F18" s="101">
        <f t="shared" si="1"/>
        <v>29474.999999999996</v>
      </c>
      <c r="G18" s="100">
        <v>14.94</v>
      </c>
      <c r="H18" s="101">
        <f t="shared" si="2"/>
        <v>11205</v>
      </c>
      <c r="I18" s="182" t="s">
        <v>120</v>
      </c>
    </row>
    <row r="19" spans="1:9" ht="15">
      <c r="A19" s="117">
        <v>750</v>
      </c>
      <c r="B19" s="118">
        <v>2</v>
      </c>
      <c r="C19" s="102">
        <f>C18*(1-$B$38)</f>
        <v>20.706</v>
      </c>
      <c r="D19" s="103">
        <f>$A19*$B19*C19</f>
        <v>31059</v>
      </c>
      <c r="E19" s="102">
        <f>E18*(1-$B$38)</f>
        <v>33.404999999999994</v>
      </c>
      <c r="F19" s="103">
        <f t="shared" si="1"/>
        <v>50107.49999999999</v>
      </c>
      <c r="G19" s="102">
        <f>G18*(1-$B$38)</f>
        <v>12.699</v>
      </c>
      <c r="H19" s="103">
        <f t="shared" si="2"/>
        <v>19048.5</v>
      </c>
      <c r="I19" s="183"/>
    </row>
    <row r="20" spans="1:9" ht="15.75" thickBot="1">
      <c r="A20" s="119">
        <v>750</v>
      </c>
      <c r="B20" s="120">
        <v>3</v>
      </c>
      <c r="C20" s="104">
        <f>C18*(1-$B$39)</f>
        <v>19.488</v>
      </c>
      <c r="D20" s="105">
        <f>$A20*$B20*C20</f>
        <v>43848</v>
      </c>
      <c r="E20" s="104">
        <f>E18*(1-$B$39)</f>
        <v>31.439999999999998</v>
      </c>
      <c r="F20" s="105">
        <f t="shared" si="1"/>
        <v>70740</v>
      </c>
      <c r="G20" s="104">
        <f>G18*(1-$B$39)</f>
        <v>11.952</v>
      </c>
      <c r="H20" s="105">
        <f t="shared" si="2"/>
        <v>26892</v>
      </c>
      <c r="I20" s="184"/>
    </row>
    <row r="21" spans="1:9" ht="15">
      <c r="A21" s="110">
        <v>1000</v>
      </c>
      <c r="B21" s="111">
        <v>1</v>
      </c>
      <c r="C21" s="93">
        <v>23.21</v>
      </c>
      <c r="D21" s="94">
        <f t="shared" si="0"/>
        <v>23210</v>
      </c>
      <c r="E21" s="93">
        <v>36.44</v>
      </c>
      <c r="F21" s="94">
        <f t="shared" si="1"/>
        <v>36440</v>
      </c>
      <c r="G21" s="93">
        <v>13.23</v>
      </c>
      <c r="H21" s="94">
        <f t="shared" si="2"/>
        <v>13230</v>
      </c>
      <c r="I21" s="185" t="s">
        <v>121</v>
      </c>
    </row>
    <row r="22" spans="1:9" ht="15">
      <c r="A22" s="92">
        <v>1000</v>
      </c>
      <c r="B22" s="112">
        <v>2</v>
      </c>
      <c r="C22" s="95">
        <f>C21*(1-$B$38)</f>
        <v>19.7285</v>
      </c>
      <c r="D22" s="96">
        <f t="shared" si="0"/>
        <v>39457</v>
      </c>
      <c r="E22" s="95">
        <f>E21*(1-$B$38)</f>
        <v>30.973999999999997</v>
      </c>
      <c r="F22" s="96">
        <f t="shared" si="1"/>
        <v>61947.99999999999</v>
      </c>
      <c r="G22" s="95">
        <f>G21*(1-$B$38)</f>
        <v>11.2455</v>
      </c>
      <c r="H22" s="96">
        <f t="shared" si="2"/>
        <v>22491</v>
      </c>
      <c r="I22" s="186"/>
    </row>
    <row r="23" spans="1:9" ht="15.75" thickBot="1">
      <c r="A23" s="113">
        <v>1000</v>
      </c>
      <c r="B23" s="114">
        <v>3</v>
      </c>
      <c r="C23" s="98">
        <f>C21*(1-$B$39)</f>
        <v>18.568</v>
      </c>
      <c r="D23" s="99">
        <f t="shared" si="0"/>
        <v>55704.00000000001</v>
      </c>
      <c r="E23" s="98">
        <f>E21*(1-$B$39)</f>
        <v>29.152</v>
      </c>
      <c r="F23" s="99">
        <f t="shared" si="1"/>
        <v>87456</v>
      </c>
      <c r="G23" s="98">
        <f>G21*(1-$B$39)</f>
        <v>10.584000000000001</v>
      </c>
      <c r="H23" s="99">
        <f t="shared" si="2"/>
        <v>31752.000000000004</v>
      </c>
      <c r="I23" s="187"/>
    </row>
    <row r="24" spans="1:9" ht="15">
      <c r="A24" s="115">
        <v>1500</v>
      </c>
      <c r="B24" s="116">
        <v>1</v>
      </c>
      <c r="C24" s="100">
        <v>21.74</v>
      </c>
      <c r="D24" s="101">
        <f t="shared" si="0"/>
        <v>32609.999999999996</v>
      </c>
      <c r="E24" s="100">
        <v>36.44</v>
      </c>
      <c r="F24" s="101">
        <f t="shared" si="1"/>
        <v>54660</v>
      </c>
      <c r="G24" s="100">
        <v>14.7</v>
      </c>
      <c r="H24" s="101">
        <f t="shared" si="2"/>
        <v>22050</v>
      </c>
      <c r="I24" s="182" t="s">
        <v>121</v>
      </c>
    </row>
    <row r="25" spans="1:9" ht="15">
      <c r="A25" s="117">
        <v>1500</v>
      </c>
      <c r="B25" s="118">
        <v>2</v>
      </c>
      <c r="C25" s="102">
        <f>C24*(1-$B$38)</f>
        <v>18.479</v>
      </c>
      <c r="D25" s="103">
        <f t="shared" si="0"/>
        <v>55437</v>
      </c>
      <c r="E25" s="102">
        <f>E24*(1-$B$38)</f>
        <v>30.973999999999997</v>
      </c>
      <c r="F25" s="103">
        <f t="shared" si="1"/>
        <v>92921.99999999999</v>
      </c>
      <c r="G25" s="102">
        <f>G24*(1-$B$38)</f>
        <v>12.495</v>
      </c>
      <c r="H25" s="103">
        <f t="shared" si="2"/>
        <v>37485</v>
      </c>
      <c r="I25" s="183"/>
    </row>
    <row r="26" spans="1:9" ht="15.75" thickBot="1">
      <c r="A26" s="119">
        <v>1500</v>
      </c>
      <c r="B26" s="120">
        <v>3</v>
      </c>
      <c r="C26" s="104">
        <f>C24*(1-$B$39)</f>
        <v>17.392</v>
      </c>
      <c r="D26" s="105">
        <f t="shared" si="0"/>
        <v>78264</v>
      </c>
      <c r="E26" s="104">
        <f>E24*(1-$B$39)</f>
        <v>29.152</v>
      </c>
      <c r="F26" s="105">
        <f t="shared" si="1"/>
        <v>131184</v>
      </c>
      <c r="G26" s="104">
        <f>G24*(1-$B$39)</f>
        <v>11.76</v>
      </c>
      <c r="H26" s="105">
        <f t="shared" si="2"/>
        <v>52920</v>
      </c>
      <c r="I26" s="184"/>
    </row>
    <row r="27" spans="1:9" ht="15">
      <c r="A27" s="110">
        <v>2000</v>
      </c>
      <c r="B27" s="111">
        <v>1</v>
      </c>
      <c r="C27" s="93">
        <v>20.79</v>
      </c>
      <c r="D27" s="94">
        <f t="shared" si="0"/>
        <v>41580</v>
      </c>
      <c r="E27" s="93">
        <v>36.44</v>
      </c>
      <c r="F27" s="94">
        <f t="shared" si="1"/>
        <v>72880</v>
      </c>
      <c r="G27" s="93">
        <v>15.65</v>
      </c>
      <c r="H27" s="94">
        <f t="shared" si="2"/>
        <v>31300</v>
      </c>
      <c r="I27" s="185" t="s">
        <v>121</v>
      </c>
    </row>
    <row r="28" spans="1:9" ht="15">
      <c r="A28" s="92">
        <v>2000</v>
      </c>
      <c r="B28" s="112">
        <v>2</v>
      </c>
      <c r="C28" s="95">
        <f>C27*(1-$B$38)</f>
        <v>17.671499999999998</v>
      </c>
      <c r="D28" s="96">
        <f t="shared" si="0"/>
        <v>70686</v>
      </c>
      <c r="E28" s="95">
        <f>E27*(1-$B$38)</f>
        <v>30.973999999999997</v>
      </c>
      <c r="F28" s="96">
        <f t="shared" si="1"/>
        <v>123895.99999999999</v>
      </c>
      <c r="G28" s="95">
        <f>G27*(1-$B$38)</f>
        <v>13.3025</v>
      </c>
      <c r="H28" s="96">
        <f t="shared" si="2"/>
        <v>53210</v>
      </c>
      <c r="I28" s="186"/>
    </row>
    <row r="29" spans="1:9" ht="15.75" thickBot="1">
      <c r="A29" s="113">
        <v>2000</v>
      </c>
      <c r="B29" s="114">
        <v>3</v>
      </c>
      <c r="C29" s="98">
        <f>C27*(1-$B$39)</f>
        <v>16.632</v>
      </c>
      <c r="D29" s="99">
        <f t="shared" si="0"/>
        <v>99792.00000000001</v>
      </c>
      <c r="E29" s="98">
        <f>E27*(1-$B$39)</f>
        <v>29.152</v>
      </c>
      <c r="F29" s="99">
        <f t="shared" si="1"/>
        <v>174912</v>
      </c>
      <c r="G29" s="98">
        <f>G27*(1-$B$39)</f>
        <v>12.520000000000001</v>
      </c>
      <c r="H29" s="99">
        <f t="shared" si="2"/>
        <v>75120.00000000001</v>
      </c>
      <c r="I29" s="187"/>
    </row>
    <row r="30" spans="1:9" ht="15">
      <c r="A30" s="115">
        <v>2500</v>
      </c>
      <c r="B30" s="116">
        <v>1</v>
      </c>
      <c r="C30" s="100">
        <v>19.22</v>
      </c>
      <c r="D30" s="101">
        <f>$A30*$B30*C30</f>
        <v>48050</v>
      </c>
      <c r="E30" s="100">
        <v>34.51</v>
      </c>
      <c r="F30" s="101">
        <f t="shared" si="1"/>
        <v>86275</v>
      </c>
      <c r="G30" s="100">
        <v>15.3</v>
      </c>
      <c r="H30" s="101">
        <f t="shared" si="2"/>
        <v>38250</v>
      </c>
      <c r="I30" s="182" t="s">
        <v>121</v>
      </c>
    </row>
    <row r="31" spans="1:9" ht="15">
      <c r="A31" s="117">
        <v>2500</v>
      </c>
      <c r="B31" s="118">
        <v>2</v>
      </c>
      <c r="C31" s="102">
        <f>C30*(1-$B$38)</f>
        <v>16.337</v>
      </c>
      <c r="D31" s="103">
        <f>$A31*$B31*C31</f>
        <v>81685</v>
      </c>
      <c r="E31" s="102">
        <f>E30*(1-$B$38)</f>
        <v>29.333499999999997</v>
      </c>
      <c r="F31" s="103">
        <f t="shared" si="1"/>
        <v>146667.5</v>
      </c>
      <c r="G31" s="102">
        <f>G30*(1-$B$38)</f>
        <v>13.005</v>
      </c>
      <c r="H31" s="103">
        <f t="shared" si="2"/>
        <v>65025.00000000001</v>
      </c>
      <c r="I31" s="183"/>
    </row>
    <row r="32" spans="1:9" ht="15.75" thickBot="1">
      <c r="A32" s="119">
        <v>2500</v>
      </c>
      <c r="B32" s="120">
        <v>3</v>
      </c>
      <c r="C32" s="104">
        <f>C30*(1-$B$39)</f>
        <v>15.376</v>
      </c>
      <c r="D32" s="105">
        <f>$A32*$B32*C32</f>
        <v>115320</v>
      </c>
      <c r="E32" s="104">
        <f>E30*(1-$B$39)</f>
        <v>27.608</v>
      </c>
      <c r="F32" s="105">
        <f t="shared" si="1"/>
        <v>207060</v>
      </c>
      <c r="G32" s="104">
        <f>G30*(1-$B$39)</f>
        <v>12.240000000000002</v>
      </c>
      <c r="H32" s="105">
        <f t="shared" si="2"/>
        <v>91800.00000000001</v>
      </c>
      <c r="I32" s="184"/>
    </row>
    <row r="33" spans="1:9" ht="15">
      <c r="A33" s="110">
        <v>5000</v>
      </c>
      <c r="B33" s="111">
        <v>1</v>
      </c>
      <c r="C33" s="93">
        <v>17.96</v>
      </c>
      <c r="D33" s="94">
        <f t="shared" si="0"/>
        <v>89800</v>
      </c>
      <c r="E33" s="93">
        <v>32.59</v>
      </c>
      <c r="F33" s="94">
        <f t="shared" si="1"/>
        <v>162950.00000000003</v>
      </c>
      <c r="G33" s="93">
        <v>14.64</v>
      </c>
      <c r="H33" s="94">
        <f t="shared" si="2"/>
        <v>73200</v>
      </c>
      <c r="I33" s="185" t="s">
        <v>121</v>
      </c>
    </row>
    <row r="34" spans="1:9" ht="15">
      <c r="A34" s="92">
        <v>5000</v>
      </c>
      <c r="B34" s="112">
        <v>2</v>
      </c>
      <c r="C34" s="95">
        <f>C33*(1-$B$38)</f>
        <v>15.266</v>
      </c>
      <c r="D34" s="96">
        <f t="shared" si="0"/>
        <v>152660</v>
      </c>
      <c r="E34" s="95">
        <f>E33*(1-$B$38)</f>
        <v>27.701500000000003</v>
      </c>
      <c r="F34" s="96">
        <f t="shared" si="1"/>
        <v>277015</v>
      </c>
      <c r="G34" s="95">
        <f>G33*(1-$B$38)</f>
        <v>12.444</v>
      </c>
      <c r="H34" s="96">
        <f t="shared" si="2"/>
        <v>124440.00000000001</v>
      </c>
      <c r="I34" s="186"/>
    </row>
    <row r="35" spans="1:9" ht="15.75" thickBot="1">
      <c r="A35" s="113">
        <v>5000</v>
      </c>
      <c r="B35" s="114">
        <v>3</v>
      </c>
      <c r="C35" s="98">
        <f>C33*(1-$B$39)</f>
        <v>14.368000000000002</v>
      </c>
      <c r="D35" s="99">
        <f t="shared" si="0"/>
        <v>215520.00000000003</v>
      </c>
      <c r="E35" s="98">
        <f>E33*(1-$B$39)</f>
        <v>26.072000000000003</v>
      </c>
      <c r="F35" s="99">
        <f t="shared" si="1"/>
        <v>391080.00000000006</v>
      </c>
      <c r="G35" s="98">
        <f>G33*(1-$B$39)</f>
        <v>11.712000000000002</v>
      </c>
      <c r="H35" s="99">
        <f t="shared" si="2"/>
        <v>175680.00000000003</v>
      </c>
      <c r="I35" s="187"/>
    </row>
    <row r="36" spans="1:8" ht="15">
      <c r="A36" s="124"/>
      <c r="B36" s="124"/>
      <c r="C36" s="97"/>
      <c r="D36" s="97"/>
      <c r="E36" s="97"/>
      <c r="F36" s="97"/>
      <c r="G36" s="97"/>
      <c r="H36" s="97"/>
    </row>
    <row r="38" spans="1:2" ht="15">
      <c r="A38" t="s">
        <v>19</v>
      </c>
      <c r="B38" s="2">
        <v>0.15</v>
      </c>
    </row>
    <row r="39" spans="1:2" ht="15">
      <c r="A39" t="s">
        <v>20</v>
      </c>
      <c r="B39" s="2">
        <v>0.2</v>
      </c>
    </row>
  </sheetData>
  <sheetProtection password="EA92" sheet="1"/>
  <mergeCells count="13">
    <mergeCell ref="B4:B5"/>
    <mergeCell ref="C4:C5"/>
    <mergeCell ref="D4:D5"/>
    <mergeCell ref="E4:E5"/>
    <mergeCell ref="F4:F5"/>
    <mergeCell ref="I4:I5"/>
    <mergeCell ref="G4:G5"/>
    <mergeCell ref="H4:H5"/>
    <mergeCell ref="A2:B2"/>
    <mergeCell ref="C2:D2"/>
    <mergeCell ref="E2:F2"/>
    <mergeCell ref="G2:H2"/>
    <mergeCell ref="A4:A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Computerlinks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Branz</dc:creator>
  <cp:keywords/>
  <dc:description/>
  <cp:lastModifiedBy>Roberto Branz</cp:lastModifiedBy>
  <dcterms:created xsi:type="dcterms:W3CDTF">2009-01-26T16:15:37Z</dcterms:created>
  <dcterms:modified xsi:type="dcterms:W3CDTF">2010-09-01T09:19:31Z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