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tabRatio="481" activeTab="0"/>
  </bookViews>
  <sheets>
    <sheet name="Price List" sheetId="1" r:id="rId1"/>
    <sheet name="Flat File" sheetId="2" r:id="rId2"/>
  </sheets>
  <definedNames>
    <definedName name="_xlnm.Print_Area" localSheetId="0">'Price List'!$A$1:$G$1048</definedName>
    <definedName name="ARX_1000" localSheetId="1">'Flat File'!#REF!</definedName>
    <definedName name="ARX_1000">'Price List'!$A$550</definedName>
    <definedName name="ARX_2000" localSheetId="1">'Flat File'!#REF!</definedName>
    <definedName name="ARX_2000">'Price List'!$A$535</definedName>
    <definedName name="ARX_4000" localSheetId="1">'Flat File'!#REF!</definedName>
    <definedName name="ARX_4000">'Price List'!$A$521</definedName>
    <definedName name="ARX_500" localSheetId="1">'Flat File'!#REF!</definedName>
    <definedName name="ARX_500">'Price List'!$A$564</definedName>
    <definedName name="ARX_RMA_2" localSheetId="1">'Flat File'!#REF!</definedName>
    <definedName name="ARX_RMA_2">'Price List'!$D$949</definedName>
    <definedName name="ARX_RMA_3" localSheetId="1">'Flat File'!#REF!</definedName>
    <definedName name="ARX_RMA_3">'Price List'!$D$948</definedName>
    <definedName name="ARX1000_PRE_L1_3" localSheetId="1">'Flat File'!#REF!</definedName>
    <definedName name="ARX1000_PRE_L1_3">'Price List'!$D$944</definedName>
    <definedName name="BIG_IP_3_DNS" localSheetId="1">'Flat File'!$A$101</definedName>
    <definedName name="BIG_IP_3_DNS">'Price List'!$A$252</definedName>
    <definedName name="BIG_IP_Application_Switch" localSheetId="1">'Flat File'!$A$87</definedName>
    <definedName name="BIG_IP_Application_Switch">'Price List'!$A$238</definedName>
    <definedName name="BIG_IP_ASM" localSheetId="1">'Flat File'!$A$134</definedName>
    <definedName name="BIG_IP_ASM">'Price List'!$A$297</definedName>
    <definedName name="BIG_IP_Bundles" localSheetId="1">'Flat File'!$A$45</definedName>
    <definedName name="BIG_IP_Bundles">'Price List'!$A$194</definedName>
    <definedName name="BIG_IP_EGW" localSheetId="1">'Flat File'!$A$119</definedName>
    <definedName name="BIG_IP_EGW">'Price List'!$A$281</definedName>
    <definedName name="BIG_IP_Link_Controller" localSheetId="1">'Flat File'!$A$110</definedName>
    <definedName name="BIG_IP_Link_Controller">'Price List'!$A$261</definedName>
    <definedName name="BIG_IP_SAM" localSheetId="1">'Flat File'!#REF!</definedName>
    <definedName name="BIG_IP_SAM">'Price List'!$A$599</definedName>
    <definedName name="BIG_IP_Security_Bundles" localSheetId="1">'Flat File'!$A$63</definedName>
    <definedName name="BIG_IP_Security_Bundles">'Price List'!$A$212</definedName>
    <definedName name="BIG_IP_Security_Software_Modules" localSheetId="1">'Flat File'!$A$221</definedName>
    <definedName name="BIG_IP_Security_Software_Modules">'Price List'!$A$391</definedName>
    <definedName name="BIG_IP_Software_Modules" localSheetId="1">'Flat File'!$A$184</definedName>
    <definedName name="BIG_IP_Software_Modules">'Price List'!$A$353</definedName>
    <definedName name="BIG_IP_WA_4500" localSheetId="1">'Flat File'!$A$145</definedName>
    <definedName name="BIG_IP_WA_4500">'Price List'!$A$312</definedName>
    <definedName name="BIG_IP_WAN_Software_Modules" localSheetId="1">'Flat File'!#REF!</definedName>
    <definedName name="BIG_IP_WAN_Software_Modules">'Price List'!$A$442</definedName>
    <definedName name="BIG_PRE_L1_3" localSheetId="1">'Flat File'!#REF!</definedName>
    <definedName name="BIG_PRE_L1_3">'Price List'!$D$909</definedName>
    <definedName name="BIG_PRE_L2_3" localSheetId="1">'Flat File'!#REF!</definedName>
    <definedName name="BIG_PRE_L2_3">'Price List'!$D$910</definedName>
    <definedName name="BIG_RMA_2" localSheetId="1">'Flat File'!#REF!</definedName>
    <definedName name="BIG_RMA_2">'Price List'!$D$918</definedName>
    <definedName name="BIG_RMA_3" localSheetId="1">'Flat File'!#REF!</definedName>
    <definedName name="BIG_RMA_3">'Price List'!$D$917</definedName>
    <definedName name="BIG_STD_L1_3" localSheetId="1">'Flat File'!#REF!</definedName>
    <definedName name="BIG_STD_L1_3">'Price List'!$D$911</definedName>
    <definedName name="BIG_STD_L2_3" localSheetId="1">'Flat File'!#REF!</definedName>
    <definedName name="BIG_STD_L2_3">'Price List'!$D$912</definedName>
    <definedName name="Consulting_All" localSheetId="1">'Flat File'!#REF!</definedName>
    <definedName name="Consulting_All">'Price List'!$A$839</definedName>
    <definedName name="Consulting_Data_Solutions" localSheetId="1">'Flat File'!#REF!</definedName>
    <definedName name="Consulting_Data_Solutions">'Price List'!$A$839</definedName>
    <definedName name="Disc_A" localSheetId="1">'Flat File'!$E$271</definedName>
    <definedName name="Disc_A">'Price List'!$E$1057</definedName>
    <definedName name="Disc_B" localSheetId="1">'Flat File'!#REF!</definedName>
    <definedName name="Disc_B">'Price List'!$E$1073</definedName>
    <definedName name="Disc_H" localSheetId="1">'Flat File'!$E$272</definedName>
    <definedName name="Disc_H">'Price List'!$E$1058</definedName>
    <definedName name="Disc_None" localSheetId="1">'Flat File'!$E$280</definedName>
    <definedName name="Disc_None">'Price List'!$E$1066</definedName>
    <definedName name="Disc_P" localSheetId="1">'Flat File'!#REF!</definedName>
    <definedName name="Disc_P">'Price List'!$E$1070</definedName>
    <definedName name="Disc_P2" localSheetId="1">'Flat File'!#REF!</definedName>
    <definedName name="Disc_P2">'Price List'!$E$1071</definedName>
    <definedName name="Disc_P2D" localSheetId="1">'Flat File'!$E$269</definedName>
    <definedName name="Disc_P2D">'Price List'!$E$1055</definedName>
    <definedName name="Disc_P3" localSheetId="1">'Flat File'!#REF!</definedName>
    <definedName name="Disc_P3">'Price List'!$E$1072</definedName>
    <definedName name="Disc_P3D" localSheetId="1">'Flat File'!#REF!</definedName>
    <definedName name="Disc_P3D">'Price List'!$E$1074</definedName>
    <definedName name="Disc_P4D" localSheetId="1">'Flat File'!$E$270</definedName>
    <definedName name="Disc_P4D">'Price List'!$E$1056</definedName>
    <definedName name="Disc_PD" localSheetId="1">'Flat File'!$E$268</definedName>
    <definedName name="Disc_PD">'Price List'!$E$1054</definedName>
    <definedName name="Disc_S" localSheetId="1">'Flat File'!$E$273</definedName>
    <definedName name="Disc_S">'Price List'!$E$1059</definedName>
    <definedName name="Disc_S1" localSheetId="1">'Flat File'!$E$274</definedName>
    <definedName name="Disc_S1">'Price List'!$E$1060</definedName>
    <definedName name="Disc_S2" localSheetId="1">'Flat File'!$E$275</definedName>
    <definedName name="Disc_S2">'Price List'!$E$1061</definedName>
    <definedName name="Disc_S3" localSheetId="1">'Flat File'!$E$276</definedName>
    <definedName name="Disc_S3">'Price List'!$E$1062</definedName>
    <definedName name="Disc_S4" localSheetId="1">'Flat File'!$E$277</definedName>
    <definedName name="Disc_S4">'Price List'!$E$1063</definedName>
    <definedName name="Disc_S5" localSheetId="1">'Flat File'!$E$278</definedName>
    <definedName name="Disc_S5">'Price List'!$E$1064</definedName>
    <definedName name="Disc_T" localSheetId="1">'Flat File'!$E$279</definedName>
    <definedName name="Disc_T">'Price List'!$E$1065</definedName>
    <definedName name="DM_PRE_L1_3" localSheetId="1">'Flat File'!#REF!</definedName>
    <definedName name="DM_PRE_L1_3">'Price List'!$D$946</definedName>
    <definedName name="EM_PRE_L1_3" localSheetId="1">'Flat File'!#REF!</definedName>
    <definedName name="EM_PRE_L1_3">'Price List'!$D$987</definedName>
    <definedName name="EM_PRE_L2_3" localSheetId="1">'Flat File'!#REF!</definedName>
    <definedName name="EM_PRE_L2_3">'Price List'!$D$988</definedName>
    <definedName name="EM_RMA_2" localSheetId="1">'Flat File'!#REF!</definedName>
    <definedName name="EM_RMA_2">'Price List'!$D$993</definedName>
    <definedName name="EM_RMA_3" localSheetId="1">'Flat File'!#REF!</definedName>
    <definedName name="EM_RMA_3">'Price List'!$D$992</definedName>
    <definedName name="EM_STD_L1_3" localSheetId="1">'Flat File'!#REF!</definedName>
    <definedName name="EM_STD_L1_3">'Price List'!$D$989</definedName>
    <definedName name="EM_STD_L2_3" localSheetId="1">'Flat File'!#REF!</definedName>
    <definedName name="EM_STD_L2_3">'Price List'!$D$990</definedName>
    <definedName name="EMEA_EoS_list">#REF!</definedName>
    <definedName name="EMEA_price_list" localSheetId="1">'Flat File'!$B:$G</definedName>
    <definedName name="EMEA_price_list">'Price List'!$C:$G</definedName>
    <definedName name="EMEA_price_list_2" localSheetId="1">'Flat File'!$A:$C</definedName>
    <definedName name="EMEA_price_list_2">'Price List'!$A:$B</definedName>
    <definedName name="End" localSheetId="1">'Flat File'!$A$281</definedName>
    <definedName name="End">'Price List'!$A$1067</definedName>
    <definedName name="Enterprise_Manager" localSheetId="1">'Flat File'!#REF!</definedName>
    <definedName name="Enterprise_Manager">'Price List'!$A$695</definedName>
    <definedName name="FirePass" localSheetId="1">'Flat File'!#REF!</definedName>
    <definedName name="FirePass">'Price List'!$A$617</definedName>
    <definedName name="FirePass_1200" localSheetId="1">'Flat File'!#REF!</definedName>
    <definedName name="FirePass_1200">'Price List'!$A$630</definedName>
    <definedName name="FirePass_Concurrent_Users" localSheetId="1">'Flat File'!#REF!</definedName>
    <definedName name="FirePass_Concurrent_Users">'Price List'!$A$651</definedName>
    <definedName name="FirePass_Hardware_Options" localSheetId="1">'Flat File'!#REF!</definedName>
    <definedName name="FirePass_Hardware_Options">'Price List'!$A$677</definedName>
    <definedName name="FirePass_Software_Options" localSheetId="1">'Flat File'!#REF!</definedName>
    <definedName name="FirePass_Software_Options">'Price List'!$A$666</definedName>
    <definedName name="FP_PRE_L1_3" localSheetId="1">'Flat File'!#REF!</definedName>
    <definedName name="FP_PRE_L1_3">'Price List'!$D$963</definedName>
    <definedName name="FP_PRE_L2_3" localSheetId="1">'Flat File'!#REF!</definedName>
    <definedName name="FP_PRE_L2_3">'Price List'!$D$964</definedName>
    <definedName name="FP_RMA_2" localSheetId="1">'Flat File'!#REF!</definedName>
    <definedName name="FP_RMA_2">'Price List'!$D$969</definedName>
    <definedName name="FP_RMA_3" localSheetId="1">'Flat File'!#REF!</definedName>
    <definedName name="FP_RMA_3">'Price List'!$D$968</definedName>
    <definedName name="FP_STD_L1_3" localSheetId="1">'Flat File'!#REF!</definedName>
    <definedName name="FP_STD_L1_3">'Price List'!$D$965</definedName>
    <definedName name="FP_STD_L2_3" localSheetId="1">'Flat File'!#REF!</definedName>
    <definedName name="FP_STD_L2_3">'Price List'!$D$966</definedName>
    <definedName name="FreedomFabric_NM" localSheetId="1">'Flat File'!#REF!</definedName>
    <definedName name="FreedomFabric_NM">'Price List'!$A$581</definedName>
    <definedName name="Hardware_Compression_Cards" localSheetId="1">'Flat File'!#REF!</definedName>
    <definedName name="Hardware_Compression_Cards">'Price List'!$A$454</definedName>
    <definedName name="Installation" localSheetId="1">'Flat File'!#REF!</definedName>
    <definedName name="Installation">'Price List'!$A$767</definedName>
    <definedName name="Installation_Data_Solutions" localSheetId="1">'Flat File'!#REF!</definedName>
    <definedName name="Installation_Data_Solutions">'Price List'!$A$791</definedName>
    <definedName name="Installation_Enterprise_Management" localSheetId="1">'Flat File'!#REF!</definedName>
    <definedName name="Installation_Enterprise_Management">'Price List'!$A$818</definedName>
    <definedName name="Installation_Security" localSheetId="1">'Flat File'!#REF!</definedName>
    <definedName name="Installation_Security">'Price List'!$A$806</definedName>
    <definedName name="Installation_WAN_Optimisation" localSheetId="1">'Flat File'!#REF!</definedName>
    <definedName name="Installation_WAN_Optimisation">'Price List'!$A$780</definedName>
    <definedName name="Other_Hardware" localSheetId="1">'Flat File'!#REF!</definedName>
    <definedName name="Other_Hardware">'Price List'!$A$500</definedName>
    <definedName name="Power_Supplies" localSheetId="1">'Flat File'!#REF!</definedName>
    <definedName name="Power_Supplies">'Price List'!$A$472</definedName>
    <definedName name="Service_Base_Systems" localSheetId="1">'Flat File'!#REF!</definedName>
    <definedName name="Service_Base_Systems">'Price List'!$A$917</definedName>
    <definedName name="Service_for_all_Products" localSheetId="1">'Flat File'!#REF!</definedName>
    <definedName name="Service_for_all_Products">'Price List'!$A$1020</definedName>
    <definedName name="Service_for_Base_Systems" localSheetId="1">'Flat File'!#REF!</definedName>
    <definedName name="Service_for_Base_Systems">'Price List'!$A$940</definedName>
    <definedName name="Service_for_Data_Solutions" localSheetId="1">'Flat File'!#REF!</definedName>
    <definedName name="Service_for_Data_Solutions">'Price List'!$A$959</definedName>
    <definedName name="Service_for_Enterprise_Manager" localSheetId="1">'Flat File'!#REF!</definedName>
    <definedName name="Service_for_Enterprise_Manager">'Price List'!$A$1006</definedName>
    <definedName name="Service_for_Security_Base_Systems" localSheetId="1">'Flat File'!#REF!</definedName>
    <definedName name="Service_for_Security_Base_Systems">'Price List'!$A$983</definedName>
    <definedName name="Service_Form_USD">#REF!</definedName>
    <definedName name="Service_StrongBox" localSheetId="1">'Flat File'!#REF!</definedName>
    <definedName name="Service_StrongBox">'Price List'!$A$1038</definedName>
    <definedName name="SSL_for_BIG_IP_Application_Switches" localSheetId="1">'Flat File'!$A$242</definedName>
    <definedName name="SSL_for_BIG_IP_Application_Switches">'Price List'!$A$412</definedName>
    <definedName name="StrongBox" localSheetId="1">'Flat File'!#REF!</definedName>
    <definedName name="StrongBox">'Price List'!$A$733</definedName>
    <definedName name="Top" localSheetId="1">'Flat File'!#REF!</definedName>
    <definedName name="Top">'Price List'!$A$1</definedName>
    <definedName name="Training" localSheetId="1">'Flat File'!#REF!</definedName>
    <definedName name="Training">'Price List'!$A$860</definedName>
    <definedName name="Training_Application_Firewalls" localSheetId="1">'Flat File'!#REF!</definedName>
    <definedName name="Training_Application_Firewalls">'Price List'!$A$868</definedName>
    <definedName name="Training_Data_solutions" localSheetId="1">'Flat File'!#REF!</definedName>
    <definedName name="Training_Data_solutions">'Price List'!$A$884</definedName>
    <definedName name="Training_Onsite" localSheetId="1">'Flat File'!#REF!</definedName>
    <definedName name="Training_Onsite">'Price List'!$A$902</definedName>
    <definedName name="Training_SSL_VPN" localSheetId="1">'Flat File'!#REF!</definedName>
    <definedName name="Training_SSL_VPN">'Price List'!$A$893</definedName>
    <definedName name="Training_WAN_Optimisation" localSheetId="1">'Flat File'!#REF!</definedName>
    <definedName name="Training_WAN_Optimisation">'Price List'!$A$875</definedName>
    <definedName name="UK_EoS_list">#REF!</definedName>
    <definedName name="Uplift" localSheetId="1">'Flat File'!#REF!</definedName>
    <definedName name="Uplift">'Price List'!#REF!</definedName>
    <definedName name="UpliftSVC" localSheetId="1">'Flat File'!#REF!</definedName>
    <definedName name="UpliftSVC">'Price List'!#REF!</definedName>
    <definedName name="VIPRION" localSheetId="1">'Flat File'!#REF!</definedName>
    <definedName name="VIPRION">'Price List'!$A$153</definedName>
    <definedName name="VIPRION_SW" localSheetId="1">'Flat File'!#REF!</definedName>
    <definedName name="VIPRION_SW">'Price List'!$A$175</definedName>
    <definedName name="VPR_PRE_L1_3" localSheetId="1">'Flat File'!#REF!</definedName>
    <definedName name="VPR_PRE_L1_3">'Price List'!$D$914</definedName>
    <definedName name="VPR_PRE_L2_3" localSheetId="1">'Flat File'!#REF!</definedName>
    <definedName name="VPR_PRE_L2_3">'Price List'!$D$915</definedName>
    <definedName name="VPR_RMA_2" localSheetId="1">'Flat File'!#REF!</definedName>
    <definedName name="VPR_RMA_2">'Price List'!$D$921</definedName>
    <definedName name="VPR_RMA_3" localSheetId="1">'Flat File'!#REF!</definedName>
    <definedName name="VPR_RMA_3">'Price List'!$D$920</definedName>
  </definedNames>
  <calcPr fullCalcOnLoad="1"/>
</workbook>
</file>

<file path=xl/sharedStrings.xml><?xml version="1.0" encoding="utf-8"?>
<sst xmlns="http://schemas.openxmlformats.org/spreadsheetml/2006/main" count="3327" uniqueCount="969">
  <si>
    <t>Enterprise Manager Products</t>
  </si>
  <si>
    <t>F5-BIG-LTM-8400-RE-RS</t>
  </si>
  <si>
    <t>F5-FP-1200-RE-RS</t>
  </si>
  <si>
    <t>F5-SVC-FP-STD-RE</t>
  </si>
  <si>
    <r>
      <t>Note 1:</t>
    </r>
    <r>
      <rPr>
        <sz val="8"/>
        <rFont val="Arial"/>
        <family val="2"/>
      </rPr>
      <t xml:space="preserve"> StrongBox units are for evaluation and demonstration purposes only. StrongBox units are individually licenced for each customer evaluation. Once the evaluation is complete, the box is reset and re-customised for the next evaluation assignment.</t>
    </r>
  </si>
  <si>
    <r>
      <t>Note 3:</t>
    </r>
    <r>
      <rPr>
        <sz val="8"/>
        <rFont val="Arial"/>
        <family val="2"/>
      </rPr>
      <t xml:space="preserve"> For service part numbers, see section "Service for StrongBox Evaluation Units".</t>
    </r>
  </si>
  <si>
    <t>F5-UPG-XFP-R</t>
  </si>
  <si>
    <t>F5-UPG-XFPLROP-R</t>
  </si>
  <si>
    <t>F5-UPG-XFPEROP-R</t>
  </si>
  <si>
    <t>BIG-IP Global Traffic Manager Products ...................................................................................................................................................................................................</t>
  </si>
  <si>
    <t>F5-ADD-FP-750</t>
  </si>
  <si>
    <r>
      <t>Note 1:</t>
    </r>
    <r>
      <rPr>
        <sz val="8"/>
        <rFont val="Arial"/>
        <family val="2"/>
      </rPr>
      <t xml:space="preserve"> All trainings are subject to availability at F5 training centres in EMEA or in the US, or at Authorised Training Centers (ATC) in EMEA. Prices may vary.</t>
    </r>
  </si>
  <si>
    <t>BIG-IP Link Controller Essentials Training (2 days)</t>
  </si>
  <si>
    <t>None</t>
  </si>
  <si>
    <t>Go to top of list</t>
  </si>
  <si>
    <t>F5-TRG-BIG-TRBL-INT2</t>
  </si>
  <si>
    <t>BIG-IP Local Traffic Manager Troubleshooting Training (2 days)</t>
  </si>
  <si>
    <t>F5-EM-500-RE-RS</t>
  </si>
  <si>
    <t>Standard Service for Enterprise Manager StrongBox Evaluation Unit</t>
  </si>
  <si>
    <t>F5-SVC-EM-STD-RE</t>
  </si>
  <si>
    <t>BIG-IP Application Security Manager (ASM) Essentials Training (4 days)</t>
  </si>
  <si>
    <t>F5-ADD-BIG-ASM</t>
  </si>
  <si>
    <t>Standard Service for FirePass StrongBox Evaluation Unit</t>
  </si>
  <si>
    <t>F5-ADD-FP-1000</t>
  </si>
  <si>
    <t>F5-ADD-BIG-CACHE</t>
  </si>
  <si>
    <r>
      <t>Note 1:</t>
    </r>
    <r>
      <rPr>
        <sz val="8"/>
        <rFont val="Arial"/>
        <family val="2"/>
      </rPr>
      <t xml:space="preserve"> F5 strongly recommends Premium Service (7x24) to all customers with F5 products operating live in production networks. Standard Service (5x12) is suitable for demo equipment, lab equipment and test environments.</t>
    </r>
  </si>
  <si>
    <r>
      <t>Note 2:</t>
    </r>
    <r>
      <rPr>
        <sz val="8"/>
        <rFont val="Arial"/>
        <family val="2"/>
      </rPr>
      <t xml:space="preserve"> The service list price is calculated as a % of product list price; the net price is calculated by applying the service discount to the service list price.</t>
    </r>
  </si>
  <si>
    <t>F5-ADD-BIG-WBA</t>
  </si>
  <si>
    <t>Table of Contents</t>
  </si>
  <si>
    <t>Go to</t>
  </si>
  <si>
    <t>Hardware Compression Cards for BIG-IP</t>
  </si>
  <si>
    <t>Power Supply Options for BIG-IP</t>
  </si>
  <si>
    <t>BIG-IP Fast Cache Module</t>
  </si>
  <si>
    <t>F5-EM-3000-RE-RS</t>
  </si>
  <si>
    <t>Enterprise Manager 3000 StrongBox Evaluation Unit</t>
  </si>
  <si>
    <t>Enterprise Manager 500 StrongBox Evaluation Unit</t>
  </si>
  <si>
    <t>F5-SVC-FP-PRE-L1-3</t>
  </si>
  <si>
    <t>F5-SVC-FP-PRE-L2-3</t>
  </si>
  <si>
    <t>F5-SVC-FP-RMA-2</t>
  </si>
  <si>
    <t>F5-SVC-FP-RMA-3</t>
  </si>
  <si>
    <t>BIG-IP Global Traffic Manager Module</t>
  </si>
  <si>
    <t>BIG-IP Link Controller Module</t>
  </si>
  <si>
    <t>BIG-IP Rate Shaping Module</t>
  </si>
  <si>
    <t>BIG-IP IPv6 Gateway Module</t>
  </si>
  <si>
    <t>F5-ADD-BIG-SSL48000</t>
  </si>
  <si>
    <t>F5-SVC-EM-STD-L1-3</t>
  </si>
  <si>
    <t>F5-SVC-EM-STD-L2-3</t>
  </si>
  <si>
    <t>F5-SVC-EM-PRE-L1-3</t>
  </si>
  <si>
    <t>F5-SVC-EM-PRE-L2-3</t>
  </si>
  <si>
    <t>Training Services for Application Security Products ........................................................................................................................................................................................</t>
  </si>
  <si>
    <t>BIG-IP 8400 Local Traffic Manager StrongBox Evaluation Unit (4 GB)</t>
  </si>
  <si>
    <t>F5-CST-P</t>
  </si>
  <si>
    <t>BIG-IP Failover Cable 10 Ft</t>
  </si>
  <si>
    <t>BIG-IP Failover Cable 15 Ft</t>
  </si>
  <si>
    <t>BIG-IP Failover Cable 20 Ft</t>
  </si>
  <si>
    <t>BIG-IP Failover Cable 30 Ft</t>
  </si>
  <si>
    <t>BIG-IP Failover Cable 50 Ft</t>
  </si>
  <si>
    <t>FirePass 4100 SSL Card Licence</t>
  </si>
  <si>
    <t>Level 1-3 Standard Service for BIG-IP (5x10)</t>
  </si>
  <si>
    <t>Level 2-3 Standard Service for BIG-IP (5x10)</t>
  </si>
  <si>
    <t>Four-Hour Hardware Replacement Service (RMA) for BIG-IP</t>
  </si>
  <si>
    <t>Level 1-3 Standard Service for FirePass (5x10)</t>
  </si>
  <si>
    <t>Level 2-3 Standard Service for FirePass (5x10)</t>
  </si>
  <si>
    <t>Four-Hour Hardware Replacement Service (RMA) for FirePass</t>
  </si>
  <si>
    <t>Level 1-3 Standard Service for Enterprise Manager (5x10)</t>
  </si>
  <si>
    <t>Level 2-3 Standard Service for Enterprise Manager (5x10)</t>
  </si>
  <si>
    <t>Four-Hour Hardware Replacement Service (RMA) for Enterprise Manager</t>
  </si>
  <si>
    <t>On-site Training - Any Combination (2 days)</t>
  </si>
  <si>
    <t>On-site Training - Any Combination (3 days)</t>
  </si>
  <si>
    <t>On-site Training - Any Combination (4 days)</t>
  </si>
  <si>
    <t>On-site Training - Any Combination (5 days)</t>
  </si>
  <si>
    <t>On-site Training - Any Combination (10 days)</t>
  </si>
  <si>
    <t>On-site Training Services for All Products</t>
  </si>
  <si>
    <t>On-site Training Services for All Products ...................................................................................................................................................................................................................</t>
  </si>
  <si>
    <t>Traffic Management Hardware Options</t>
  </si>
  <si>
    <t>BIG-IP Local Traffic Manager Products .......................................................................................................................................................................................................</t>
  </si>
  <si>
    <t>Application Security Solutions</t>
  </si>
  <si>
    <t>Installation Services</t>
  </si>
  <si>
    <t>Consulting Services</t>
  </si>
  <si>
    <t>Training Services</t>
  </si>
  <si>
    <r>
      <t>Note 1:</t>
    </r>
    <r>
      <rPr>
        <sz val="8"/>
        <rFont val="Arial"/>
        <family val="2"/>
      </rPr>
      <t xml:space="preserve"> For service pricing, see section "Service and Support for Traffic Management Products".</t>
    </r>
  </si>
  <si>
    <t>FirePass Concurrent User Upgrades</t>
  </si>
  <si>
    <t>F5-ADD-FP-25</t>
  </si>
  <si>
    <t>F5-ADD-FP-100</t>
  </si>
  <si>
    <t>F5-ADD-FP-300</t>
  </si>
  <si>
    <t>F5-UPG-AC-475W-R</t>
  </si>
  <si>
    <t>BIG-IP Advanced Client Authentication Module</t>
  </si>
  <si>
    <t>BIG-IP Link Controller Products</t>
  </si>
  <si>
    <t>Service and Support</t>
  </si>
  <si>
    <t>F5-EM-3000-RS</t>
  </si>
  <si>
    <t>S</t>
  </si>
  <si>
    <t>Calculate</t>
  </si>
  <si>
    <r>
      <t>Level 1-3 Services:</t>
    </r>
    <r>
      <rPr>
        <sz val="8"/>
        <rFont val="Arial"/>
        <family val="2"/>
      </rPr>
      <t xml:space="preserve">  Partner sells the service; F5 provides level 1, level 2 and level 3 support.</t>
    </r>
  </si>
  <si>
    <t>Service offerings:</t>
  </si>
  <si>
    <r>
      <t>Premium Service</t>
    </r>
    <r>
      <rPr>
        <sz val="8"/>
        <rFont val="Arial"/>
        <family val="2"/>
      </rPr>
      <t xml:space="preserve"> includes 1 year access to 7x24 technical support, Ask F5, software updates and 10-day hardware replacement.</t>
    </r>
  </si>
  <si>
    <t>EXPLANATION:</t>
  </si>
  <si>
    <t>Text with yellow fill colour = new entry or amendment to existing line item</t>
  </si>
  <si>
    <t>Text in red strike-through = the product is now End of Sales or the information is no longer valid</t>
  </si>
  <si>
    <t>F5-BIG-LTM-8800-4GB-RS</t>
  </si>
  <si>
    <t>F5-BIG-LTM-8800-E2-RS</t>
  </si>
  <si>
    <t>F5-ADD-BIG-PX-8800</t>
  </si>
  <si>
    <t>F5-ADD-BIG-CMP6000</t>
  </si>
  <si>
    <t>F5-BIG-LTM-8400-E2-RS</t>
  </si>
  <si>
    <t>Installation Services for Secure Application Access Products</t>
  </si>
  <si>
    <t>FirePass 1200 &amp; 4X00 Add-on Licence for 50 Concurrent Users</t>
  </si>
  <si>
    <t>FirePass 4X00 Add-on Licence for 100 Concurrent Users</t>
  </si>
  <si>
    <t>FirePass 4X00 Add-on Licence for 150 Concurrent Users</t>
  </si>
  <si>
    <t>FirePass 4X00 Add-on Licence for 300 Concurrent Users</t>
  </si>
  <si>
    <t>FirePass 4X00 Add-on Licence for 750 Concurrent Users</t>
  </si>
  <si>
    <t>FirePass 4X00 Add-on Licence for 1000 Concurrent Users</t>
  </si>
  <si>
    <t>BIG-IP SSL Acceleration Licences .........................................................................................................................................................................................................................</t>
  </si>
  <si>
    <t>A</t>
  </si>
  <si>
    <t>H</t>
  </si>
  <si>
    <r>
      <t>Note 2:</t>
    </r>
    <r>
      <rPr>
        <sz val="8"/>
        <rFont val="Arial"/>
        <family val="2"/>
      </rPr>
      <t xml:space="preserve"> Standard hours: 9am - 5pm Monday to Friday. Premium hours: 5pm - 9am Monday to Friday, all day Saturday, Sunday, and holidays.</t>
    </r>
  </si>
  <si>
    <r>
      <t>Note 3:</t>
    </r>
    <r>
      <rPr>
        <sz val="8"/>
        <rFont val="Arial"/>
        <family val="2"/>
      </rPr>
      <t xml:space="preserve"> Customers will be billed for all expenses incurred on their behalf. Typical expenses include airfare, lodging, transportation and per diem. An 8-hour minimum commitment applies for engagements requiring travel, otherwise for remote assistance a 4-hour minimum commitment applies.</t>
    </r>
  </si>
  <si>
    <t>F5-FP-1205-RS</t>
  </si>
  <si>
    <t>FirePass 4X00 Add-on Licence for 1500 Concurrent Users</t>
  </si>
  <si>
    <t>BIG-IP SSL Acceleration Licences</t>
  </si>
  <si>
    <t>FirePass 4X00 SSL VPN Secure Access Products</t>
  </si>
  <si>
    <t>FirePass 4X00 SSL VPN Secure Access Products .................................................................................................................................................................................................</t>
  </si>
  <si>
    <t>F5-FP-4300-F-RS</t>
  </si>
  <si>
    <r>
      <t xml:space="preserve">Service for StrongBox Evaluation Units </t>
    </r>
    <r>
      <rPr>
        <b/>
        <i/>
        <sz val="10"/>
        <color indexed="9"/>
        <rFont val="Arial"/>
        <family val="2"/>
      </rPr>
      <t>- For authorised F5 Partners only</t>
    </r>
  </si>
  <si>
    <r>
      <t xml:space="preserve">StrongBox Evaluation Units </t>
    </r>
    <r>
      <rPr>
        <b/>
        <i/>
        <sz val="10"/>
        <color indexed="9"/>
        <rFont val="Arial"/>
        <family val="2"/>
      </rPr>
      <t>- For authorised F5 Partners only</t>
    </r>
  </si>
  <si>
    <t>F5-FP-1200-F-RS</t>
  </si>
  <si>
    <t>Other Hardware Options for BIG-IP</t>
  </si>
  <si>
    <t>F5-FP-4110-RS</t>
  </si>
  <si>
    <t>F5-FP-4100-F-RS</t>
  </si>
  <si>
    <t>F5-ADD-FP-HOST</t>
  </si>
  <si>
    <t>BIG-IP Global Traffic Manager Products</t>
  </si>
  <si>
    <t>StrongBox Evaluation Units</t>
  </si>
  <si>
    <t>F5-BIG-LTM-8400-DC-4GB-RS</t>
  </si>
  <si>
    <t>Traffic management products (deal reg.)</t>
  </si>
  <si>
    <t>Security products (deal reg.)</t>
  </si>
  <si>
    <t>WAN optimisation products (deal reg.)</t>
  </si>
  <si>
    <t>Hardware options</t>
  </si>
  <si>
    <t>Consulting services</t>
  </si>
  <si>
    <t>Installation services</t>
  </si>
  <si>
    <t>Training</t>
  </si>
  <si>
    <t>Not discountable</t>
  </si>
  <si>
    <t>Enterprise Manager Products .....................................................................................................................................................................................................................</t>
  </si>
  <si>
    <t>F5-BIG-LTM-8400F2-R</t>
  </si>
  <si>
    <t>F5-BIG-LTM-8400EF2-R</t>
  </si>
  <si>
    <t>Installation Services for Traffic Management Products .....................................................................................................................................................................................</t>
  </si>
  <si>
    <t>Installation Services for WAN Optimisation &amp; Application Acceleration Products ........................................................................................................................................................</t>
  </si>
  <si>
    <t>Training Services for Traffic Management Products ..............................................................................................................................................................................................</t>
  </si>
  <si>
    <r>
      <t>Service</t>
    </r>
    <r>
      <rPr>
        <sz val="8"/>
        <rFont val="Arial"/>
        <family val="2"/>
      </rPr>
      <t xml:space="preserve"> includes licencing, access to Ask F5, software updates and hardware replacement (RMA).</t>
    </r>
  </si>
  <si>
    <r>
      <t>Note 3:</t>
    </r>
    <r>
      <rPr>
        <sz val="8"/>
        <rFont val="Arial"/>
        <family val="2"/>
      </rPr>
      <t xml:space="preserve"> The service part number should be ordered in a quantity of 3, for 3 years of service and RMA support.</t>
    </r>
  </si>
  <si>
    <t>F5-OPT-BIG-CMP-8400-RS</t>
  </si>
  <si>
    <t>BIG-IP 8800 Local Traffic Manager, Application Security Edition (4 GB Memory, Dual AC Power Supplies)</t>
  </si>
  <si>
    <t>BIG-IP 8800 Local Traffic Manager (4 GB Memory, Dual AC Power Supplies)</t>
  </si>
  <si>
    <t>F5-UPG-SFP-R</t>
  </si>
  <si>
    <t>F5-UPG-SFPLX-R</t>
  </si>
  <si>
    <t>F5-SVC-BIG-RMA-2</t>
  </si>
  <si>
    <t>F5-SVC-BIG-RMA-3</t>
  </si>
  <si>
    <t>F5-SVC-BIG-STD-L1-3</t>
  </si>
  <si>
    <t>F5-SVC-BIG-STD-L2-3</t>
  </si>
  <si>
    <t>FirePass Essentials Training (3 days)</t>
  </si>
  <si>
    <t>T</t>
  </si>
  <si>
    <t>N/A</t>
  </si>
  <si>
    <t>F5-BIG-LTM-8800-AS-RS</t>
  </si>
  <si>
    <t>Training Services for Traffic Management Products</t>
  </si>
  <si>
    <t>Training Services for Application Security Products</t>
  </si>
  <si>
    <t>F5-UPG-RACK2U-R</t>
  </si>
  <si>
    <t>Discount Category</t>
  </si>
  <si>
    <t>Discount Applied</t>
  </si>
  <si>
    <t>Net Price (USD)</t>
  </si>
  <si>
    <t>F5-ADD-BIG-P3</t>
  </si>
  <si>
    <t>Pre. L1-3</t>
  </si>
  <si>
    <t>Pre. L2-3</t>
  </si>
  <si>
    <t>RMA 4h</t>
  </si>
  <si>
    <t>RMA 1d</t>
  </si>
  <si>
    <t>F5-ADD-BIG-ACA</t>
  </si>
  <si>
    <t>F5-ADD-BIG-CMP100</t>
  </si>
  <si>
    <t>F5-ADD-BIG-CMP1000</t>
  </si>
  <si>
    <t>F5-ADD-BIG-CMP500</t>
  </si>
  <si>
    <t>F5-ADD-BIG-CMP5</t>
  </si>
  <si>
    <t>F5-ADD-BIG-IPV6</t>
  </si>
  <si>
    <t>F5-ADD-FP-1750</t>
  </si>
  <si>
    <t>FirePass 1200 SSL VPN Secure Access Products ..................................................................................................................................................................................................</t>
  </si>
  <si>
    <t>FirePass Concurrent User Upgrades ......................................................................................................................................................................................................................</t>
  </si>
  <si>
    <t>FirePass Software Options ............................................................................................................................................................................................................................</t>
  </si>
  <si>
    <t>Installation Services for Enterprise Management Products .....................................................................................................................................................................................</t>
  </si>
  <si>
    <t>F5-OPT-FP-FIPS-R</t>
  </si>
  <si>
    <t>F5-UPG-CBL-10FT-RS</t>
  </si>
  <si>
    <t>F5-UPG-CBL-15FT-RS</t>
  </si>
  <si>
    <t>F5-UPG-CBL-20FT-RS</t>
  </si>
  <si>
    <t>F5-UPG-CBL-30FT-RS</t>
  </si>
  <si>
    <t>F5-UPG-CBL-50FT-RS</t>
  </si>
  <si>
    <t>BIG-IP WebAccelerator Module</t>
  </si>
  <si>
    <t>BIG-IP Rack Mount Rails (2U, Field Upgrade)</t>
  </si>
  <si>
    <t>BIG-IP Local Traffic Manager Products</t>
  </si>
  <si>
    <t>BIG-IP Application Security Manager Products</t>
  </si>
  <si>
    <t>Enterprise Manager 500 (Licence for 50 Devices)</t>
  </si>
  <si>
    <t>Level 1-3 Premium Service for FirePass (7x24)</t>
  </si>
  <si>
    <t>Level 2-3 Premium Service for FirePass (7x24)</t>
  </si>
  <si>
    <t>Premium Consulting (per hour, premium hours)</t>
  </si>
  <si>
    <t>F5-CST-S</t>
  </si>
  <si>
    <t>Standard Consulting (per hour, standard hours)</t>
  </si>
  <si>
    <t>F5-CST-T</t>
  </si>
  <si>
    <t>Consulting Travel Time (per hour)</t>
  </si>
  <si>
    <t>F5-TRG-ONSITE-2</t>
  </si>
  <si>
    <t>F5-TRG-ONSITE-3</t>
  </si>
  <si>
    <t>F5-TRG-ONSITE-4</t>
  </si>
  <si>
    <t>F5-TRG-ONSITE-5</t>
  </si>
  <si>
    <t>F5-TRG-ONSITE-10</t>
  </si>
  <si>
    <t>Service and Support for Enterprise Management Products</t>
  </si>
  <si>
    <t>Description</t>
  </si>
  <si>
    <t>Part Number</t>
  </si>
  <si>
    <t>List Price (USD)</t>
  </si>
  <si>
    <t>BIG-IP 8400 Local Traffic Manager (4 GB Memory, Dual DC Power Supplies)</t>
  </si>
  <si>
    <t>F5-ADD-FP-1500</t>
  </si>
  <si>
    <t>FirePass Hardware Options</t>
  </si>
  <si>
    <t>F5-SVC-FP-STD-L1-3</t>
  </si>
  <si>
    <t>F5-SVC-FP-STD-L2-3</t>
  </si>
  <si>
    <t>F5-SVC-BIG-PRE-L1-3</t>
  </si>
  <si>
    <t>F5-SVC-BIG-PRE-L2-3</t>
  </si>
  <si>
    <t>FirePass 4300 StrongBox Evaluation Unit (2000 Concurrent Users)</t>
  </si>
  <si>
    <t>FirePass 4100 StrongBox Evaluation Unit (2000 Concurrent Users)</t>
  </si>
  <si>
    <t>Service and Support for Traffic Management Products .........................................................................................................................................................................................</t>
  </si>
  <si>
    <t>F5-ADD-BIG-P1</t>
  </si>
  <si>
    <t>F5-ADD-BIG-P2</t>
  </si>
  <si>
    <t>F5-ADD-BIG-PX</t>
  </si>
  <si>
    <t>F5-BIG-LTM-8400-AS-RS</t>
  </si>
  <si>
    <t>F5-ADD-BIG-MSM</t>
  </si>
  <si>
    <t>Training Services Secure Application Access Products ...................................................................................................................................................................................................................</t>
  </si>
  <si>
    <t>Service and Support for Secure Application Access Products ..................................................................................................................................................................................................</t>
  </si>
  <si>
    <r>
      <t>Note 1:</t>
    </r>
    <r>
      <rPr>
        <sz val="8"/>
        <rFont val="Arial"/>
        <family val="2"/>
      </rPr>
      <t xml:space="preserve"> For service pricing, see section "Service and Support for Secure Application Access Products".</t>
    </r>
  </si>
  <si>
    <t>PD</t>
  </si>
  <si>
    <t>P3D</t>
  </si>
  <si>
    <t>P2D</t>
  </si>
  <si>
    <t>FirePass 4X00 Add-on Licence for 1750 Concurrent Users</t>
  </si>
  <si>
    <t>F5-SVC-EM-RMA-2</t>
  </si>
  <si>
    <t>F5-SVC-EM-RMA-3</t>
  </si>
  <si>
    <t>FirePass Software Options</t>
  </si>
  <si>
    <t>F5-ADD-FP-MOB</t>
  </si>
  <si>
    <t>FirePass Host Adapter</t>
  </si>
  <si>
    <t>F5-ADD-FP4100-SSL</t>
  </si>
  <si>
    <t>F5-ADD-BIG-LC</t>
  </si>
  <si>
    <t>BIG-IP Security Software Modules ...................................................................................................................................................................................................................</t>
  </si>
  <si>
    <t>Training Services for Secure Application Access Products</t>
  </si>
  <si>
    <t>Service and Support for Secure Application Access Products</t>
  </si>
  <si>
    <t>FirePass 1200 StrongBox Evaluation Unit (100 Concurrent Users)</t>
  </si>
  <si>
    <t>Level 2-3 Premium Service for Enterprise Manager (7x24)</t>
  </si>
  <si>
    <t>F5-BIG-LTM-8400-DC-E2-RS</t>
  </si>
  <si>
    <t>Service for StrongBox Evaluation Units ...................................................................................................................................................................................................</t>
  </si>
  <si>
    <t>StrongBox Evaluation Units ........................................................................................................................................................................................................................</t>
  </si>
  <si>
    <t>F5-FP-4305-RS</t>
  </si>
  <si>
    <t>FirePass 4305 Secure Access Appliance (100 Concurrent Users, Dual Power Supplies)</t>
  </si>
  <si>
    <r>
      <t>Note 1:</t>
    </r>
    <r>
      <rPr>
        <sz val="8"/>
        <rFont val="Arial"/>
        <family val="2"/>
      </rPr>
      <t xml:space="preserve"> FirePass hardware options take on the service level of the base product at no additional service cost.</t>
    </r>
  </si>
  <si>
    <t>Service and Support for Traffic Management Products</t>
  </si>
  <si>
    <t>F5-ADD-FP-15</t>
  </si>
  <si>
    <t>F5-ADD-FP-50</t>
  </si>
  <si>
    <t>F5-ADD-FP-150</t>
  </si>
  <si>
    <t>FirePass 1200 SSL VPN Secure Access Products</t>
  </si>
  <si>
    <t>BIG-IP WAN Software Modules</t>
  </si>
  <si>
    <t>Power Supply Options for BIG-IP ....................................................................................................................................................................................................................</t>
  </si>
  <si>
    <t>BIG-IP Message Security Module (MSM) (Unlimited Mailboxes)</t>
  </si>
  <si>
    <r>
      <t>General Disclaimer</t>
    </r>
    <r>
      <rPr>
        <i/>
        <sz val="10"/>
        <rFont val="Arial"/>
        <family val="2"/>
      </rPr>
      <t xml:space="preserve">
</t>
    </r>
    <r>
      <rPr>
        <i/>
        <sz val="9"/>
        <rFont val="Arial"/>
        <family val="2"/>
      </rPr>
      <t>F5 Networks assumes no responsibility for the accuracy of the information in this price list. F5 Networks may change the products, pricing, and specifications as well as the service offerings mentioned in this price list at any time without prior notice.</t>
    </r>
  </si>
  <si>
    <t>F5-BIG-LTM-8400-4GB-RS</t>
  </si>
  <si>
    <t>F5-EM-500-RS</t>
  </si>
  <si>
    <t>Level 1-3 Premium Service for Enterprise Manager (7x24)</t>
  </si>
  <si>
    <t>Level 2-3 Premium Service for BIG-IP (7x24)</t>
  </si>
  <si>
    <r>
      <t>Standard Service</t>
    </r>
    <r>
      <rPr>
        <sz val="8"/>
        <rFont val="Arial"/>
        <family val="2"/>
      </rPr>
      <t xml:space="preserve"> includes 1 year access to 5x10 technical support, Ask F5, software updates and 10-day hardware replacement. </t>
    </r>
  </si>
  <si>
    <t>Level 1-3 Premium Service for BIG-IP (7x24)</t>
  </si>
  <si>
    <t>S2</t>
  </si>
  <si>
    <t>S3</t>
  </si>
  <si>
    <t>Enterprise Manager 3000 (Licence for 300 Devices, Dual Power Supplies)</t>
  </si>
  <si>
    <t>F5-FP-4300-RE-RS</t>
  </si>
  <si>
    <t>F5-FP-4100-RE-RS</t>
  </si>
  <si>
    <t>BIG-IP Local Traffic Manager Advanced Training (2 days)</t>
  </si>
  <si>
    <t>BIG-IP Local Traffic Manager Essentials Training (2 days)</t>
  </si>
  <si>
    <r>
      <t>Note 2:</t>
    </r>
    <r>
      <rPr>
        <sz val="8"/>
        <rFont val="Arial"/>
        <family val="2"/>
      </rPr>
      <t xml:space="preserve"> Concurrent user upgrades are additive. In other words, if a customer has an F5-FP1210 (25 concurrent users) and wants to upgrade to 65 concurrent users, they must purchase 1 x F5-ADD-FP-25 and 1 x F5-ADD-FP-15.</t>
    </r>
  </si>
  <si>
    <t>F5-ADD-BIG-GTM</t>
  </si>
  <si>
    <t>FirePass 1205 Secure Access Appliance (10 Concurrent Users)</t>
  </si>
  <si>
    <t>Installation Services for Traffic Management Products</t>
  </si>
  <si>
    <t>Installation Services for WAN Optimisation &amp; Application Acceleration Products</t>
  </si>
  <si>
    <t>Installation Services for Enterprise Management Products</t>
  </si>
  <si>
    <t>Service definitions (for all products in this price list):</t>
  </si>
  <si>
    <t>Application Acceleration Solutions</t>
  </si>
  <si>
    <t>FirePass Hardware Options ............................................................................................................................................................................................................................</t>
  </si>
  <si>
    <t>F5-TRG-BIG-ARCH-IL</t>
  </si>
  <si>
    <t>Go to discounts</t>
  </si>
  <si>
    <t>Category</t>
  </si>
  <si>
    <t>Discount</t>
  </si>
  <si>
    <t>BIG-IP WAN Software Modules .................................................................................................................................................................................................................</t>
  </si>
  <si>
    <r>
      <t>Note 3:</t>
    </r>
    <r>
      <rPr>
        <sz val="8"/>
        <rFont val="Arial"/>
        <family val="2"/>
      </rPr>
      <t xml:space="preserve"> Four-Hour RMA can only be purchased in combination with 7x24 Premium Service. Four-Hour RMA together with Standard Service will not be accepted.</t>
    </r>
  </si>
  <si>
    <t>BIG-IP Link Controller Products ......................................................................................................................................................................................................................</t>
  </si>
  <si>
    <t>BIG-IP Application Security Manager Products .........................................................................................................................................................................................</t>
  </si>
  <si>
    <t>BIG-IP Acceleration Software Modules ...................................................................................................................................................................................................</t>
  </si>
  <si>
    <t>Other Hardware Options for BIG-IP ........................................................................................................................................................................................................................</t>
  </si>
  <si>
    <t>Global and Link Traffic Management Solutions</t>
  </si>
  <si>
    <t>Local Traffic Management Solutions</t>
  </si>
  <si>
    <t>Traffic Management Software Options</t>
  </si>
  <si>
    <t>FirePass Mobile Adapter (FirePass 1200 Series)</t>
  </si>
  <si>
    <t>Secure Application Access Solutions</t>
  </si>
  <si>
    <t>FirePass 4300 Failover Unit (Dual Power Supplies)</t>
  </si>
  <si>
    <t>Installation Services for Secure Application Access Products.........................................................................................................................................................................................................</t>
  </si>
  <si>
    <t>BIG-IP Security Software Modules</t>
  </si>
  <si>
    <t>BIG-IP Acceleration Software Modules</t>
  </si>
  <si>
    <t>Service and Support for Enterprise Management Products ......................................................................................................................................................................................</t>
  </si>
  <si>
    <t>F5-ADD-BIG-ROUTING</t>
  </si>
  <si>
    <t>F5-ADD-BIG-RS</t>
  </si>
  <si>
    <t>F5-ADD-BIG-SSL100</t>
  </si>
  <si>
    <t>F5-ADD-BIG-SSL1000</t>
  </si>
  <si>
    <t>F5-ADD-BIG-SSL15000</t>
  </si>
  <si>
    <t>F5-ADD-BIG-SSL5000</t>
  </si>
  <si>
    <t>F5-OPT-FP-4GMEM-RS</t>
  </si>
  <si>
    <t>FirePass 1200 &amp; 4X00 Add-on Licence for 15 Concurrent Users</t>
  </si>
  <si>
    <t>FirePass 1200 &amp; 4X00 Add-on Licence for 25 Concurrent Users</t>
  </si>
  <si>
    <t>Data Solutions</t>
  </si>
  <si>
    <t>F5-ARX-1000</t>
  </si>
  <si>
    <t>F5-ADD-ARX5-ENT</t>
  </si>
  <si>
    <t>F5-ADD-ARX1-ENT</t>
  </si>
  <si>
    <t>F5-TRG-ARX201-IL</t>
  </si>
  <si>
    <t>F5-SVC-ARX-PRE-L1-3</t>
  </si>
  <si>
    <t>P4D</t>
  </si>
  <si>
    <t>Data solutions products (deal reg.)</t>
  </si>
  <si>
    <t>Installation Services for Data Solutions Products</t>
  </si>
  <si>
    <t>Installation Services for Data Solutions Products ...............................................................................................................................................................................</t>
  </si>
  <si>
    <t>Training Services for Data Solutions Products</t>
  </si>
  <si>
    <t>Service and Support for Data Solutions Products</t>
  </si>
  <si>
    <t>Training Services Data Solutions Products ...................................................................................................................................................................................................................</t>
  </si>
  <si>
    <t>Service and Support for Data Solutions Products ..................................................................................................................................................................................................</t>
  </si>
  <si>
    <t>ARX 500 Resource Switch Products ................................................................................................................................................................................................................</t>
  </si>
  <si>
    <t>ARX Advanced System Administration Training</t>
  </si>
  <si>
    <t>Traffic management products</t>
  </si>
  <si>
    <t>P</t>
  </si>
  <si>
    <t>Security products</t>
  </si>
  <si>
    <t>P2</t>
  </si>
  <si>
    <t>WAN optimisation products</t>
  </si>
  <si>
    <t>P3</t>
  </si>
  <si>
    <t>BIG-IP Secure Access Manager SSL VPN Products</t>
  </si>
  <si>
    <t>BIG-IP 4340 Secure Access Manager (2000 Concurrent Users, Dual Power Supplies)</t>
  </si>
  <si>
    <t>F5-BIG-SAM-4340-R</t>
  </si>
  <si>
    <t>BIG-IP Secure Access Manager Add-on Licence for 250 Concurrent Users</t>
  </si>
  <si>
    <t>F5-ADD-BIGSAM-250</t>
  </si>
  <si>
    <t>BIG-IP Secure Access Manager Add-on Licence for 1000 Concurrent Users</t>
  </si>
  <si>
    <t>F5-ADD-BIGSAM-1000</t>
  </si>
  <si>
    <t>F5-VPR-LTM-4S-AC</t>
  </si>
  <si>
    <t>F5-VPR-PB100</t>
  </si>
  <si>
    <t>F5-ADD-VPR-PX</t>
  </si>
  <si>
    <t>VIPRION Application Delivery Controller Products</t>
  </si>
  <si>
    <t>VIPRION Application Delivery Controller Products ....................................................................................................................................................................................................................</t>
  </si>
  <si>
    <t>BIG-IP SFP SX Short Range Gigabit Ethernet Connector (Field Upgrade)</t>
  </si>
  <si>
    <t>BIG-IP SFP LX Long Range Gigabit Ethernet Connector (Field Upgrade)</t>
  </si>
  <si>
    <t>F5-SVC-VPR-PRE-L1-3</t>
  </si>
  <si>
    <t>Level 1-3 Premium Service for VIPRION (7x24)</t>
  </si>
  <si>
    <t>F5-SVC-VPR-PRE-L2-3</t>
  </si>
  <si>
    <t>F5-SVC-VPR-RMA-3</t>
  </si>
  <si>
    <t>F5-SVC-VPR-RMA-2</t>
  </si>
  <si>
    <t>Level 2-3 Premium Service for VIPRION (7x24)</t>
  </si>
  <si>
    <t>Four-Hour Hardware Replacement Service (RMA) for VIPRION</t>
  </si>
  <si>
    <t>BIG-IP 8400 Local Traffic Manager (4 GB Memory, Dual AC Power Supplies)</t>
  </si>
  <si>
    <t>BIG-IP 8400 Local Traffic Manager, Application Security Edition (4 GB Memory, Dual AC Power Supplies)</t>
  </si>
  <si>
    <t>BIG-IP Architecting in Application Delivery Networks Training (2 days)</t>
  </si>
  <si>
    <t>F5-UPG-AC-425W-R</t>
  </si>
  <si>
    <t>BIG-IP Secure Access Manager Add-on Licence for 5000 Concurrent Users</t>
  </si>
  <si>
    <t>F5-ADD-BIGSAM-5000</t>
  </si>
  <si>
    <t>BIG-IP Secure Access Manager Add-on Licence for 10000 Concurrent Users</t>
  </si>
  <si>
    <t>F5-ADD-BIGSAM-10000</t>
  </si>
  <si>
    <r>
      <t>Note 2:</t>
    </r>
    <r>
      <rPr>
        <sz val="8"/>
        <rFont val="Arial"/>
        <family val="2"/>
      </rPr>
      <t xml:space="preserve"> For professional services, see sections "Installation Services", "Consulting Services", and "Training Services".</t>
    </r>
  </si>
  <si>
    <r>
      <t>Note 8:</t>
    </r>
    <r>
      <rPr>
        <sz val="8"/>
        <rFont val="Arial"/>
        <family val="2"/>
      </rPr>
      <t xml:space="preserve"> For professional services, see sections "Installation Services", "Consulting Services", and "Training Services".</t>
    </r>
  </si>
  <si>
    <r>
      <t>Note 7:</t>
    </r>
    <r>
      <rPr>
        <sz val="8"/>
        <rFont val="Arial"/>
        <family val="2"/>
      </rPr>
      <t xml:space="preserve"> For professional services, see sections "Installation Services", "Consulting Services", and "Training Services".</t>
    </r>
  </si>
  <si>
    <r>
      <t>Note 3:</t>
    </r>
    <r>
      <rPr>
        <sz val="8"/>
        <rFont val="Arial"/>
        <family val="2"/>
      </rPr>
      <t xml:space="preserve"> FirePass Failover Units take on the software options of the primary appliance, i.e. it's not necessary to purchase additional software SKUs for the failover unit. However, any hardware options must be purchased for both the primary unit and the failover unit.</t>
    </r>
  </si>
  <si>
    <r>
      <t>Note 4:</t>
    </r>
    <r>
      <rPr>
        <sz val="8"/>
        <rFont val="Arial"/>
        <family val="2"/>
      </rPr>
      <t xml:space="preserve"> Clustering is included with FirePass 4100 and 4300 series appliances and can be activated at no additional cost.</t>
    </r>
  </si>
  <si>
    <r>
      <t>Note 1:</t>
    </r>
    <r>
      <rPr>
        <sz val="8"/>
        <rFont val="Arial"/>
        <family val="2"/>
      </rPr>
      <t xml:space="preserve"> For service pricing, see section "Service and Support for Enterprise Management Products".</t>
    </r>
  </si>
  <si>
    <r>
      <t>Note 1:</t>
    </r>
    <r>
      <rPr>
        <sz val="8"/>
        <rFont val="Arial"/>
        <family val="2"/>
      </rPr>
      <t xml:space="preserve"> The sale of ARX products and solutions is restricted to qualified partners only.</t>
    </r>
  </si>
  <si>
    <r>
      <t>Note 2:</t>
    </r>
    <r>
      <rPr>
        <sz val="8"/>
        <rFont val="Arial"/>
        <family val="2"/>
      </rPr>
      <t xml:space="preserve"> Prior to any quote being submitted to a customer, product configuration and sizing must by reviewed and approved by the F5 EMEA Data Solutions team.</t>
    </r>
  </si>
  <si>
    <r>
      <t>Note 5:</t>
    </r>
    <r>
      <rPr>
        <sz val="8"/>
        <rFont val="Arial"/>
        <family val="2"/>
      </rPr>
      <t xml:space="preserve"> For service pricing, see section "Service and Support for Data Solutions Products".</t>
    </r>
  </si>
  <si>
    <r>
      <t>Note 6:</t>
    </r>
    <r>
      <rPr>
        <sz val="8"/>
        <rFont val="Arial"/>
        <family val="2"/>
      </rPr>
      <t xml:space="preserve"> For service pricing, see section "Service and Support for Data Solutions Products".</t>
    </r>
  </si>
  <si>
    <r>
      <t>Note 4:</t>
    </r>
    <r>
      <rPr>
        <sz val="8"/>
        <rFont val="Arial"/>
        <family val="2"/>
      </rPr>
      <t xml:space="preserve"> All ARX systems support automatic service failover between devices in a cluster upon failure. ARX quotes should always include two identically configured ARX systems for high availability and data integrity.</t>
    </r>
  </si>
  <si>
    <r>
      <t>Note 1:</t>
    </r>
    <r>
      <rPr>
        <sz val="8"/>
        <rFont val="Arial"/>
        <family val="2"/>
      </rPr>
      <t xml:space="preserve"> ARX trainings are subject to availability at F5 training centres in EMEA or in the US. Prices may vary.</t>
    </r>
  </si>
  <si>
    <r>
      <t>Note 1:</t>
    </r>
    <r>
      <rPr>
        <sz val="8"/>
        <rFont val="Arial"/>
        <family val="2"/>
      </rPr>
      <t xml:space="preserve"> F5 strongly recommends Premium Service (7x24) to all customers with F5 products operating live in production networks. Standard Service (5x12) is suitable for demo equipment, lab equipment and test environments. Note: Only Premium Service is available on VIPRION products.</t>
    </r>
  </si>
  <si>
    <r>
      <t>Note 1:</t>
    </r>
    <r>
      <rPr>
        <sz val="8"/>
        <rFont val="Arial"/>
        <family val="2"/>
      </rPr>
      <t xml:space="preserve"> For service pricing, see section "Service and Support for Traffic Management Products". Note: Only Premium Service is available on VIPRION products.</t>
    </r>
  </si>
  <si>
    <r>
      <t>Note 1:</t>
    </r>
    <r>
      <rPr>
        <sz val="8"/>
        <rFont val="Arial"/>
        <family val="2"/>
      </rPr>
      <t xml:space="preserve"> Currently, only Premium Service (7x24) is available in EMEA on ARX products.</t>
    </r>
  </si>
  <si>
    <t>F5-ARX-1000-RE</t>
  </si>
  <si>
    <t>F5-SVC-ARX-STD-RE</t>
  </si>
  <si>
    <r>
      <t>Note 2:</t>
    </r>
    <r>
      <rPr>
        <sz val="8"/>
        <rFont val="Arial"/>
        <family val="2"/>
      </rPr>
      <t xml:space="preserve"> For professional services, see section "Consulting Services".</t>
    </r>
  </si>
  <si>
    <t>BIG-IP Advanced Routing Modules Pack (RIP, OSPF, BGP, ISIS)</t>
  </si>
  <si>
    <t>VIPRION Application Delivery Controller (Chassis with 4 x Slots, 4 x AC Power Supplies, Local Traffic Manager Software)</t>
  </si>
  <si>
    <t>BIG-IP XFP Short Range 10 Gigabit Ethernet Connector (Field Upgrade)</t>
  </si>
  <si>
    <t>BIG-IP XFP Long Range 10 Gigabit Ethernet Connector (Field Upgrade, 10 km)</t>
  </si>
  <si>
    <t>BIG-IP XFP Extended Range 10 Gigabit Ethernet Connector (Field Upgrade, 40 km)</t>
  </si>
  <si>
    <t>ARX 1000 StrongBox Evaluation Unit</t>
  </si>
  <si>
    <t>Service definitions:</t>
  </si>
  <si>
    <t>Assisted Services</t>
  </si>
  <si>
    <t>Level 3 Standard Assisted Service for BIG-IP (5x10)</t>
  </si>
  <si>
    <t>F5-SVC-BIG-STD-L3-E</t>
  </si>
  <si>
    <t>Level 3 Premium Assisted Service for BIG-IP (7x24)</t>
  </si>
  <si>
    <t>F5-SVC-BIG-PRE-L3-E</t>
  </si>
  <si>
    <t>Level 3 Standard Assisted Service for FirePass (5x10)</t>
  </si>
  <si>
    <t>F5-SVC-FP-STD-L3-E</t>
  </si>
  <si>
    <t>Level 3 Premium Assisted Service for FirePass (7x24)</t>
  </si>
  <si>
    <t>F5-SVC-FP-PRE-L3-E</t>
  </si>
  <si>
    <t>Level 3 Standard Assisted Service for Enterprise Manager (5x10)</t>
  </si>
  <si>
    <t>F5-SVC-EM-STD-L3-E</t>
  </si>
  <si>
    <t>Level 3 Premium Assisted Service for Enterprise Manager (7x24)</t>
  </si>
  <si>
    <t>F5-SVC-EM-PRE-L3-E</t>
  </si>
  <si>
    <r>
      <t xml:space="preserve">                Prices are </t>
    </r>
    <r>
      <rPr>
        <i/>
        <sz val="10"/>
        <color indexed="54"/>
        <rFont val="Arial"/>
        <family val="2"/>
      </rPr>
      <t>recommended</t>
    </r>
    <r>
      <rPr>
        <sz val="10"/>
        <color indexed="54"/>
        <rFont val="Arial"/>
        <family val="2"/>
      </rPr>
      <t xml:space="preserve"> EMEA list prices.</t>
    </r>
  </si>
  <si>
    <t>B</t>
  </si>
  <si>
    <t>Old discount categories:</t>
  </si>
  <si>
    <t>(for EoS products only)</t>
  </si>
  <si>
    <t>Blade software products</t>
  </si>
  <si>
    <r>
      <t>Standard Service</t>
    </r>
    <r>
      <rPr>
        <sz val="8"/>
        <rFont val="Arial"/>
        <family val="2"/>
      </rPr>
      <t xml:space="preserve"> includes: 1 year access to 5x10 technical support, Ask F5, software updates and 10-day hardware replacement. </t>
    </r>
  </si>
  <si>
    <r>
      <t>Premium Service</t>
    </r>
    <r>
      <rPr>
        <sz val="8"/>
        <rFont val="Arial"/>
        <family val="2"/>
      </rPr>
      <t xml:space="preserve"> includes: 1 year access to 7x24 technical support, Ask F5, software updates and 10-day hardware replacement.</t>
    </r>
  </si>
  <si>
    <t>*** For qualified and certified Gold and Global partners only ***</t>
  </si>
  <si>
    <t>F5-CST-OPT</t>
  </si>
  <si>
    <t>Consulting Services for all Products and Solutions</t>
  </si>
  <si>
    <t>Consulting Services for all Products and Solutions .......................................................................................................................................................................</t>
  </si>
  <si>
    <t>F5-SVC-LAPSED-FEE</t>
  </si>
  <si>
    <t>Lapsed Service Fee</t>
  </si>
  <si>
    <t>F5-SVC-RMA-FEE</t>
  </si>
  <si>
    <t>RMA Time &amp; Materials Service Fee (per unit)</t>
  </si>
  <si>
    <t>Recertification Fee</t>
  </si>
  <si>
    <r>
      <t>Note 1:</t>
    </r>
    <r>
      <rPr>
        <sz val="8"/>
        <rFont val="Arial"/>
        <family val="2"/>
      </rPr>
      <t xml:space="preserve"> A customer is required to pay a catch up fee (Lapsed Service Fee) should they allow their service agreement to lapse beyond the renewal date without making a renewal payment inside 30 days of the said renewal date. This reinstatement fee will be due in addition to the renewal payment backdated to the renewal date.</t>
    </r>
  </si>
  <si>
    <r>
      <t>Note 2:</t>
    </r>
    <r>
      <rPr>
        <sz val="8"/>
        <rFont val="Arial"/>
        <family val="2"/>
      </rPr>
      <t xml:space="preserve"> An RMA Time &amp; Materials Service Fee is being charged for repair and replacement of units not covered under a maintenance contract and is to be used in conjunction with the Lapsed Service Fee.</t>
    </r>
  </si>
  <si>
    <r>
      <t>Note 3:</t>
    </r>
    <r>
      <rPr>
        <sz val="8"/>
        <rFont val="Arial"/>
        <family val="2"/>
      </rPr>
      <t xml:space="preserve"> A Recertification Fee is required where a customer owns an F5 system which is currently not under maintenance and they wish to purchase a service contract (which includes RMA service). F5 charges this fee in order to certify that there is nothing wrong with the device before allowing the customer to purchase service and support.</t>
    </r>
  </si>
  <si>
    <t>ARX 500 StrongBox Evaluation Unit</t>
  </si>
  <si>
    <t>Standard Service for ARX StrongBox Evaluation Unit</t>
  </si>
  <si>
    <t>F5-UPG-SFPC-R</t>
  </si>
  <si>
    <t>BIG-IP SFP Copper Gigabit Ethernet Connector (Field Upgrade)</t>
  </si>
  <si>
    <t>F5-TRG-BIG-ASM-ESS</t>
  </si>
  <si>
    <t>F5-TRG-WBA-ESS</t>
  </si>
  <si>
    <t>F5-TRG-BIG-LTM-ADV</t>
  </si>
  <si>
    <t>F5-TRG-BIG-LTM-ESS</t>
  </si>
  <si>
    <t>F5-TRG-BIG-LC-ESS</t>
  </si>
  <si>
    <t>F5-TRG-FP-ESS</t>
  </si>
  <si>
    <t>VIPRION Application Delivery Controller (Chassis with 4 x Slots, 4 x DC Power Supply, Local Traffic Manager Software, NEBS Level 3 Certified)</t>
  </si>
  <si>
    <t>F5-VPR-LTM-4S-DC-N</t>
  </si>
  <si>
    <t>F5-VPR-PB100-N</t>
  </si>
  <si>
    <t>F5-CST-CERT</t>
  </si>
  <si>
    <t>F5-BIG-LTM-1600-4G-R</t>
  </si>
  <si>
    <t>BIG-IP 1600 Local Traffic Manager (4 GB Memory)</t>
  </si>
  <si>
    <t>F5-BIG-LTM-1600-E-R</t>
  </si>
  <si>
    <t>BIG-IP 1600 Link Controller (4 GB Memory)</t>
  </si>
  <si>
    <t>F5-BIG-LC-1600-4G-R</t>
  </si>
  <si>
    <t>BIG-IP 1600 Global Traffic Manager (4 GB Memory)</t>
  </si>
  <si>
    <t>F5-BIG-GTM-1600-4G-R</t>
  </si>
  <si>
    <t>BIG-IP 3600 Local Traffic Manager (4 GB Memory)</t>
  </si>
  <si>
    <t>F5-BIG-LTM-3600-4G-R</t>
  </si>
  <si>
    <t>F5-BIG-LTM-3600-E-R</t>
  </si>
  <si>
    <t>BIG-IP WebAccelerator Products</t>
  </si>
  <si>
    <t>BIG-IP WebAccelerator Products ...................................................................................................................................................................................................................</t>
  </si>
  <si>
    <t>F5-BIG-WBA-3600-4G-R</t>
  </si>
  <si>
    <t>BIG-IP 3600 WebAccelerator (4 GB Memory)</t>
  </si>
  <si>
    <t>F5-BIG-ASM-3600-4G-R</t>
  </si>
  <si>
    <t>F5-UPG-AC-300W-R</t>
  </si>
  <si>
    <t>F5-ADD-BIG-SSL-1600</t>
  </si>
  <si>
    <t>F5-ADD-BIG-SSL-3600</t>
  </si>
  <si>
    <t>F5-ADD-BIG-CMP-1600</t>
  </si>
  <si>
    <t>F5-ADD-BIG-CMP-3600</t>
  </si>
  <si>
    <t>F5-ADD-BIG-WBA-3600</t>
  </si>
  <si>
    <t>F5-ADD-BIG-ASM-3600</t>
  </si>
  <si>
    <t>BIG-IP Protocol Security Module</t>
  </si>
  <si>
    <t>VIPRION Performance Blade 100 (8 x 1000BASE-T Ports, 12 x 1000BASE-X Ports with 4 x SFP SX Connectors, 2 x 10GBASE-SR Ports)</t>
  </si>
  <si>
    <t>VIPRION Performance Blade 100 (8 x 1000BASE-T Ports, 12 x 1000BASE-X Ports with 4 x SFP SX Connectors, 2 x 10GBASE-SR Ports, NEBS Level 3 Certified)</t>
  </si>
  <si>
    <r>
      <t>Note 5:</t>
    </r>
    <r>
      <rPr>
        <sz val="8"/>
        <rFont val="Arial"/>
        <family val="2"/>
      </rPr>
      <t xml:space="preserve"> The 10GBASE-SR ports on the VIPRION Performance Blade 100 can be equipped with XFP Short Range, XFP Long Range, and/or XFP Extended Range 10 Gigabit Ethernet Connectors, see section "Other Hardware Options for BIG-IP". These are not included with the blade.</t>
    </r>
  </si>
  <si>
    <r>
      <t>Note 4:</t>
    </r>
    <r>
      <rPr>
        <sz val="8"/>
        <rFont val="Arial"/>
        <family val="2"/>
      </rPr>
      <t xml:space="preserve"> The 1000BASE-X ports on the VIPRION Performance Blade 100 can be equipped with SFP SX Short Range and/or SFP LX Long Range Gigabit Ethernet Connectors, see section "Other Hardware Options for BIG-IP". Four SFP SX Connectors are included with the blade.</t>
    </r>
  </si>
  <si>
    <t>F5-CST-TE-1</t>
  </si>
  <si>
    <t>F5-CST-TE-2</t>
  </si>
  <si>
    <t>BIG-IP WebAccelerator Essentials Training (1 day)</t>
  </si>
  <si>
    <t>Training Services for Application Acceleration Products</t>
  </si>
  <si>
    <t>Training Services for Application Acceleration Products ........................................................................................................................................................................................</t>
  </si>
  <si>
    <t>Consulting Travel &amp; Expenses 1</t>
  </si>
  <si>
    <t>Consulting Travel &amp; Expenses 2</t>
  </si>
  <si>
    <r>
      <t>Note 4:</t>
    </r>
    <r>
      <rPr>
        <sz val="8"/>
        <rFont val="Arial"/>
        <family val="2"/>
      </rPr>
      <t xml:space="preserve"> The Consulting Travel &amp; Expenses 1 and 2 SKUs are used to bill actual expenses incurred. The Consulting Travel Time SKU is used to pay for travel time at an hourly rate.</t>
    </r>
  </si>
  <si>
    <r>
      <t>Note 5:</t>
    </r>
    <r>
      <rPr>
        <sz val="8"/>
        <rFont val="Arial"/>
        <family val="2"/>
      </rPr>
      <t xml:space="preserve"> There is no discount to be applied to consulting services without the prior consent of the F5 Professional Services team.</t>
    </r>
  </si>
  <si>
    <t>FirePass 4X00 FIPS 140-2 Level 2 SSL Accelerator Card (Factory Installed, 7000 TPS)</t>
  </si>
  <si>
    <t>Onsite Hardware Option Installation (per unit)</t>
  </si>
  <si>
    <r>
      <t>Note 5:</t>
    </r>
    <r>
      <rPr>
        <sz val="8"/>
        <rFont val="Arial"/>
        <family val="2"/>
      </rPr>
      <t xml:space="preserve"> If the installation resource is required from a geography other than the country where the installation takes place, travel and expenses will be in addition to the listed price.</t>
    </r>
  </si>
  <si>
    <r>
      <t>Note 6:</t>
    </r>
    <r>
      <rPr>
        <sz val="8"/>
        <rFont val="Arial"/>
        <family val="2"/>
      </rPr>
      <t xml:space="preserve"> Only hardware components provided by F5 are supported on F5 platforms. All hardware components, such as power supplies, memory, hard drives, and optical connectors, have been tested and approved to work with F5 platforms to the specifications outlined in the product platform guides. F5 does not support "third party" products from other vendors and use of those products can invalidate the F5 product’s warranty or at the very least, prevent service and support of the altered product. </t>
    </r>
  </si>
  <si>
    <t>BIG-IP WebAccelerator Bundle for 3600 LTM (includes WebAccelerator Module, Maximum TPS SSL, Maximum Compression)</t>
  </si>
  <si>
    <t>BIG-IP SSL Licence Upgrade for 3600 LTM (Maximum TPS)</t>
  </si>
  <si>
    <t>BIG-IP SSL Licence Upgrade for 1600 LTM (Maximum TPS)</t>
  </si>
  <si>
    <t>BIG-IP Compression Licence for 3600 LTM (Maximum Gbps)</t>
  </si>
  <si>
    <t>BIG-IP Compression Licence for 1600 LTM (Maximum Gbps)</t>
  </si>
  <si>
    <t>F5-ADD-BIG-PSM</t>
  </si>
  <si>
    <t>F5-TRG-BIG-IRULE-CFG</t>
  </si>
  <si>
    <t>BIG-IP iRule Configuration Training (3 days)</t>
  </si>
  <si>
    <r>
      <t>Note 4:</t>
    </r>
    <r>
      <rPr>
        <sz val="8"/>
        <rFont val="Arial"/>
        <family val="2"/>
      </rPr>
      <t xml:space="preserve"> For service and support on BIG-IP Application Security Manager StrongBox, use Standard Service for BIG-IP Local Traffic Manager StrongBox.</t>
    </r>
  </si>
  <si>
    <t>BIG-IP Train-the-Trainer Instructional Techniques</t>
  </si>
  <si>
    <t>F5-TRG-BIG-TTT</t>
  </si>
  <si>
    <t>FirePass Train-the-Trainer Instructional Techniques</t>
  </si>
  <si>
    <t>F5-TRG-FP-TTT</t>
  </si>
  <si>
    <t>BIG-IP Global Traffic Manager Training (2 days)</t>
  </si>
  <si>
    <t>F5-TRG-BIG-GTM-IL</t>
  </si>
  <si>
    <r>
      <t>Note 4:</t>
    </r>
    <r>
      <rPr>
        <sz val="8"/>
        <rFont val="Arial"/>
        <family val="2"/>
      </rPr>
      <t xml:space="preserve"> The purchase of ARX StrongBox Evaluation Units is restricted to qualified partners only.</t>
    </r>
  </si>
  <si>
    <t>ARX 4000 Resource Switch Products ................................................................................................................................................................................................................</t>
  </si>
  <si>
    <t>F5-ADD-ARX4-ENT</t>
  </si>
  <si>
    <t>F5-INST-VPR</t>
  </si>
  <si>
    <t>F5-INST-BIG-LC</t>
  </si>
  <si>
    <t>F5-INST-BIG-LTM</t>
  </si>
  <si>
    <t>F5-INST-BIG-GTM</t>
  </si>
  <si>
    <t>F5-INST-BIG-ASM</t>
  </si>
  <si>
    <t>F5-INST-BIG-WBA</t>
  </si>
  <si>
    <t>F5-INST-BIG-SAM</t>
  </si>
  <si>
    <t>F5-INST-FP</t>
  </si>
  <si>
    <t>F5-INST-ARX</t>
  </si>
  <si>
    <t>F5-INST-EM</t>
  </si>
  <si>
    <t>F5-INST-OT</t>
  </si>
  <si>
    <t>F5-INST-BIG-LTM+LC</t>
  </si>
  <si>
    <t>F5-INST-BIG-LTM+GTM</t>
  </si>
  <si>
    <t>F5-INST-BIG-LTM+ASM</t>
  </si>
  <si>
    <t>F5-INST-BIG-LTM+WBA</t>
  </si>
  <si>
    <t>F5-ARX-500+</t>
  </si>
  <si>
    <t>F5-ADD-BIG-FIPSMAX</t>
  </si>
  <si>
    <r>
      <t>Note 3:</t>
    </r>
    <r>
      <rPr>
        <sz val="8"/>
        <rFont val="Arial"/>
        <family val="2"/>
      </rPr>
      <t xml:space="preserve"> When adding an SSL licence to an existing BIG-IP product, services must be added to maintain current supportability. The SSL licence will take on the service level of the host product. For service pricing, see section "Service and Support for Traffic Management Products". Service cost for SSL licences is calculated as a percentage of product list price, same as with hardware platforms.</t>
    </r>
  </si>
  <si>
    <t>F5-DM-BASE</t>
  </si>
  <si>
    <t>Data Manager Base Software (for Microsoft Windows)</t>
  </si>
  <si>
    <t>F5-SVC-DM-PRE-L1-3</t>
  </si>
  <si>
    <t>Level 1-3 Premium Service for Data Manager (7x24)</t>
  </si>
  <si>
    <t>F5-ADD-DM-FILE</t>
  </si>
  <si>
    <t>F5-ADD-DM-FILE-4</t>
  </si>
  <si>
    <r>
      <t>Note 3:</t>
    </r>
    <r>
      <rPr>
        <sz val="8"/>
        <rFont val="Arial"/>
        <family val="2"/>
      </rPr>
      <t xml:space="preserve"> Data Manager is a web-based application that can be installed and run on a Microsoft Windows platform.</t>
    </r>
  </si>
  <si>
    <r>
      <t>Note 4:</t>
    </r>
    <r>
      <rPr>
        <sz val="8"/>
        <rFont val="Arial"/>
        <family val="2"/>
      </rPr>
      <t xml:space="preserve"> Data Manager Licence for ARX is a software licence which must be purchased for each pair of ARX switches to be managed by the Data Manager Base Software.</t>
    </r>
  </si>
  <si>
    <t>Data Manager Products ................................................................................................................................................................................................................</t>
  </si>
  <si>
    <r>
      <t>Note 1:</t>
    </r>
    <r>
      <rPr>
        <sz val="8"/>
        <rFont val="Arial"/>
        <family val="2"/>
      </rPr>
      <t xml:space="preserve"> The sale of Data Manager products and solutions is restricted to qualified partners only.</t>
    </r>
  </si>
  <si>
    <t>F5-SVC-BIG-STD-RE</t>
  </si>
  <si>
    <t>Standard Service for BIG-IP StrongBox Evaluation Unit</t>
  </si>
  <si>
    <t>F5-TRG-ARX-CFG-IL</t>
  </si>
  <si>
    <t>ARX Configuration &amp; Administration Training</t>
  </si>
  <si>
    <t>Service and Support Fees for all Products</t>
  </si>
  <si>
    <t>Service and Support Fees for all Products ..................................................................................................................................................................................................................</t>
  </si>
  <si>
    <t>F5-UPG-DC-300W-R</t>
  </si>
  <si>
    <t>Installation upgrade to premium hours</t>
  </si>
  <si>
    <r>
      <t>Note 6:</t>
    </r>
    <r>
      <rPr>
        <sz val="8"/>
        <rFont val="Arial"/>
        <family val="2"/>
      </rPr>
      <t xml:space="preserve"> Installation will be delivered by an authorised F5 partner, or if resources are available, by F5 personnel.</t>
    </r>
  </si>
  <si>
    <r>
      <t>Note 7:</t>
    </r>
    <r>
      <rPr>
        <sz val="8"/>
        <rFont val="Arial"/>
        <family val="2"/>
      </rPr>
      <t xml:space="preserve"> Field upgrades of any hardware option are billable services that need to be approved and performed by F5 Professional Services. To determine if the installation of a specific hardware component on site is at all feasible, contact the F5 EMEA Professional Services team.</t>
    </r>
  </si>
  <si>
    <r>
      <t>Note 6:</t>
    </r>
    <r>
      <rPr>
        <sz val="8"/>
        <rFont val="Arial"/>
        <family val="2"/>
      </rPr>
      <t xml:space="preserve"> If the installation resource is required from a geography other than the country where the installation takes place, travel and expenses will be in addition to the listed price.</t>
    </r>
  </si>
  <si>
    <t>F5-OPT-ARX4-X2</t>
  </si>
  <si>
    <t>F5-UPG-ARX4-X2</t>
  </si>
  <si>
    <t>ARX 4000 X2 Short Range 10 Gigabit Ethernet Connector (Factory Installed)</t>
  </si>
  <si>
    <t>ARX 4000 X2 Short Range 10 Gigabit Ethernet Connector (Field Upgrade)</t>
  </si>
  <si>
    <t>ARX 4000 Resource Switch (12 x 1000BASE-T Ports, 2 x 10GBASE-SR Ports, 2 x Hard Drives, 4 x AC Power Supplies, Single Protocol Software)</t>
  </si>
  <si>
    <t>F5-BIG-LTM-6900-8G-R</t>
  </si>
  <si>
    <t>F5-BIG-LTM-6900-E-R</t>
  </si>
  <si>
    <t>F5-ADD-BIG-SSL-6900</t>
  </si>
  <si>
    <t>BIG-IP SSL Licence Upgrade for 6900 LTM (Maximum TPS)</t>
  </si>
  <si>
    <t>BIG-IP Compression Licence for 6900 LTM (Maximum Gbps)</t>
  </si>
  <si>
    <t>F5-ADD-BIG-CMP-6900</t>
  </si>
  <si>
    <t>BIG-IP WebAccelerator Bundle for 6900 LTM (includes WebAccelerator Module, Maximum TPS SSL, Maximum Compression)</t>
  </si>
  <si>
    <t>F5-ADD-BIG-WBA-6900</t>
  </si>
  <si>
    <t>F5-ADD-BIG-ASM-6900</t>
  </si>
  <si>
    <t>BIG-IP 6900 Local Traffic Manager (8 GB Memory, Dual AC Power Supplies)</t>
  </si>
  <si>
    <r>
      <t>Note 1:</t>
    </r>
    <r>
      <rPr>
        <sz val="8"/>
        <rFont val="Arial"/>
        <family val="2"/>
      </rPr>
      <t xml:space="preserve"> The installation service provides an F5 certified consultant working with the customer's staff to ensure the installation supports the customer's application infrastructure as effectively and efficiently as possible. The service includes application design review, network architecture considerations, traffic management strategies, application fine-tuning (for a limited number of applications) and an overview of product maintenance and operations.</t>
    </r>
  </si>
  <si>
    <r>
      <t>Note 3:</t>
    </r>
    <r>
      <rPr>
        <sz val="8"/>
        <rFont val="Arial"/>
        <family val="2"/>
      </rPr>
      <t xml:space="preserve"> To upgrade an installation from standard hours to premium hours, order one F5-INST-OT in addition to the installation SKU.</t>
    </r>
  </si>
  <si>
    <r>
      <t>Note 4:</t>
    </r>
    <r>
      <rPr>
        <sz val="8"/>
        <rFont val="Arial"/>
        <family val="2"/>
      </rPr>
      <t xml:space="preserve"> For installation of a software module, use the corresponding hardware installation SKU (for example, for the installation of a BIG-IP ASM Module, use F5-INST-BIG-ASM).</t>
    </r>
  </si>
  <si>
    <t>BIG-IP Application Security Bundle for 6900 LTM (includes Application Security Manager Module, Advanced Client Authentication, Maximum TPS SSL)</t>
  </si>
  <si>
    <t>BIG-IP Application Security Bundle for 3600 LTM (includes Application Security Manager Module, Advanced Client Authentication, Maximum TPS SSL)</t>
  </si>
  <si>
    <t>F5-ADD-FP-GP-4X00</t>
  </si>
  <si>
    <t>F5-ADD-FP-GP-1X00</t>
  </si>
  <si>
    <t>FirePass Group Policy Add-on Licence (FirePass 4300 and 4100)</t>
  </si>
  <si>
    <t>FirePass Group Policy Add-on Licence (FirePass 1200)</t>
  </si>
  <si>
    <t>ARX 4000 Second File Access Protocol Add-On Licence</t>
  </si>
  <si>
    <t>ARX 1000 Second File Access Protocol Add-On Licence</t>
  </si>
  <si>
    <t>ARX 500 Second File Access Protocol Add-On Licence</t>
  </si>
  <si>
    <r>
      <t>Note 3:</t>
    </r>
    <r>
      <rPr>
        <sz val="8"/>
        <rFont val="Arial"/>
        <family val="2"/>
      </rPr>
      <t xml:space="preserve"> The ARX 4000 supports a single file access protocol, either NFS or CIFS. To support both protocols, a second licence can be added on by purchasing F5-ADD-ARX4-ENT.</t>
    </r>
  </si>
  <si>
    <t>ARX 1000 Resource Switch (4 x 1000BASE-T Ports, 2 x 1000BASE-SX Ports, 2 x Hard Drives, 1 x AC Power Supply, Single File Protocol Software)</t>
  </si>
  <si>
    <t>ARX 500 Resource Switch (2 x 1000BASE-T Ports, 2 x Hard Drives, 1 x AC Power Supply, Single File Protocol Software)</t>
  </si>
  <si>
    <r>
      <t>Note 3:</t>
    </r>
    <r>
      <rPr>
        <sz val="8"/>
        <rFont val="Arial"/>
        <family val="2"/>
      </rPr>
      <t xml:space="preserve"> The ARX 500 supports a single file access protocol, either NFS or CIFS. To support both protocols, a second licence can be added on by purchasing F5-ADD-ARX5-ENT.</t>
    </r>
  </si>
  <si>
    <t>FirePass 4110 Secure Access Appliance (100 Concurrent Users, 4 GB Memory)</t>
  </si>
  <si>
    <t>Data Manager File System Inventory Module (first 4 nodes)</t>
  </si>
  <si>
    <t>Data Manager File System Inventory Module (add 4 nodes)</t>
  </si>
  <si>
    <t>F5-SVC-RMA-OPT</t>
  </si>
  <si>
    <r>
      <t>Note 7:</t>
    </r>
    <r>
      <rPr>
        <sz val="8"/>
        <rFont val="Arial"/>
        <family val="2"/>
      </rPr>
      <t xml:space="preserve"> Installation will be delivered by an authorised F5 partner, or if resources are available, by F5 personnel.</t>
    </r>
  </si>
  <si>
    <r>
      <t>Note 8:</t>
    </r>
    <r>
      <rPr>
        <sz val="8"/>
        <rFont val="Arial"/>
        <family val="2"/>
      </rPr>
      <t xml:space="preserve"> Field upgrades of any hardware option are billable services that need to be approved and performed by F5 Professional Services. To determine if the installation of a specific hardware component on site is at all feasible, contact the F5 EMEA Professional Services team.</t>
    </r>
  </si>
  <si>
    <r>
      <t>Note 5:</t>
    </r>
    <r>
      <rPr>
        <sz val="8"/>
        <rFont val="Arial"/>
        <family val="2"/>
      </rPr>
      <t xml:space="preserve"> FirePass installation includes the establishment of basic network connectivity and creation of an initial secure remote access configuration for a single FirePass device or redundant pair (primary unit plus failover unit). If the customer has additional FirePass devices that need to be configured (with different configurations), then they will need to purchase the installation service again for each device. </t>
    </r>
  </si>
  <si>
    <t>Installation BIG-IP Local Traffic Manager (per pair, standard hours, maximum 2 days)</t>
  </si>
  <si>
    <t>Installation BIG-IP Global Traffic Manager (per pair, standard hours, maximum 2 days)</t>
  </si>
  <si>
    <t>Installation BIG-IP Link Controller (per pair, standard hours, maximum 2 days)</t>
  </si>
  <si>
    <t>Installation BIG-IP Application Security Manager (per pair, standard hours, max. 3 days)</t>
  </si>
  <si>
    <t>Installation BIG-IP Local Traffic Manager plus Global Traffic Manager (per pair, standard hours, maximum 3 days)</t>
  </si>
  <si>
    <t>Installation BIG-IP Local Traffic Manager plus Link Controller (per pair, standard hours, maximum 3 days)</t>
  </si>
  <si>
    <t>Installation BIG-IP Local Traffic Manager plus Application Security Manager (per pair, standard hours, maximum 5 days)</t>
  </si>
  <si>
    <t>Installation BIG-IP Local Traffic Manager plus WebAccelerator (per pair, standard hours, maximum 5 days)</t>
  </si>
  <si>
    <t>Installation BIG-IP WebAccelerator (per pair, standard hours, maximum 3 days)</t>
  </si>
  <si>
    <t>Installation BIG-IP Secure Access Manager (per pair, standard hours, maximum 2 days)</t>
  </si>
  <si>
    <t>Installation FirePass (per pair, standard hours, maximum 2 days)</t>
  </si>
  <si>
    <t>Installation Enterprise Manager (per pair, standard hours, maximum 2 days)</t>
  </si>
  <si>
    <r>
      <t>Note 6:</t>
    </r>
    <r>
      <rPr>
        <sz val="8"/>
        <rFont val="Arial"/>
        <family val="2"/>
      </rPr>
      <t xml:space="preserve"> When adding a software module to an existing BIG-IP product, services must be added to maintain current supportability. The software module will take on the service level of the host product. For service pricing, see section "Service and Support for Traffic Management Products". Service cost for software options is calculated as a percentage of product list price, same as with hardware platforms.</t>
    </r>
  </si>
  <si>
    <t>BIG-IP 8400 Local Traffic Manager FIPS (4 GB Memory, FIPS 140-2 Level 2 SSL Card with 2000 TPS, Dual AC Power Supplies)</t>
  </si>
  <si>
    <r>
      <t>Note 6:</t>
    </r>
    <r>
      <rPr>
        <sz val="8"/>
        <rFont val="Arial"/>
        <family val="2"/>
      </rPr>
      <t xml:space="preserve"> Block Based Consultancy (BBC) is now an offering. This requires a minimum of 5 days to be pre-purchased, attracting a 10% discount. The customer may use those days for future engagements. F5 Professional Services will liaise directly with the partner/customer to create a Statement of Work (SOW) for each subsequent engagement (not exceeding the total number of days purchased). Block Based Consultancy allows Professional Services to react in a shorter timescale, thus engaging with the customer at the earliest convenience. Please contact F5 Professional Services for details.</t>
    </r>
  </si>
  <si>
    <t>F5-ARX-500+-RE</t>
  </si>
  <si>
    <t>Level 3 Assisted Services</t>
  </si>
  <si>
    <t>Data Manager Products</t>
  </si>
  <si>
    <t>BIG-IP Hardware Compression Card for 8400 (3 Gbps, Factory Installed)</t>
  </si>
  <si>
    <t>BIG-IP 3600 Local Traffic Manager, Application Security Edition (4 GB Memory)</t>
  </si>
  <si>
    <t>F5-BIG-LTM-3600-AS-R</t>
  </si>
  <si>
    <t>F5-BIG-LTM-6900-AS-R</t>
  </si>
  <si>
    <t>BIG-IP 3600 Global Traffic Manager (4 GB Memory)</t>
  </si>
  <si>
    <t>F5-BIG-GTM-3600-4G-R</t>
  </si>
  <si>
    <t>BIG-IP Local Traffic Manager Enterprise Bundles ..............................................................................................................................................................................</t>
  </si>
  <si>
    <t>BIG-IP Local Traffic Manager Enterprise Bundles</t>
  </si>
  <si>
    <t>F5-BIG-LTM-8900-R</t>
  </si>
  <si>
    <t>F5-BIG-LTM-8900-AS-R</t>
  </si>
  <si>
    <t>BIG-IP 8900 Local Traffic Manager, Application Security Edition (16 GB Memory, Dual AC Power Supplies)</t>
  </si>
  <si>
    <t>F5-BIG-LTM-8900-E-R</t>
  </si>
  <si>
    <t>BIG-IP 8900 Local Traffic Manager (16 GB Memory, Dual AC Power Supplies)</t>
  </si>
  <si>
    <t>F5-BIG-ASM-8900-R</t>
  </si>
  <si>
    <t>F5-BIG-8900-RE-R</t>
  </si>
  <si>
    <t>BIG-IP 8900 StrongBox Evaluation Unit (16 GB)</t>
  </si>
  <si>
    <t>BIG-IP SFP+ Short Range 10 Gigabit Ethernet Connector (Field Upgrade)</t>
  </si>
  <si>
    <t>BIG-IP SFP+ Long Range 10 Gigabit Ethernet Connector (Field Upgrade, 10 km)</t>
  </si>
  <si>
    <t>F5-UPG-SFP+-R</t>
  </si>
  <si>
    <t>F5-UPG-SFP+LR-R</t>
  </si>
  <si>
    <t>BIG-IP SSL Licence Upgrade for 8900 LTM (Maximum TPS)</t>
  </si>
  <si>
    <t>F5-ADD-BIG-SSL-8900</t>
  </si>
  <si>
    <t>BIG-IP Compression Licence for 8900 LTM (Maximum Gbps)</t>
  </si>
  <si>
    <t>F5-ADD-BIG-CMP-8900</t>
  </si>
  <si>
    <t>BIG-IP WebAccelerator Bundle for 8900 LTM (includes WebAccelerator Module, Maximum TPS SSL, Maximum Compression)</t>
  </si>
  <si>
    <t>F5-ADD-BIG-WBA-8900</t>
  </si>
  <si>
    <t>BIG-IP Application Security Bundle for 8900 LTM (includes Application Security Manager Module, Advanced Client Authentication, Maximum TPS SSL)</t>
  </si>
  <si>
    <t>F5-ADD-BIG-ASM-8900</t>
  </si>
  <si>
    <t>BIG-IP Protocol Security Module to Application Security Manager Module Upgrade</t>
  </si>
  <si>
    <t>F5-ADD-BIG-PSM-ASM</t>
  </si>
  <si>
    <t>F5-ADD-VPR-ASM</t>
  </si>
  <si>
    <t>VIPRION Application Security Bundle (includes Application Security Manager Module, Advanced Client Authentication, Maximum TPS SSL)</t>
  </si>
  <si>
    <t>F5-ADD-VPR-ASM-B</t>
  </si>
  <si>
    <t>VIPRION Protocol Security Module</t>
  </si>
  <si>
    <t>F5-ADD-VPR-PSM</t>
  </si>
  <si>
    <t>F5-ADD-VPR-PSM-ASM</t>
  </si>
  <si>
    <t>VIPRION Protocol Security Module to Application Security Manager Module Upgrade</t>
  </si>
  <si>
    <t>Network Management Solutions</t>
  </si>
  <si>
    <t>BIG-IP 1600 StrongBox Evaluation Unit (4 GB)</t>
  </si>
  <si>
    <t>F5-BIG-1600-RE-R</t>
  </si>
  <si>
    <t>BIG-IP 3600 StrongBox Evaluation Unit (4 GB)</t>
  </si>
  <si>
    <t>F5-BIG-3600-RE-R</t>
  </si>
  <si>
    <t>BIG-IP 6900 StrongBox Evaluation Unit (8 GB)</t>
  </si>
  <si>
    <t>F5-BIG-6900-RE-R</t>
  </si>
  <si>
    <t>BIG-IP Operations Admin Training (2 days)</t>
  </si>
  <si>
    <t>F5-TRG-BIG-OP-ADMIN</t>
  </si>
  <si>
    <t>VIPRION Application Security Manager Module</t>
  </si>
  <si>
    <t>BIG-IP 3600 Application Security Manager (4 GB Memory)</t>
  </si>
  <si>
    <t>BIG-IP Application Security Manager Module</t>
  </si>
  <si>
    <r>
      <t>Note 1:</t>
    </r>
    <r>
      <rPr>
        <sz val="8"/>
        <rFont val="Arial"/>
        <family val="2"/>
      </rPr>
      <t xml:space="preserve"> Consulting is subject to availability and a consulting order requires approval from the F5 Professional Services team in advance. Contact an F5 representative who can check for available resources. Consulting is specifically defined work beyond the scope of a standard installation. It requires a Statement of Work (SOW) to outline what is included and not included. This work is performed under a billable agreement with the customer.</t>
    </r>
  </si>
  <si>
    <t>BIG-IP Local Traffic Manager Application Security Bundles</t>
  </si>
  <si>
    <t>BIG-IP Local Traffic Manager Application Security Bundles .......................................................................................................................................................</t>
  </si>
  <si>
    <t>BIG-IP WAN Optimization Module</t>
  </si>
  <si>
    <t>F5-ADD-BIG-WOM</t>
  </si>
  <si>
    <t>BIG-IP WAN Optimization Bundle for 8900 LTM (includes WAN Optimization Module, Maximum TPS SSL, Maximum Compression)</t>
  </si>
  <si>
    <t>F5-ADD-BIG-WOM-8900</t>
  </si>
  <si>
    <t>BIG-IP WAN Optimization Bundle for 6900 LTM (includes WAN Optimization Module, Maximum TPS SSL, Maximum Compression)</t>
  </si>
  <si>
    <t>F5-ADD-BIG-WOM-6900</t>
  </si>
  <si>
    <t>BIG-IP WAN Optimization Bundle for 3600 LTM (includes WAN Optimization Module, Maximum TPS SSL, Maximum Compression)</t>
  </si>
  <si>
    <t>F5-ADD-BIG-WOM-3600</t>
  </si>
  <si>
    <t>BIG-IP WAN Optimization Bundle for 1600 LTM (includes WAN Optimization Module, Maximum TPS SSL, Maximum Compression)</t>
  </si>
  <si>
    <t>F5-ADD-BIG-WOM-1600</t>
  </si>
  <si>
    <t>Next-Business-Day Hardware Replacement Service (RMA) for BIG-IP</t>
  </si>
  <si>
    <t>Next-Business-Day Hardware Replacement Service (RMA) for FirePass</t>
  </si>
  <si>
    <t>Next-Business-Day Hardware Replacement Service (RMA) for Enterprise Manager</t>
  </si>
  <si>
    <t>Next-Business-Day Hardware Replacement Service (RMA) for VIPRION</t>
  </si>
  <si>
    <r>
      <t>Note 7:</t>
    </r>
    <r>
      <rPr>
        <sz val="8"/>
        <rFont val="Arial"/>
        <family val="2"/>
      </rPr>
      <t xml:space="preserve"> Level 2-3 Premium Service for VIPRION is only availble on a case-by-case basis. It requires individual qualification by F5 Professional Services based on the partner's Level 1 service capabilities and BIG-IP certification track record.</t>
    </r>
  </si>
  <si>
    <r>
      <t>Note 6:</t>
    </r>
    <r>
      <rPr>
        <sz val="8"/>
        <rFont val="Arial"/>
        <family val="2"/>
      </rPr>
      <t xml:space="preserve"> To get Four-Hour Hardware Replacement Service (RMA-3) for FirePass, the unit must be running FirePass software v5.0 or above.</t>
    </r>
  </si>
  <si>
    <r>
      <t>Note 7:</t>
    </r>
    <r>
      <rPr>
        <sz val="8"/>
        <rFont val="Arial"/>
        <family val="2"/>
      </rPr>
      <t xml:space="preserve"> Only hardware components provided by F5 are supported on F5 platforms. All hardware components, such as power supplies, memory, hard drives, and optical connectors, have been tested and approved to work with F5 platforms to the specifications outlined in the product platform guides. F5 does not support "third party" products from other vendors and use of those products can invalidate the F5 product’s warranty or at the very least, prevent service and support of the altered product. </t>
    </r>
  </si>
  <si>
    <t>VIPRION Software Modules</t>
  </si>
  <si>
    <t>VIPRION Software Modules ....................................................................................................................................................................................................................</t>
  </si>
  <si>
    <r>
      <t>Note 3:</t>
    </r>
    <r>
      <rPr>
        <sz val="8"/>
        <rFont val="Arial"/>
        <family val="2"/>
      </rPr>
      <t xml:space="preserve"> All VIPRION software modules are licenced per chassis. One licence covers all four Performance Blades.</t>
    </r>
  </si>
  <si>
    <t>F5-ADD-VPR-ROUTING</t>
  </si>
  <si>
    <t>VIPRION Advanced Routing Module</t>
  </si>
  <si>
    <t>F5-OPT-DC-300W-R</t>
  </si>
  <si>
    <t>F5-INST-VPR-ASM</t>
  </si>
  <si>
    <t>Installation VIPRION Application Security Manager Module (per pair, standard hours, maximum 3 days)</t>
  </si>
  <si>
    <t>F5-INST-VPR-LTM+ASM</t>
  </si>
  <si>
    <t>Installation VIPRION Local Traffic Manager plus Application Security Manager Module (per pair, standard hours, maximum 6 days)</t>
  </si>
  <si>
    <t>Installation BIG-IP Local Traffic Manager plus WAN Optimization Module (per pair, standard hours, maximum 4 days)</t>
  </si>
  <si>
    <t>F5-INST-BIG-LTM+WOM</t>
  </si>
  <si>
    <t>Installation VIPRION Local Traffic Manager (per pair, standard hours, maximum 3 days)</t>
  </si>
  <si>
    <t>BIG-IP SSL Licence Upgrade for 8800 LTM (48000 TPS)</t>
  </si>
  <si>
    <t>F5-SVC-ADMIN-FEE</t>
  </si>
  <si>
    <t>Administration Fee for Service Contract Detail Changes</t>
  </si>
  <si>
    <r>
      <t>Note 4:</t>
    </r>
    <r>
      <rPr>
        <sz val="8"/>
        <rFont val="Arial"/>
        <family val="2"/>
      </rPr>
      <t xml:space="preserve"> BIG-IP Rack Mount Rails (2U) can also be used with the FirePass 4100 and 4300.</t>
    </r>
  </si>
  <si>
    <t>F5-BIG-LTM-6900-F-R</t>
  </si>
  <si>
    <r>
      <t>Note 2:</t>
    </r>
    <r>
      <rPr>
        <sz val="8"/>
        <rFont val="Arial"/>
        <family val="2"/>
      </rPr>
      <t xml:space="preserve"> The above training classes cover both the BIG-IP Application Security Manager Module and the BIG-IP Application Security Manager standalone appliances.</t>
    </r>
  </si>
  <si>
    <t>F5-SVC-ARX-RMA-2</t>
  </si>
  <si>
    <t>Next-Business-Day Hardware Replacement Service (RMA) for ARX</t>
  </si>
  <si>
    <t>F5-SVC-ARX-RMA-3</t>
  </si>
  <si>
    <t>Four-Hour Hardware Replacement Service (RMA) for ARX</t>
  </si>
  <si>
    <r>
      <t>Note 5:</t>
    </r>
    <r>
      <rPr>
        <sz val="8"/>
        <rFont val="Arial"/>
        <family val="2"/>
      </rPr>
      <t xml:space="preserve"> Only hardware components provided by F5 are supported on F5 platforms. All hardware components, such as power supplies, memory, hard drives, and optical connectors, have been tested and approved to work with F5 platforms to the specifications outlined in the product platform guides. F5 does not support "third party" products from other vendors and use of those products can invalidate the F5 product’s warranty or at the very least, prevent service and support of the altered product. </t>
    </r>
  </si>
  <si>
    <t>VIPRION SSL Licence Upgrade (Maximum TPS)</t>
  </si>
  <si>
    <t>F5-ADD-VPR-SSL</t>
  </si>
  <si>
    <t>VIPRION Compression Licence (Maximum Gbps)</t>
  </si>
  <si>
    <t>F5-ADD-VPR-CMP</t>
  </si>
  <si>
    <t>F5-BIG-ASM-6900-8G-R</t>
  </si>
  <si>
    <t>Installation BIG-IP WAN Optimization Module (per pair, standard hours, maximum 2 days)</t>
  </si>
  <si>
    <t>F5-INST-BIG-WOM</t>
  </si>
  <si>
    <t>Installation BIG-IP Local Traffic Manager plus two software modules (per pair, standard hours, maximum 7 days)</t>
  </si>
  <si>
    <t>F5-INST-BIG-LTM+2</t>
  </si>
  <si>
    <t>F5-ARX-4000+</t>
  </si>
  <si>
    <t>BIG-IP 8400 Local Traffic Manager Enterprise (4 GB Memory, 3 Gbps Hardware Compression, 22000 TPS SSL, Rate Shaping, Fast Cache, Advanced Client Authentication, Advanced Routing, IPv6, Dual AC Power Supplies)</t>
  </si>
  <si>
    <t>BIG-IP 8800 Local Traffic Manager Enterprise (4 GB Memory, 6 Gbps Hardware Compression, 48000 TPS SSL, Rate Shaping, Fast Cache, Advanced Client Authentication, Advanced Routing, IPv6, Dual AC Power Supplies)</t>
  </si>
  <si>
    <t>BIG-IP 6900 Local Traffic Manager FIPS (8 GB Memory, FIPS 140-2 Level 2 SSL Card with 20000 TPS, Dual AC Power Supplies)</t>
  </si>
  <si>
    <r>
      <t>Note 7:</t>
    </r>
    <r>
      <rPr>
        <sz val="8"/>
        <rFont val="Arial"/>
        <family val="2"/>
      </rPr>
      <t xml:space="preserve"> Service contracts for software modules end on the service expiration date of the host product for the current year. Service levels must remain consistent across module and host product.</t>
    </r>
  </si>
  <si>
    <r>
      <t>Note 5:</t>
    </r>
    <r>
      <rPr>
        <sz val="8"/>
        <rFont val="Arial"/>
        <family val="2"/>
      </rPr>
      <t xml:space="preserve"> When adding a software module to a VIPRION system, services must be added to maintain current supportability. The software module will take on the service level of the host product. For service pricing, see section "Service and Support for Traffic Management Products". Service cost for software options is calculated as a percentage of product list price, same as with hardware platforms.</t>
    </r>
  </si>
  <si>
    <r>
      <t>Note 3:</t>
    </r>
    <r>
      <rPr>
        <sz val="8"/>
        <rFont val="Arial"/>
        <family val="2"/>
      </rPr>
      <t xml:space="preserve"> The BIG-IP Application Security Manager includes the BIG-IP Protocol Security Module.</t>
    </r>
  </si>
  <si>
    <r>
      <t>Note 3:</t>
    </r>
    <r>
      <rPr>
        <sz val="8"/>
        <rFont val="Arial"/>
        <family val="2"/>
      </rPr>
      <t xml:space="preserve"> The combination of BIG-IP Local Traffic Manager and Global Traffic Manager Module includes all features of the BIG-IP Link Controller Module.</t>
    </r>
  </si>
  <si>
    <r>
      <t>Note 5:</t>
    </r>
    <r>
      <rPr>
        <sz val="8"/>
        <rFont val="Arial"/>
        <family val="2"/>
      </rPr>
      <t xml:space="preserve"> For current maximum SSL TPS by platform, see section "BIG-IP SSL Acceleration Licences".</t>
    </r>
  </si>
  <si>
    <r>
      <t>Note 3:</t>
    </r>
    <r>
      <rPr>
        <sz val="8"/>
        <rFont val="Arial"/>
        <family val="2"/>
      </rPr>
      <t xml:space="preserve"> BIG-IP Application Security Editions are standard BIG-IP Local Traffic Managers with the Application Security Manager Module included out of the factory.</t>
    </r>
  </si>
  <si>
    <r>
      <t>Note 4:</t>
    </r>
    <r>
      <rPr>
        <sz val="8"/>
        <rFont val="Arial"/>
        <family val="2"/>
      </rPr>
      <t xml:space="preserve"> BIG-IP Application Security Editions include a 5000 TPS SSL licence at no additional charge. This can be upgraded to higher capacity, see section "SSL Acceleration Options for BIG-IP Local Traffic Managers".</t>
    </r>
  </si>
  <si>
    <t>BIG-IP Compression Licence for 8800 LTM (6 Gbps)</t>
  </si>
  <si>
    <t>BIG-IP Performance Pack Plus for 8800 LTM (6 Gbps Compression, 48000 TPS SSL, Rate Shaping, Fast Cache, Advanced Client Authentication, Advanced Routing, IPv6)</t>
  </si>
  <si>
    <t>VIPRION Performance Extreme Add-On Module (Maximum Compression, Maximum TPS SSL, Advanced Client Authentication, Advanced Routing)</t>
  </si>
  <si>
    <t>F5-BIG-LTM-3900-8G-R</t>
  </si>
  <si>
    <t>BIG-IP 3900 Local Traffic Manager (8 GB Memory)</t>
  </si>
  <si>
    <t>F5-BIG-LTM-3900-E-R</t>
  </si>
  <si>
    <t>BIG-IP 3900 Local Traffic Manager, Application Security Edition (8 GB Memory)</t>
  </si>
  <si>
    <t>F5-BIG-LTM-3900-AS-R</t>
  </si>
  <si>
    <t>BIG-IP 3900 Application Security Manager (8 GB Memory)</t>
  </si>
  <si>
    <t>F5-BIG-ASM-3900-8G-R</t>
  </si>
  <si>
    <t>BIG-IP 3900 Global Traffic Manager (8 GB Memory)</t>
  </si>
  <si>
    <t>F5-BIG-GTM-3900-8G-R</t>
  </si>
  <si>
    <t>BIG-IP 3900 StrongBox Evaluation Unit (8 GB)</t>
  </si>
  <si>
    <t>F5-BIG-3900-RE-R</t>
  </si>
  <si>
    <t>F5-ADD-BIG-SSL-3900</t>
  </si>
  <si>
    <t>BIG-IP SSL Licence Upgrade for 3900 LTM (Maximum TPS)</t>
  </si>
  <si>
    <t>BIG-IP Compression Licence for 3900 LTM (Maximum Gbps)</t>
  </si>
  <si>
    <t>F5-ADD-BIG-CMP-3900</t>
  </si>
  <si>
    <t>BIG-IP WebAccelerator Bundle for 3900 LTM (includes WebAccelerator Module, Maximum TPS SSL, Maximum Compression)</t>
  </si>
  <si>
    <t>F5-ADD-BIG-WBA-3900</t>
  </si>
  <si>
    <t>BIG-IP Application Security Bundle for 3900 LTM (includes Application Security Manager Module, Advanced Client Authentication, Maximum TPS SSL)</t>
  </si>
  <si>
    <t>F5-ADD-BIG-ASM-3900</t>
  </si>
  <si>
    <r>
      <t>Note 4:</t>
    </r>
    <r>
      <rPr>
        <sz val="8"/>
        <rFont val="Arial"/>
        <family val="2"/>
      </rPr>
      <t xml:space="preserve"> Maximum compression is currently as follows: BIG-IP 1600: 750 Mbps, BIG-IP 3600: 1 Gbps, BIG-IP 3900: 3.8 Gbps, BIG-IP 6900: 5 Gbps, BIG-IP 8900: 8 Gbps (all numbers subject to change).</t>
    </r>
  </si>
  <si>
    <t>BIG-IP Redundant 300 W AC Power Supply for 3900/3600/1600 (Field Upgrade)</t>
  </si>
  <si>
    <t>BIG-IP Redundant 300 W DC Dual Power Supplies for 3900/3600/1600 (Factory Installed)</t>
  </si>
  <si>
    <t>BIG-IP Redundant 300 W DC Power Supply for 3900/3600/1600 (Field Upgrade)</t>
  </si>
  <si>
    <r>
      <t>Note 3:</t>
    </r>
    <r>
      <rPr>
        <sz val="8"/>
        <rFont val="Arial"/>
        <family val="2"/>
      </rPr>
      <t xml:space="preserve"> The SFP Copper Gigabit Ethernet Connector is only supported on BIG-IP 1600, 3600, 3900, 6900, 8900 and VIPRION platforms.</t>
    </r>
  </si>
  <si>
    <t>BIG-IP Redundant 850 W DC Dual Power Supplies for 8900/6900 (Factory Installed)</t>
  </si>
  <si>
    <t>F5-OPT-DC-850W-R</t>
  </si>
  <si>
    <t>F5-UPG-DC-850W-R</t>
  </si>
  <si>
    <t>BIG-IP Redundant 850 W DC Power Supply for 8900/6900 (Field Upgrade)</t>
  </si>
  <si>
    <r>
      <t>Premium Service</t>
    </r>
    <r>
      <rPr>
        <sz val="8"/>
        <rFont val="Arial"/>
        <family val="2"/>
      </rPr>
      <t xml:space="preserve"> includes 1 year access to 7x24 technical support, Ask F5, software updates and hardware replacement service with next day shipment.</t>
    </r>
  </si>
  <si>
    <t>BIG-IP 6900 Local Traffic Manager, Application Security Edition (8 GB Memory, Dual AC Power Supplies)</t>
  </si>
  <si>
    <t>BIG-IP 8900 Application Security Manager (16 GB Memory, Dual AC Power Supplies)</t>
  </si>
  <si>
    <t>BIG-IP 6900 Application Security Manager (8 GB Memory, Dual AC Power Supplies)</t>
  </si>
  <si>
    <t>BIG-IP 8400 Local Traffic Manager Enterprise FIPS (4 GB Memory, 3 Gbps Hardware Compression, FIPS 140-2 Level 2 SSL Card with 2000 TPS, Rate Shaping, Fast Cache, Advanced Client Authentication, Advanced Routing, IPv6, Dual AC Power Supplies)</t>
  </si>
  <si>
    <t>BIG-IP 8400 Local Traffic Manager Enterprise (4 GB Memory, 3 Gbps Hardware Compression, 22000 TPS SSL, Rate Shaping, Fast Cache, Advanced Client Authentication, Advanced Routing, IPv6, Dual DC Power Supplies)</t>
  </si>
  <si>
    <t>FirePass 1200 Secure Access Appliance (100 Concurrent Users)</t>
  </si>
  <si>
    <t>F5-FP-1200-E-R</t>
  </si>
  <si>
    <t>FirePass 4100 Secure Access Appliance (500 Concurrent Users, 4 GB Memory)</t>
  </si>
  <si>
    <t>F5-FP-4100-E-R</t>
  </si>
  <si>
    <t>FirePass 4300 Secure Access Appliance (2000 Concurrent Users, Dual Power Supplies)</t>
  </si>
  <si>
    <t>F5-FP-4300-E-R</t>
  </si>
  <si>
    <r>
      <t>Note 5:</t>
    </r>
    <r>
      <rPr>
        <sz val="8"/>
        <rFont val="Arial"/>
        <family val="2"/>
      </rPr>
      <t xml:space="preserve"> FirePass 4300 and the corresponding failover unit are configured with 8 GB memory to support up to 2000 concurrent users at best performance for all access modes.</t>
    </r>
  </si>
  <si>
    <t>FirePass 4100 Failover Unit (4 GB Memory)</t>
  </si>
  <si>
    <t>FirePass 1200 Failover Unit</t>
  </si>
  <si>
    <t>FirePass 4100 Memory Upgrade to 8 GB (Factory Installed)</t>
  </si>
  <si>
    <r>
      <t>Note 4:</t>
    </r>
    <r>
      <rPr>
        <sz val="8"/>
        <rFont val="Arial"/>
        <family val="2"/>
      </rPr>
      <t xml:space="preserve"> Four-Hour RMA is subject to availability in certain geographies, and for certain products. Contact F5 for details.</t>
    </r>
  </si>
  <si>
    <r>
      <t>Note 5:</t>
    </r>
    <r>
      <rPr>
        <sz val="8"/>
        <rFont val="Arial"/>
        <family val="2"/>
      </rPr>
      <t xml:space="preserve"> Next-Business-Day RMA delivery (RMA-2) in EMEA depends on the regional cut-off time. An RMA-2 submitted ahead of the local cut-off time will be delivered on site before the end of the next business day. Contact F5 for details about cut-off hours.</t>
    </r>
  </si>
  <si>
    <r>
      <t>Note 3:</t>
    </r>
    <r>
      <rPr>
        <sz val="8"/>
        <rFont val="Arial"/>
        <family val="2"/>
      </rPr>
      <t xml:space="preserve"> Four-Hour RMA is subject to availability in certain geographies, and for certain products. Contact F5 for details.</t>
    </r>
  </si>
  <si>
    <r>
      <t>Note 4:</t>
    </r>
    <r>
      <rPr>
        <sz val="8"/>
        <rFont val="Arial"/>
        <family val="2"/>
      </rPr>
      <t xml:space="preserve"> Next-Business-Day RMA delivery (RMA-2) in EMEA depends on the regional cut-off time. An RMA-2 submitted ahead of the local cut-off time will be delivered on site before the end of the next business day. Contact F5 for details about cut-off hours.</t>
    </r>
  </si>
  <si>
    <t>Discount categories (fill in appropriate discounts):</t>
  </si>
  <si>
    <r>
      <t>Note 6:</t>
    </r>
    <r>
      <rPr>
        <sz val="8"/>
        <rFont val="Arial"/>
        <family val="2"/>
      </rPr>
      <t xml:space="preserve"> Emergency licencing for disaster recovery and business continuity purposes is available. Contact F5 for details on pricing, procedure and policy.</t>
    </r>
  </si>
  <si>
    <r>
      <t>Note 3:</t>
    </r>
    <r>
      <rPr>
        <sz val="8"/>
        <rFont val="Arial"/>
        <family val="2"/>
      </rPr>
      <t xml:space="preserve"> Emergency licencing for disaster recovery and business continuity purposes is available. Contact F5 for details on pricing, procedure and policy.</t>
    </r>
  </si>
  <si>
    <r>
      <t>Note 4:</t>
    </r>
    <r>
      <rPr>
        <sz val="8"/>
        <rFont val="Arial"/>
        <family val="2"/>
      </rPr>
      <t xml:space="preserve"> When adding concurrent users to an existing FirePass system, services must be added to maintain current supportability. The add-on licence will take on the service level of the host product. For service pricing, see section "Service and Support for Secure Application Access Products". Service cost for add-on licences is calculated as a percentage of product list price, same as with hardware platforms.</t>
    </r>
  </si>
  <si>
    <r>
      <t>Note 5:</t>
    </r>
    <r>
      <rPr>
        <sz val="8"/>
        <rFont val="Arial"/>
        <family val="2"/>
      </rPr>
      <t xml:space="preserve"> Service contracts for add-on licences end on the service expiration date of the host product for the current year. Service levels must remain consistent across add-on licence and host product.</t>
    </r>
  </si>
  <si>
    <r>
      <t>Note 2:</t>
    </r>
    <r>
      <rPr>
        <sz val="8"/>
        <rFont val="Arial"/>
        <family val="2"/>
      </rPr>
      <t xml:space="preserve"> For FirePass 4X00 Series Rack Mount Rails, use the kit listed in the section "Other Hardware Options for BIG-IP".</t>
    </r>
  </si>
  <si>
    <r>
      <t>Note 3:</t>
    </r>
    <r>
      <rPr>
        <sz val="8"/>
        <rFont val="Arial"/>
        <family val="2"/>
      </rPr>
      <t xml:space="preserve"> FirePass 4300 supports fiber modules. Use the SFP SX Short Range Gigabit Ethernet Module listed in the section "Other Hardware Options for BIG-IP".</t>
    </r>
  </si>
  <si>
    <r>
      <t>Note 4:</t>
    </r>
    <r>
      <rPr>
        <sz val="8"/>
        <rFont val="Arial"/>
        <family val="2"/>
      </rPr>
      <t xml:space="preserve"> For FirePass 4100 redundant AC power supplies, use the 425 W power supply listed in the section "Power Supply Options for BIG-IP".</t>
    </r>
  </si>
  <si>
    <r>
      <t>Note 6:</t>
    </r>
    <r>
      <rPr>
        <sz val="8"/>
        <rFont val="Arial"/>
        <family val="2"/>
      </rPr>
      <t xml:space="preserve"> For professional services, see sections "Installation Services", "Consulting Services", and "Training Services".</t>
    </r>
  </si>
  <si>
    <t>F5-VPR-PB200</t>
  </si>
  <si>
    <t>F5-ADD-BIG-DNSSEC</t>
  </si>
  <si>
    <t>BIG-IP DNSSEC Module for Global Traffic Manager</t>
  </si>
  <si>
    <t>BIG-IP WAN Optimization Bundle for 3900 LTM (includes WAN Optimization Module, Maximum TPS SSL, Maximum Compression)</t>
  </si>
  <si>
    <t>F5-ADD-BIG-WOM-3900</t>
  </si>
  <si>
    <t>F5-BIG-LTM-8900-F-R</t>
  </si>
  <si>
    <t>F5-BIG-WBA-3900-8G-R</t>
  </si>
  <si>
    <t>BIG-IP 3900 WebAccelerator (8 GB Memory)</t>
  </si>
  <si>
    <t>F5-BIG-WBA-6900-8G-R</t>
  </si>
  <si>
    <t>F5-BIG-WBA-8900-R</t>
  </si>
  <si>
    <t>BIG-IP 8900 WebAccelerator (16 GB Memory, Dual AC Power Supplies)</t>
  </si>
  <si>
    <t>BIG-IP 6900 WebAccelerator (8 GB Memory, Dual AC Power Supplies)</t>
  </si>
  <si>
    <t>F5-BIG-LTM-6900-N-R</t>
  </si>
  <si>
    <t>BIG-IP 6900 Local Traffic Manager NEBS (8 GB Memory, Dual DC Power Supplies, NEBS Level 3 Certified)</t>
  </si>
  <si>
    <t>RMA Removable Hard Drive and Compact Flash Card Fee (per unit)</t>
  </si>
  <si>
    <r>
      <t>Note 4:</t>
    </r>
    <r>
      <rPr>
        <sz val="8"/>
        <rFont val="Arial"/>
        <family val="2"/>
      </rPr>
      <t xml:space="preserve"> The Removable Hard Drive and Compact Flash Card Fee is charged annually per unit with the support contract. This permits the end customer to remove the hard drive and/or compact flash card once an RMA is authorised by F5.</t>
    </r>
  </si>
  <si>
    <r>
      <t>Note 8:</t>
    </r>
    <r>
      <rPr>
        <sz val="8"/>
        <rFont val="Arial"/>
        <family val="2"/>
      </rPr>
      <t xml:space="preserve"> Level 2-3 Services and Level 3 Assisted Services may only be ordered by F5 partners who are entitled to provide Level 1 and/or 2 support. Purchase orders that reflect support levels outside of the authorised levels will be rejected.</t>
    </r>
  </si>
  <si>
    <r>
      <t>Note 7:</t>
    </r>
    <r>
      <rPr>
        <sz val="8"/>
        <rFont val="Arial"/>
        <family val="2"/>
      </rPr>
      <t xml:space="preserve"> Level 2-3 Services and Level 3 Assisted Services may only be ordered by F5 partners who are entitled to provide Level 1 and/or 2 support. Purchase orders that reflect support levels outside of the authorised levels will be rejected.</t>
    </r>
  </si>
  <si>
    <r>
      <t>Note 1:</t>
    </r>
    <r>
      <rPr>
        <sz val="8"/>
        <rFont val="Arial"/>
        <family val="2"/>
      </rPr>
      <t xml:space="preserve"> The BIG-IP Redundant 475 W Dual AC Power Supplies are also supported on the FirePass 4300 series platform.</t>
    </r>
  </si>
  <si>
    <r>
      <t>Note 2:</t>
    </r>
    <r>
      <rPr>
        <sz val="8"/>
        <rFont val="Arial"/>
        <family val="2"/>
      </rPr>
      <t xml:space="preserve"> The BIG-IP Redundant 425 W AC Power Supply is also supported on the FirePass 4100 series platform.</t>
    </r>
  </si>
  <si>
    <r>
      <t>Note 3:</t>
    </r>
    <r>
      <rPr>
        <sz val="8"/>
        <rFont val="Arial"/>
        <family val="2"/>
      </rPr>
      <t xml:space="preserve"> Old and new power supplies can not be mixed in the same system.</t>
    </r>
  </si>
  <si>
    <r>
      <t>Note 4:</t>
    </r>
    <r>
      <rPr>
        <sz val="8"/>
        <rFont val="Arial"/>
        <family val="2"/>
      </rPr>
      <t xml:space="preserve"> To upgrade a BIG-IP to DC power supplies, remove the single AC power supply (standard in all base systems) and purchase and install 2 x DC Power Supply (Upgrade).</t>
    </r>
  </si>
  <si>
    <r>
      <t>Note 5:</t>
    </r>
    <r>
      <rPr>
        <sz val="8"/>
        <rFont val="Arial"/>
        <family val="2"/>
      </rPr>
      <t xml:space="preserve"> Power supply options take on the service level of the base product at no additional service cost.</t>
    </r>
  </si>
  <si>
    <r>
      <t>Note 7:</t>
    </r>
    <r>
      <rPr>
        <sz val="8"/>
        <rFont val="Arial"/>
        <family val="2"/>
      </rPr>
      <t xml:space="preserve"> Gigabit Ethernet Connectors take on the service level of the base product at no additional service cost.</t>
    </r>
  </si>
  <si>
    <t>BIG-IP 8900 Local Traffic Manager FIPS (16 GB Memory, FIPS 140-2 Level 2 SSL Card with 20000 TPS, Dual AC Power Supplies)</t>
  </si>
  <si>
    <r>
      <t>Note 1:</t>
    </r>
    <r>
      <rPr>
        <sz val="8"/>
        <rFont val="Arial"/>
        <family val="2"/>
      </rPr>
      <t xml:space="preserve"> SFP+ connectors are only supported on BIG-IP 8900 and VIPRION Performance Blade 200.</t>
    </r>
  </si>
  <si>
    <t>Data Manager Licence for ARX Pair</t>
  </si>
  <si>
    <t>F5-ADD-DM-ARX</t>
  </si>
  <si>
    <t>F5-DM-BASE-RE</t>
  </si>
  <si>
    <t>F5-ADD-DM-RE</t>
  </si>
  <si>
    <t>Data Manager Base Software CD (for F5 Partners)</t>
  </si>
  <si>
    <t>Data Manager Licence for ARX Pair (for F5 Partners)</t>
  </si>
  <si>
    <t>F5-SVC-DM-STD-RE</t>
  </si>
  <si>
    <t>Standard Service for Data Manager Partner Licence</t>
  </si>
  <si>
    <t>F5-ADD-BIG-PSM-1600</t>
  </si>
  <si>
    <t>BIG-IP Protocol Security Module for 1600 LTM</t>
  </si>
  <si>
    <r>
      <t>Note 5:</t>
    </r>
    <r>
      <rPr>
        <sz val="8"/>
        <rFont val="Arial"/>
        <family val="2"/>
      </rPr>
      <t xml:space="preserve"> When adding a software module to an existing BIG-IP product, services must be added to maintain current supportability. The software module will take on the service level of the host product. For service pricing, see section "Service and Support for Traffic Management Products". Service cost for software options is calculated as a percentage of product list price, same as with hardware platforms.</t>
    </r>
  </si>
  <si>
    <r>
      <t>Note 6:</t>
    </r>
    <r>
      <rPr>
        <sz val="8"/>
        <rFont val="Arial"/>
        <family val="2"/>
      </rPr>
      <t xml:space="preserve"> A service contract is a requirement to ensure the usability of the BIG-IP Message Security Module (MSM).</t>
    </r>
  </si>
  <si>
    <r>
      <t>Note 4:</t>
    </r>
    <r>
      <rPr>
        <sz val="8"/>
        <rFont val="Arial"/>
        <family val="2"/>
      </rPr>
      <t xml:space="preserve"> The Protocol Security Module installed on a BIG-IP 1600 Local Traffic Manager can </t>
    </r>
    <r>
      <rPr>
        <u val="single"/>
        <sz val="8"/>
        <rFont val="Arial"/>
        <family val="2"/>
      </rPr>
      <t>not</t>
    </r>
    <r>
      <rPr>
        <sz val="8"/>
        <rFont val="Arial"/>
        <family val="2"/>
      </rPr>
      <t xml:space="preserve"> be upgraded to the Application Security Manager Module.</t>
    </r>
  </si>
  <si>
    <t>RMA services</t>
  </si>
  <si>
    <t>S5</t>
  </si>
  <si>
    <t>S4</t>
  </si>
  <si>
    <t>Level 2-3 services</t>
  </si>
  <si>
    <t>S1</t>
  </si>
  <si>
    <t>Level 3 services</t>
  </si>
  <si>
    <r>
      <t>Note 3:</t>
    </r>
    <r>
      <rPr>
        <sz val="8"/>
        <rFont val="Arial"/>
        <family val="2"/>
      </rPr>
      <t xml:space="preserve"> A VIPRION Application Delivery Controller must be equipped with a minimum of one Performance Blade. A VIPRION chassis supports up to 4 blades.</t>
    </r>
  </si>
  <si>
    <r>
      <t>Note 7:</t>
    </r>
    <r>
      <rPr>
        <sz val="8"/>
        <rFont val="Arial"/>
        <family val="2"/>
      </rPr>
      <t xml:space="preserve"> All VIPRION software modules are licenced per chassis. One licence covers all four Performance Blades.</t>
    </r>
  </si>
  <si>
    <r>
      <t>Note 8:</t>
    </r>
    <r>
      <rPr>
        <sz val="8"/>
        <rFont val="Arial"/>
        <family val="2"/>
      </rPr>
      <t xml:space="preserve"> Each VIPRION Performance Blade 100 includes a 2000 TPS SSL licence (with v10.x software, 400 TPS SSL licence with v9.x) at no additional charge. This can be upgraded to maximum capacity (currently 50,000 TPS per blade) using the VIPRION LTM Performance Extreme Add-On Licence (one per chassis).</t>
    </r>
  </si>
  <si>
    <r>
      <t>Note 9:</t>
    </r>
    <r>
      <rPr>
        <sz val="8"/>
        <rFont val="Arial"/>
        <family val="2"/>
      </rPr>
      <t xml:space="preserve"> Each VIPRION Performance Blade 100 includes a 200 Mbps compression licence (with v10.x software, no compression licence with v9.x) at no additional charge. This can be upgraded to maximum capacity using the VIPRION LTM Performance Extreme Add-On Module (one per chassis).</t>
    </r>
  </si>
  <si>
    <r>
      <t>Note 1:</t>
    </r>
    <r>
      <rPr>
        <sz val="8"/>
        <rFont val="Arial"/>
        <family val="2"/>
      </rPr>
      <t xml:space="preserve"> Which software modules can run concurrently on which hardware platforms depends on the combination of software modules, TMOS release, and BIG-IP platform. See the BIG-IP Product Module Compatibility Matrix (pdf) for an overview of supported software module combinations. Contact F5 for a copy.</t>
    </r>
  </si>
  <si>
    <r>
      <t>Note 11:</t>
    </r>
    <r>
      <rPr>
        <sz val="8"/>
        <rFont val="Arial"/>
        <family val="2"/>
      </rPr>
      <t xml:space="preserve"> VIPRION blades are serviceable hardware components, therefore service must always be quoted both on the VIPRION chassis and on the blades.</t>
    </r>
  </si>
  <si>
    <r>
      <t>Note 10:</t>
    </r>
    <r>
      <rPr>
        <sz val="8"/>
        <rFont val="Arial"/>
        <family val="2"/>
      </rPr>
      <t xml:space="preserve"> See the F5 Product Specifications Matrix (xls) for a comprehensive list of hardware and software specifications, as well as supported options. Contact F5 for a copy.</t>
    </r>
  </si>
  <si>
    <r>
      <t>Note 4:</t>
    </r>
    <r>
      <rPr>
        <sz val="8"/>
        <rFont val="Arial"/>
        <family val="2"/>
      </rPr>
      <t xml:space="preserve"> See the F5 Product Specifications Matrix (xls) for a comprehensive list of hardware and software specifications, as well as supported options. Contact F5 for a copy.</t>
    </r>
  </si>
  <si>
    <r>
      <t>Note 3:</t>
    </r>
    <r>
      <rPr>
        <sz val="8"/>
        <rFont val="Arial"/>
        <family val="2"/>
      </rPr>
      <t xml:space="preserve"> See the F5 Product Specifications Matrix (xls) for a comprehensive list of hardware and software specifications, as well as supported options. Contact F5 for a copy.</t>
    </r>
  </si>
  <si>
    <r>
      <t>Note 6:</t>
    </r>
    <r>
      <rPr>
        <sz val="8"/>
        <rFont val="Arial"/>
        <family val="2"/>
      </rPr>
      <t xml:space="preserve"> See the F5 Product Specifications Matrix (xls) for a comprehensive list of hardware and software specifications, as well as supported options. Contact F5 for a copy.</t>
    </r>
  </si>
  <si>
    <r>
      <t>Note 2:</t>
    </r>
    <r>
      <rPr>
        <sz val="8"/>
        <rFont val="Arial"/>
        <family val="2"/>
      </rPr>
      <t xml:space="preserve"> See the F5 Product Specifications Matrix (xls) for a comprehensive list of supported software options. Contact F5 for a copy.</t>
    </r>
  </si>
  <si>
    <r>
      <t>Note 3:</t>
    </r>
    <r>
      <rPr>
        <sz val="8"/>
        <rFont val="Arial"/>
        <family val="2"/>
      </rPr>
      <t xml:space="preserve"> BIG-IP Application Security Manager hardware options take on the service level of the base product at no additional service cost.</t>
    </r>
  </si>
  <si>
    <t>BIG-IP SSL Licence Upgrade for 8800/8400 LTM (100 TPS)</t>
  </si>
  <si>
    <t>BIG-IP SSL Licence Upgrade for 8800/8400 LTM (1000 TPS)</t>
  </si>
  <si>
    <t>BIG-IP SSL Licence Upgrade for 8800/8400 LTM (5000 TPS)</t>
  </si>
  <si>
    <t>BIG-IP SSL Licence Upgrade for 8800/8400 LTM (15000 TPS)</t>
  </si>
  <si>
    <t>BIG-IP FIPS SSL Licence Upgrade for 8400 LTM (Maximum TPS)</t>
  </si>
  <si>
    <t>BIG-IP Compression Licence for 8400 LTM (5 Mbps)</t>
  </si>
  <si>
    <t>BIG-IP Compression Licence for 8400 LTM (100 Mbps)</t>
  </si>
  <si>
    <t>BIG-IP Compression Licence for 8400 LTM (500 Mbps)</t>
  </si>
  <si>
    <t>BIG-IP Compression Licence for 8400 LTM (1 Gbps)</t>
  </si>
  <si>
    <t>BIG-IP Performance Pack Plus for 8400 LTM (1 Gbps Compression, Maximum TPS SSL, Rate Shaping, Fast Cache, Advanced Client Authentication, Advanced Routing)</t>
  </si>
  <si>
    <t>BIG-IP Performance Pack 1 for 8400 LTM (500 Mbps Compression, 5000 TPS SSL, Advanced Client Authentication)</t>
  </si>
  <si>
    <t>BIG-IP Performance Pack 2 for 8400 LTM (500 Mbps Compression, 5000 TPS SSL, Rate Shaping)</t>
  </si>
  <si>
    <t>BIG-IP Performance Pack 3 for 8400 LTM (500 Mbps Compression, 5000 TPS SSL, Fast Cache)</t>
  </si>
  <si>
    <r>
      <t>Note 5:</t>
    </r>
    <r>
      <rPr>
        <sz val="8"/>
        <rFont val="Arial"/>
        <family val="2"/>
      </rPr>
      <t xml:space="preserve"> Unless the BIG-IP system is already fully licenced with SSL and compression, the BIG-IP WAN Optimization Bundle is always the preferred option. Only if the system already runs the maximum TPS SSL and compression should the non-bundled BIG-IP WAN Optimization Module be ordered.</t>
    </r>
  </si>
  <si>
    <r>
      <t>Note 6:</t>
    </r>
    <r>
      <rPr>
        <sz val="8"/>
        <rFont val="Arial"/>
        <family val="2"/>
      </rPr>
      <t xml:space="preserve"> For current maximum TPS SSL and compression numbers, see footnotes in sections "BIG-IP Acceleration Software Modules" and "BIG-IP SSL Acceleration Licences".</t>
    </r>
  </si>
  <si>
    <r>
      <t>Note 7:</t>
    </r>
    <r>
      <rPr>
        <sz val="8"/>
        <rFont val="Arial"/>
        <family val="2"/>
      </rPr>
      <t xml:space="preserve"> When adding a software module to an existing BIG-IP product, services must be added to maintain current supportability. The software module will take on the service level of the host product. For service pricing, see section "Service and Support for Traffic Management Products". Service cost for software options is calculated as a percentage of product list price, same as with hardware platforms.</t>
    </r>
  </si>
  <si>
    <r>
      <t>Note 8:</t>
    </r>
    <r>
      <rPr>
        <sz val="8"/>
        <rFont val="Arial"/>
        <family val="2"/>
      </rPr>
      <t xml:space="preserve"> Service contracts for software modules end on the service expiration date of the host product for the current year. Service levels must remain consistent across module and host product.</t>
    </r>
  </si>
  <si>
    <r>
      <t>Note 9:</t>
    </r>
    <r>
      <rPr>
        <sz val="8"/>
        <rFont val="Arial"/>
        <family val="2"/>
      </rPr>
      <t xml:space="preserve"> For professional services, see sections "Installation Services", "Consulting Services", and "Training Services".</t>
    </r>
  </si>
  <si>
    <t>BIG-IP Redundant 425 W AC Power Supply for 4100 (Field Upgrade)</t>
  </si>
  <si>
    <r>
      <t>Note 5:</t>
    </r>
    <r>
      <rPr>
        <sz val="8"/>
        <rFont val="Arial"/>
        <family val="2"/>
      </rPr>
      <t xml:space="preserve"> The Data Manager Base Software (F5-DM-BASE) is a requirement for all installations and includes a software CD.</t>
    </r>
  </si>
  <si>
    <r>
      <t>Note 1:</t>
    </r>
    <r>
      <rPr>
        <sz val="8"/>
        <rFont val="Arial"/>
        <family val="2"/>
      </rPr>
      <t xml:space="preserve"> A FirePass 1200 series platform can be upgraded to a maximum of 100 concurrent users, a FirePass 4300 platform to a maximum of 2000 users, and a FirePass 4100 platform to a maximum of 500 users (recommended).</t>
    </r>
  </si>
  <si>
    <r>
      <t>Note 1:</t>
    </r>
    <r>
      <rPr>
        <sz val="8"/>
        <rFont val="Arial"/>
        <family val="2"/>
      </rPr>
      <t xml:space="preserve"> When adding software options to an existing FirePass system, services must be added to maintain current supportability. The software option will take on the service level of the host product. For service pricing, see section "Service and Support for Secure Application Access Products". Service cost for software options is calculated as a percentage of product list price, same as with hardware platforms.</t>
    </r>
  </si>
  <si>
    <r>
      <t>Note 2:</t>
    </r>
    <r>
      <rPr>
        <sz val="8"/>
        <rFont val="Arial"/>
        <family val="2"/>
      </rPr>
      <t xml:space="preserve"> The Mobile Adapter is included with the FirePass 4100 and 4300.</t>
    </r>
  </si>
  <si>
    <r>
      <t>Note 3:</t>
    </r>
    <r>
      <rPr>
        <sz val="8"/>
        <rFont val="Arial"/>
        <family val="2"/>
      </rPr>
      <t xml:space="preserve"> FirePass 4100 has a built-in SSL card, however the licence to use the SSL card is not included. Order F5-ADD-FP4100-SSL to enable the SSL hardware option. Note that some older FirePass 4100 models have no built-in SSL card and can not be upgraded. Also, FirePass 4300 has no SSL option.</t>
    </r>
  </si>
  <si>
    <r>
      <t>Note 4:</t>
    </r>
    <r>
      <rPr>
        <sz val="8"/>
        <rFont val="Arial"/>
        <family val="2"/>
      </rPr>
      <t xml:space="preserve"> Service contracts for software options end on the service expiration date of the host product for the current year. Service levels must remain consistent across module and host product.</t>
    </r>
  </si>
  <si>
    <r>
      <t>Note 5:</t>
    </r>
    <r>
      <rPr>
        <sz val="8"/>
        <rFont val="Arial"/>
        <family val="2"/>
      </rPr>
      <t xml:space="preserve"> A 6 foot version of the failover cable is included in all BIG-IP ship kits. If a longer cable is needed, cables between 10 feet and 50 feet are available.</t>
    </r>
  </si>
  <si>
    <r>
      <t>Note 6:</t>
    </r>
    <r>
      <rPr>
        <sz val="8"/>
        <rFont val="Arial"/>
        <family val="2"/>
      </rPr>
      <t xml:space="preserve"> Hardware options take on the service level of the base product at no additional service cost.</t>
    </r>
  </si>
  <si>
    <t>Level 1-3 Premium Service for ARX (7x24)</t>
  </si>
  <si>
    <r>
      <t>Note 3:</t>
    </r>
    <r>
      <rPr>
        <sz val="8"/>
        <rFont val="Arial"/>
        <family val="2"/>
      </rPr>
      <t xml:space="preserve"> The installation of ARX products and solutions is restricted to F5 personnel or qualified partners only.</t>
    </r>
  </si>
  <si>
    <r>
      <t>Note 4:</t>
    </r>
    <r>
      <rPr>
        <sz val="8"/>
        <rFont val="Arial"/>
        <family val="2"/>
      </rPr>
      <t xml:space="preserve"> An installation scoping document which details the deliverables is available from F5 Professional Services.</t>
    </r>
  </si>
  <si>
    <r>
      <t>Note 5:</t>
    </r>
    <r>
      <rPr>
        <sz val="8"/>
        <rFont val="Arial"/>
        <family val="2"/>
      </rPr>
      <t xml:space="preserve"> The installation price includes premium hours work for the ARX "cut-in" into production. It also includes two return trips to anywhere in Europe. It does not include travel to other geographies.</t>
    </r>
  </si>
  <si>
    <t>Europe, Middle East &amp; Africa — Effective April 1, 2010</t>
  </si>
  <si>
    <t>ARX 4000 Resource Switch Products</t>
  </si>
  <si>
    <t>ARX 1000 Resource Switch Products</t>
  </si>
  <si>
    <t>ARX 500 Resource Switch Products</t>
  </si>
  <si>
    <r>
      <t>Note 1:</t>
    </r>
    <r>
      <rPr>
        <strike/>
        <sz val="8"/>
        <color indexed="10"/>
        <rFont val="Arial"/>
        <family val="2"/>
      </rPr>
      <t xml:space="preserve"> The optional BIG-IP Hardware Compression Card for 8400 includes a software licence for 3 Gbps compression. Compression Software Modules need not be purchased when the BIG-IP device is equipped with a Hardware Compression Card.</t>
    </r>
  </si>
  <si>
    <r>
      <t>Note 2:</t>
    </r>
    <r>
      <rPr>
        <strike/>
        <sz val="8"/>
        <color indexed="10"/>
        <rFont val="Arial"/>
        <family val="2"/>
      </rPr>
      <t xml:space="preserve"> An optional compression card is not necessary for the BIG-IP 6900 or the 8800, as the card is included with the base unit. However, the integrated hardware compression card on these platforms does not include a full software licence. To activate full compression beyond the default base licence, an upgrade licence must be purchased, see section "BIG-IP Acceleration Software Modules".</t>
    </r>
  </si>
  <si>
    <r>
      <t>Note 3:</t>
    </r>
    <r>
      <rPr>
        <strike/>
        <sz val="8"/>
        <color indexed="10"/>
        <rFont val="Arial"/>
        <family val="2"/>
      </rPr>
      <t xml:space="preserve"> Compression Cards take on the service level of the host product at no additional service cost.</t>
    </r>
  </si>
  <si>
    <t>BIG-IP Redundant 475 W AC Dual Power Supplies for 4300 (Field Upgrade)</t>
  </si>
  <si>
    <r>
      <t>Note 1:</t>
    </r>
    <r>
      <rPr>
        <strike/>
        <sz val="8"/>
        <color indexed="10"/>
        <rFont val="Arial"/>
        <family val="2"/>
      </rPr>
      <t xml:space="preserve"> The sale of ARX products and solutions is restricted to qualified partners only.</t>
    </r>
  </si>
  <si>
    <r>
      <t>Note 2:</t>
    </r>
    <r>
      <rPr>
        <strike/>
        <sz val="8"/>
        <color indexed="10"/>
        <rFont val="Arial"/>
        <family val="2"/>
      </rPr>
      <t xml:space="preserve"> Prior to any quote being submitted to a customer, product configuration and sizing must by reviewed and approved by the F5 EMEA Data Solutions team.</t>
    </r>
  </si>
  <si>
    <r>
      <t>Note 3:</t>
    </r>
    <r>
      <rPr>
        <strike/>
        <sz val="8"/>
        <color indexed="10"/>
        <rFont val="Arial"/>
        <family val="2"/>
      </rPr>
      <t xml:space="preserve"> The ARX 1000 supports a single file access protocol, either NFS or CIFS. To support both protocols, a second licence can be added on by purchasing F5-ADD-ARX1-ENT.</t>
    </r>
  </si>
  <si>
    <r>
      <t>Note 5:</t>
    </r>
    <r>
      <rPr>
        <strike/>
        <sz val="8"/>
        <color indexed="10"/>
        <rFont val="Arial"/>
        <family val="2"/>
      </rPr>
      <t xml:space="preserve"> All ARX systems support automatic service failover between devices in a cluster upon failure. ARX quotes should always include two identically configured ARX systems for high availability and data integrity.</t>
    </r>
  </si>
  <si>
    <r>
      <t>Note 4:</t>
    </r>
    <r>
      <rPr>
        <strike/>
        <sz val="8"/>
        <color indexed="10"/>
        <rFont val="Arial"/>
        <family val="2"/>
      </rPr>
      <t xml:space="preserve"> The two 1000BASE-SX ports are normally used for redundant links between two ARX 1000 systems. SFP SX Short Range Optical Connectors are included.</t>
    </r>
  </si>
  <si>
    <r>
      <t>Note 6:</t>
    </r>
    <r>
      <rPr>
        <strike/>
        <sz val="8"/>
        <color indexed="10"/>
        <rFont val="Arial"/>
        <family val="2"/>
      </rPr>
      <t xml:space="preserve"> For service pricing, see section "Service and Support for Data Solutions Products".</t>
    </r>
  </si>
  <si>
    <r>
      <t>Note 6:</t>
    </r>
    <r>
      <rPr>
        <strike/>
        <sz val="8"/>
        <color indexed="10"/>
        <rFont val="Arial"/>
        <family val="2"/>
      </rPr>
      <t xml:space="preserve"> For professional services, see sections "Installation Services", "Consulting Services", and "Training Services".</t>
    </r>
  </si>
  <si>
    <r>
      <t>Note 1:</t>
    </r>
    <r>
      <rPr>
        <strike/>
        <sz val="8"/>
        <color indexed="10"/>
        <rFont val="Arial"/>
        <family val="2"/>
      </rPr>
      <t xml:space="preserve"> For service pricing, see section "Service and Support for Traffic Management Products".</t>
    </r>
  </si>
  <si>
    <r>
      <t>Note 2:</t>
    </r>
    <r>
      <rPr>
        <strike/>
        <sz val="8"/>
        <color indexed="10"/>
        <rFont val="Arial"/>
        <family val="2"/>
      </rPr>
      <t xml:space="preserve"> Only Level 1-3 Premium Service and Level 1-3 Standard Service are available in EMEA on BIG-IP Secure Access Manager products.</t>
    </r>
  </si>
  <si>
    <r>
      <t>Note 3:</t>
    </r>
    <r>
      <rPr>
        <strike/>
        <sz val="8"/>
        <color indexed="10"/>
        <rFont val="Arial"/>
        <family val="2"/>
      </rPr>
      <t xml:space="preserve"> BIG-IP Secure Access Manager projects and quotes must be coordinated with F5 prior to ordering and qualified based on use case requirements.</t>
    </r>
  </si>
  <si>
    <r>
      <t>Note 4:</t>
    </r>
    <r>
      <rPr>
        <strike/>
        <sz val="8"/>
        <color indexed="10"/>
        <rFont val="Arial"/>
        <family val="2"/>
      </rPr>
      <t xml:space="preserve"> Emergency licencing for disaster recovery and business continuity purposes is available. Contact F5 for details on pricing, procedure and policy.</t>
    </r>
  </si>
  <si>
    <r>
      <t>Note 5:</t>
    </r>
    <r>
      <rPr>
        <strike/>
        <sz val="8"/>
        <color indexed="10"/>
        <rFont val="Arial"/>
        <family val="2"/>
      </rPr>
      <t xml:space="preserve"> For professional services, see sections "Installation Services", "Consulting Services", and "Training Services".</t>
    </r>
  </si>
  <si>
    <t>Installation ARX 500 (per pair, maximum 7 days)</t>
  </si>
  <si>
    <r>
      <t>Note 1:</t>
    </r>
    <r>
      <rPr>
        <sz val="8"/>
        <rFont val="Arial"/>
        <family val="2"/>
      </rPr>
      <t xml:space="preserve"> The above installation service is only applicable for ARX 500 units that have not been powered up or configured in any way.  For example, if a “Proof of Concept” has been conducted installation MUST be scoped by F5 Professional Services prior to any quote being submitted to a customer.</t>
    </r>
  </si>
  <si>
    <r>
      <t>Note 5:</t>
    </r>
    <r>
      <rPr>
        <sz val="8"/>
        <rFont val="Arial"/>
        <family val="2"/>
      </rPr>
      <t xml:space="preserve"> The above BIG-IP Local Traffic Manager Application Security Editions include a 50 Mbps compression licence at no additional charge. This can be upgraded to higher capacity, see section "BIG-IP Acceleration Software Modules".</t>
    </r>
  </si>
  <si>
    <r>
      <t>Note 3:</t>
    </r>
    <r>
      <rPr>
        <sz val="8"/>
        <rFont val="Arial"/>
        <family val="2"/>
      </rPr>
      <t xml:space="preserve"> The above BIG-IP Local Traffic Managers include a 500 TPS SSL licence at no additional charge. This can be upgraded to higher capacity, see section "BIG-IP SSL Acceleration Licences".</t>
    </r>
  </si>
  <si>
    <r>
      <t>Note 4:</t>
    </r>
    <r>
      <rPr>
        <strike/>
        <sz val="8"/>
        <color indexed="10"/>
        <rFont val="Arial"/>
        <family val="2"/>
      </rPr>
      <t xml:space="preserve"> The current level of FIPS SSL TPS included with BIG-IP 8400 LTM FIPS can be upgraded to higher capacity, see section "BIG-IP SSL Acceleration Licences".</t>
    </r>
  </si>
  <si>
    <r>
      <t>Note 3:</t>
    </r>
    <r>
      <rPr>
        <strike/>
        <sz val="8"/>
        <color indexed="10"/>
        <rFont val="Arial"/>
        <family val="2"/>
      </rPr>
      <t xml:space="preserve"> Compression licences need not be purchased when an optional Hardware Compression Card (see section "Hardware Compression Cards for BIG-IP") has been purchased for the BIG-IP 8400, as this card already includes the maximum compression licence. This does </t>
    </r>
    <r>
      <rPr>
        <u val="single"/>
        <strike/>
        <sz val="8"/>
        <color indexed="10"/>
        <rFont val="Arial"/>
        <family val="2"/>
      </rPr>
      <t>not</t>
    </r>
    <r>
      <rPr>
        <strike/>
        <sz val="8"/>
        <color indexed="10"/>
        <rFont val="Arial"/>
        <family val="2"/>
      </rPr>
      <t xml:space="preserve"> apply to the integrated compression card that ships with every BIG-IP 6900, 8800 and 8900 platform. In this case, one of the above compression licences must be purchased to upgrade compression capacity beyond the base level.</t>
    </r>
  </si>
  <si>
    <r>
      <t>Note 1:</t>
    </r>
    <r>
      <rPr>
        <sz val="8"/>
        <rFont val="Arial"/>
        <family val="2"/>
      </rPr>
      <t xml:space="preserve"> Maximum SSL transactions are currently as follows: BIG-IP 1600: 5000 TPS, BIG-IP 3600: 10000 TPS, BIG-IP 3900: 15000 TPS, BIG-IP 6900: 25000 TPS, BIG-IP 8900: 58000 TPS (all numbers subject to change).</t>
    </r>
  </si>
  <si>
    <r>
      <t>Note 2:</t>
    </r>
    <r>
      <rPr>
        <strike/>
        <sz val="8"/>
        <color indexed="10"/>
        <rFont val="Arial"/>
        <family val="2"/>
      </rPr>
      <t xml:space="preserve"> The maximum number of FIPS SSL transactions with the 8400 LTM FIPS Licence Upgrade is currently 7000 TPS (subject to change).</t>
    </r>
  </si>
  <si>
    <r>
      <t>Note 2:</t>
    </r>
    <r>
      <rPr>
        <sz val="8"/>
        <rFont val="Arial"/>
        <family val="2"/>
      </rPr>
      <t xml:space="preserve"> XFP connectors are only supported on VIPRION platforms.</t>
    </r>
  </si>
  <si>
    <r>
      <t>Note 5:</t>
    </r>
    <r>
      <rPr>
        <sz val="8"/>
        <rFont val="Arial"/>
        <family val="2"/>
      </rPr>
      <t xml:space="preserve"> The above BIG-IP Local Traffic Managers include a 50 Mbps compression licence at no additional charge. This can be upgraded to higher capacity, see section "BIG-IP Acceleration Software Modules".</t>
    </r>
  </si>
  <si>
    <t>F5-VPR-LTM-4S-AC-RE</t>
  </si>
  <si>
    <t>F5-VPR-PB200-RE</t>
  </si>
  <si>
    <t>F5-VPR-PB100-RE</t>
  </si>
  <si>
    <t>VIPRION Performance Blade 100 StrongBox Evaluation Unit</t>
  </si>
  <si>
    <t>VIPRION Chassis StrongBox Evaluation Unit (4 x Slots)</t>
  </si>
  <si>
    <t>VIPRION Performance Blade 200 StrongBox Evaluation Unit</t>
  </si>
  <si>
    <t>Standard Service for VIPRION StrongBox Evaluation Unit</t>
  </si>
  <si>
    <t>F5-SVC-VPR-STD-RE</t>
  </si>
  <si>
    <t>ARX Troubleshooting &amp; Monitoring Training (2 days)</t>
  </si>
  <si>
    <t>F5-TRG-ARX-TRBL-IL</t>
  </si>
  <si>
    <t>ARX 2000 Resource Switch Products ................................................................................................................................................................................................................</t>
  </si>
  <si>
    <t>ARX 2000 Resource Switch Products</t>
  </si>
  <si>
    <t>ARX 2000 Resource Switch (12 x 1000BASE-T Ports, Dual AC Power Supplies, Single Protocol Software)</t>
  </si>
  <si>
    <t>F5-ARX-2000</t>
  </si>
  <si>
    <t>ARX 2000 Second File Access Protocol Add-On Licence</t>
  </si>
  <si>
    <t>F5-ADD-ARX2-ENT</t>
  </si>
  <si>
    <r>
      <t>Note 3:</t>
    </r>
    <r>
      <rPr>
        <sz val="8"/>
        <rFont val="Arial"/>
        <family val="2"/>
      </rPr>
      <t xml:space="preserve"> The ARX 2000 supports a single file access protocol, either NFS or CIFS. To support both protocols, a second licence can be added on by purchasing F5-ADD-ARX2-ENT.</t>
    </r>
  </si>
  <si>
    <t>ARX 2000 StrongBox Evaluation Unit</t>
  </si>
  <si>
    <t>F5-ARX-2000-RE</t>
  </si>
  <si>
    <r>
      <t>Note 2:</t>
    </r>
    <r>
      <rPr>
        <sz val="8"/>
        <rFont val="Arial"/>
        <family val="2"/>
      </rPr>
      <t xml:space="preserve"> The above installation service is NOT for use with ARX 2000 or 4000. Installation of these products MUST be scoped by F5 Professional Services prior to any quote being submitted to a customer.</t>
    </r>
  </si>
  <si>
    <t>Enterprise Manager 4000 (includes Licence for 8 Devices)</t>
  </si>
  <si>
    <t>F5-EM-4000-R</t>
  </si>
  <si>
    <t>Enterprise Manager 4000 Add-on Licence for 20 Devices</t>
  </si>
  <si>
    <t>F5-ADD-EM-20</t>
  </si>
  <si>
    <t>Enterprise Manager 4000 Add-on Licence for Maximum Devices</t>
  </si>
  <si>
    <t>F5-ADD-EM-MAX</t>
  </si>
  <si>
    <r>
      <t>Note 3:</t>
    </r>
    <r>
      <rPr>
        <sz val="8"/>
        <rFont val="Arial"/>
        <family val="2"/>
      </rPr>
      <t xml:space="preserve"> A device is defined as one (1) physical F5 hardware unit. </t>
    </r>
    <r>
      <rPr>
        <strike/>
        <sz val="8"/>
        <color indexed="10"/>
        <rFont val="Arial"/>
        <family val="2"/>
      </rPr>
      <t>The maximum number of devices that can be managed with one Enterprise Manager 500 is 50. The maximum number with Enterprise Manager 3000 is 300 devices.</t>
    </r>
  </si>
  <si>
    <r>
      <t>Note 4:</t>
    </r>
    <r>
      <rPr>
        <strike/>
        <sz val="8"/>
        <color indexed="10"/>
        <rFont val="Arial"/>
        <family val="2"/>
      </rPr>
      <t xml:space="preserve"> For Enterprise Manager 500 1U mounting kits, contact F5 for price and part number.</t>
    </r>
  </si>
  <si>
    <t>Enterprise Manager 4000 StrongBox Evaluation Unit</t>
  </si>
  <si>
    <t>F5-EM-4000-RE-R</t>
  </si>
  <si>
    <t>Application Access Solutions</t>
  </si>
  <si>
    <t>F5-BIG-EGW-8900-R</t>
  </si>
  <si>
    <t>F5-BIG-EGW-6900-8G-R</t>
  </si>
  <si>
    <t>BIG-IP 6900 Edge Gateway FIPS (8 GB Memory, FIPS 140-2 Level 2 SSL Card with 20000 TPS, Dual AC Power Supplies, 2500 Concurrent Users)</t>
  </si>
  <si>
    <t>F5-BIG-EGW-6900-F-R</t>
  </si>
  <si>
    <t>BIG-IP 3900 Edge Gateway (8 GB Memory, 1000 Concurrent Users)</t>
  </si>
  <si>
    <t>F5-BIG-EGW-3900-8G-R</t>
  </si>
  <si>
    <t>BIG-IP 3600 Edge Gateway (4 GB Memory, 500 Concurrent Users)</t>
  </si>
  <si>
    <t>F5-BIG-EGW-3600-4G-R</t>
  </si>
  <si>
    <t>BIG-IP 1600 Edge Gateway (4 GB Memory, 300 Concurrent Users)</t>
  </si>
  <si>
    <t>F5-BIG-EGW-1600-4G-R</t>
  </si>
  <si>
    <t>BIG-IP Edge Gateway Products</t>
  </si>
  <si>
    <t>BIG-IP Edge Gateway Products .....................................................................................................................................................................................................</t>
  </si>
  <si>
    <t>BIG-IP 8900 Edge Gateway (16 GB Memory, Dual AC Power Supplies, 5000 Conc. Users)</t>
  </si>
  <si>
    <t>BIG-IP 6900 Edge Gateway (8 GB Memory, Dual AC Power Supplies, 2500 Conc. Users)</t>
  </si>
  <si>
    <r>
      <t>Note 3:</t>
    </r>
    <r>
      <rPr>
        <sz val="8"/>
        <rFont val="Arial"/>
        <family val="2"/>
      </rPr>
      <t xml:space="preserve"> For additional concurrent users, see add-on licences in section "BIG-IP Security Software Modules".</t>
    </r>
  </si>
  <si>
    <t>BIG-IP Access Policy Manager Module for 8900 LTM (40000 Concurrent Users, Maximum)</t>
  </si>
  <si>
    <t>F5-ADD-BIG-APM-8900</t>
  </si>
  <si>
    <t>BIG-IP Access Policy Manager Module for 6900 LTM (25000 Concurrent Users, Maximum)</t>
  </si>
  <si>
    <t>F5-ADD-BIG-APM-6900</t>
  </si>
  <si>
    <t>BIG-IP Access Policy Manager Module for 3900 LTM (10000 Concurrent Users, Maximum)</t>
  </si>
  <si>
    <t>F5-ADD-BIG-APM-3900</t>
  </si>
  <si>
    <t>BIG-IP Access Policy Manager Module for 3600 LTM (5000 Concurrent Users, Maximum)</t>
  </si>
  <si>
    <t>F5-ADD-BIG-APM-3600</t>
  </si>
  <si>
    <t>F5-ADD-BIG-APM</t>
  </si>
  <si>
    <t>BIG-IP Add-on Licence for EGW and APM (100 Concurrent Users)</t>
  </si>
  <si>
    <t>F5-ADD-BIG-USER-100</t>
  </si>
  <si>
    <t>BIG-IP Add-on Licence for EGW and APM (500 Concurrent Users)</t>
  </si>
  <si>
    <t>F5-ADD-BIG-USER-500</t>
  </si>
  <si>
    <t>BIG-IP Add-on Licence for EGW and APM (1000 Concurrent Users)</t>
  </si>
  <si>
    <t>F5-ADD-BIG-USER-1K</t>
  </si>
  <si>
    <t>BIG-IP Add-on Licence for EGW and APM (5000 Concurrent Users)</t>
  </si>
  <si>
    <t>F5-ADD-BIG-USER-5K</t>
  </si>
  <si>
    <t>BIG-IP Add-on Licence for EGW and APM (10000 Concurrent Users)</t>
  </si>
  <si>
    <t>F5-ADD-BIG-USER-10K</t>
  </si>
  <si>
    <t>BIG-IP Access Policy Manager Module for 3600/3900/6900/8900 LTM (500 Conc. Users)</t>
  </si>
  <si>
    <t>Installation BIG-IP Access Policy Manager (per pair, standard hours, max. 2 days)</t>
  </si>
  <si>
    <t>F5-INST-BIG-APM</t>
  </si>
  <si>
    <t>Installation BIG-IP Local Traffic Manager plus Access Policy Manager (per pair, standard hours, maximum 3 days)</t>
  </si>
  <si>
    <t>F5-INST-BIG-LTM+APM</t>
  </si>
  <si>
    <r>
      <t>Note 5:</t>
    </r>
    <r>
      <rPr>
        <sz val="8"/>
        <rFont val="Arial"/>
        <family val="2"/>
      </rPr>
      <t xml:space="preserve"> See the F5 Product Specifications Matrix (xls) for a comprehensive list of hardware and software specifications, as well as supported options. Contact F5 for a copy.</t>
    </r>
  </si>
  <si>
    <r>
      <t>Note 4:</t>
    </r>
    <r>
      <rPr>
        <sz val="8"/>
        <rFont val="Arial"/>
        <family val="2"/>
      </rPr>
      <t xml:space="preserve"> Maximum number of concurrent users supported: BIG-IP 1600 EGW: 1000, BIG-IP 3600 EGW: 5000, BIG-IP 3900 EGW: 10000, BIG-IP 6900: 25000, BIG-IP 8900: 40000 (all numbers subject to change).</t>
    </r>
  </si>
  <si>
    <r>
      <t>Note 4:</t>
    </r>
    <r>
      <rPr>
        <sz val="8"/>
        <rFont val="Arial"/>
        <family val="2"/>
      </rPr>
      <t xml:space="preserve"> For redundant power supplies, see section "Power Supply Options for BIG-IP". The Enterprise Manager 4000 uses the same power supplies as the BIG-IP 3900 platform.</t>
    </r>
  </si>
  <si>
    <t>SSL acceleration</t>
  </si>
  <si>
    <r>
      <t>Note 4:</t>
    </r>
    <r>
      <rPr>
        <sz val="8"/>
        <rFont val="Arial"/>
        <family val="2"/>
      </rPr>
      <t xml:space="preserve"> Clustering is not supported on FirePass 1200 series appliances.</t>
    </r>
  </si>
  <si>
    <r>
      <t>Note 5:</t>
    </r>
    <r>
      <rPr>
        <sz val="8"/>
        <rFont val="Arial"/>
        <family val="2"/>
      </rPr>
      <t xml:space="preserve"> Emergency licencing for disaster recovery and business continuity purposes is available. Contact F5 for details on pricing, procedure and policy.</t>
    </r>
  </si>
  <si>
    <r>
      <t>Note 2:</t>
    </r>
    <r>
      <rPr>
        <sz val="8"/>
        <rFont val="Arial"/>
        <family val="2"/>
      </rPr>
      <t xml:space="preserve"> For professional services, see section "Consulting Services". For BIG-IP Edge Gateway installation quotes, contact F5 Professional Services.</t>
    </r>
  </si>
  <si>
    <t>VIPRION Performance Blade 200 (4 x 1000BASE-T Ports, 8 x 10GBASE-SR Ports with 2 x SFP+ Connectors)</t>
  </si>
  <si>
    <r>
      <t>Note 6:</t>
    </r>
    <r>
      <rPr>
        <sz val="8"/>
        <rFont val="Arial"/>
        <family val="2"/>
      </rPr>
      <t xml:space="preserve"> The 10GBASE-SR ports on the VIPRION Performance Blade 200 can be equipped with SFP+ 10 Gigabit Ethernet Connectors, see section "Other Hardware Options for BIG-IP". Two SFP+ Connectors are included with the blade.</t>
    </r>
  </si>
  <si>
    <r>
      <t>Note 2:</t>
    </r>
    <r>
      <rPr>
        <sz val="8"/>
        <rFont val="Arial"/>
        <family val="2"/>
      </rPr>
      <t xml:space="preserve"> StrongBox units are only available for F5 Silver Partners, Gold Partners, Global Partners and Distributors.</t>
    </r>
  </si>
  <si>
    <r>
      <t>Level 2-3 Services:</t>
    </r>
    <r>
      <rPr>
        <sz val="8"/>
        <rFont val="Arial"/>
        <family val="2"/>
      </rPr>
      <t xml:space="preserve">  Partner sells the service and provides level 1 support; F5 provides level 2 and level 3 support.
</t>
    </r>
    <r>
      <rPr>
        <b/>
        <i/>
        <sz val="8"/>
        <rFont val="Arial"/>
        <family val="2"/>
      </rPr>
      <t>Note:</t>
    </r>
    <r>
      <rPr>
        <i/>
        <sz val="8"/>
        <rFont val="Arial"/>
        <family val="2"/>
      </rPr>
      <t xml:space="preserve"> To be eligible for purchase of Level 2-3 Services, the F5 partner must meet the current F5 EMEA Partner Programme certification requirements applicable to the partner status.</t>
    </r>
  </si>
  <si>
    <r>
      <t>Level 3 Services:</t>
    </r>
    <r>
      <rPr>
        <sz val="8"/>
        <rFont val="Arial"/>
        <family val="2"/>
      </rPr>
      <t xml:space="preserve">  F5 provides level 3 support (RMA, software updates, Ask F5 and escalation).
</t>
    </r>
    <r>
      <rPr>
        <b/>
        <i/>
        <sz val="8"/>
        <rFont val="Arial"/>
        <family val="2"/>
      </rPr>
      <t>Note:</t>
    </r>
    <r>
      <rPr>
        <i/>
        <sz val="8"/>
        <rFont val="Arial"/>
        <family val="2"/>
      </rPr>
      <t xml:space="preserve"> To be eligible for purchase of Level 3 Services, the F5 partner must meet the current F5 EMEA Partner Programme certification requirements applicable to the partner status.</t>
    </r>
  </si>
  <si>
    <r>
      <t>Note 1:</t>
    </r>
    <r>
      <rPr>
        <sz val="8"/>
        <rFont val="Arial"/>
        <family val="2"/>
      </rPr>
      <t xml:space="preserve"> The Assisted Service list price is calculated as a percentage of product list price of the F5 Partner's installed base.</t>
    </r>
  </si>
  <si>
    <r>
      <t>Level 3 Services:</t>
    </r>
    <r>
      <rPr>
        <sz val="8"/>
        <rFont val="Arial"/>
        <family val="2"/>
      </rPr>
      <t xml:space="preserve">  F5 provides level 3 support (RMA, software updates, Ask F5 and escalation).
</t>
    </r>
    <r>
      <rPr>
        <b/>
        <i/>
        <sz val="8"/>
        <rFont val="Arial"/>
        <family val="2"/>
      </rPr>
      <t>Note:</t>
    </r>
    <r>
      <rPr>
        <i/>
        <sz val="8"/>
        <rFont val="Arial"/>
        <family val="2"/>
      </rPr>
      <t xml:space="preserve"> To be eligible for purchase of Level 3 Services, the F5 partner must meet the current F5 EMEA Partner Programme certification requirements applicable to the Gold or Global partner status.</t>
    </r>
  </si>
  <si>
    <t>Level 1-3 services</t>
  </si>
  <si>
    <r>
      <t>Note 4:</t>
    </r>
    <r>
      <rPr>
        <strike/>
        <sz val="8"/>
        <color indexed="10"/>
        <rFont val="Arial"/>
        <family val="2"/>
      </rPr>
      <t xml:space="preserve"> Customer quotes that include the WAN Optimization Module or Bundle require pre-qualification by F5 Product Management and must be approved by F5 in advance.</t>
    </r>
  </si>
  <si>
    <t>BIG-IP 8900 Local Traffic Manager Enterprise (16 GB Memory, Maximum Hardware Compression, 58000 TPS SSL, Advanced Client Authentication, Advanced Routing, Dual AC Power Supplies)</t>
  </si>
  <si>
    <t>BIG-IP 6900 Local Traffic Manager Enterprise (8 GB Memory, Maximum Hardware Compression, Maximum TPS SSL, Advanced Client Authentication, Advanced Routing, Dual AC Power Supplies)</t>
  </si>
  <si>
    <t>BIG-IP 3900 Local Traffic Manager Enterprise (8 GB Memory, Maximum Compression, Maximum TPS SSL, Advanced Client Authentication, Advanced Routing)</t>
  </si>
  <si>
    <t>BIG-IP 3600 Local Traffic Manager Enterprise (4 GB Memory, Maximum Compression, Maximum TPS SSL, Advanced Client Authentication, Advanced Routing)</t>
  </si>
  <si>
    <t>BIG-IP 1600 Local Traffic Manager Enterprise (4 GB Memory, Maximum Compression, Maximum TPS SSL, Advanced Client Authentication, Advanced Routing)</t>
  </si>
  <si>
    <t>F5 EMEA Partner Price List</t>
  </si>
  <si>
    <t>F5 EMEA Partner Flat File Price List</t>
  </si>
  <si>
    <r>
      <t>Note 2:</t>
    </r>
    <r>
      <rPr>
        <sz val="8"/>
        <rFont val="Arial"/>
        <family val="2"/>
      </rPr>
      <t xml:space="preserve"> Level 3 Assisted Services can only be purchased by partners once certification courses have been made available via Prometric, and the required number of staff has passed the exams. Contact F5 for exam availability.</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</si>
</sst>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0"/>
    <numFmt numFmtId="165" formatCode="[$$-409]#,##0"/>
    <numFmt numFmtId="166" formatCode="\$#,##0"/>
    <numFmt numFmtId="167" formatCode="0%\ &quot;of list&quot;"/>
    <numFmt numFmtId="168" formatCode="&quot;Quote Date:&quot;\ dd/mm/yyyy"/>
    <numFmt numFmtId="169" formatCode="&quot;Quote Number:&quot;\ #"/>
    <numFmt numFmtId="170" formatCode="&quot;Quotation Number:&quot;\ #"/>
    <numFmt numFmtId="171" formatCode="[$$-409]\ #,##0"/>
    <numFmt numFmtId="172" formatCode="[$$-409]#,##0.00"/>
    <numFmt numFmtId="173" formatCode="[$-409]d\-mmm\-yy;@"/>
    <numFmt numFmtId="174" formatCode="[$-409]dd\-mmm\-yy;@"/>
    <numFmt numFmtId="175" formatCode="[$$-409]\ #,##0.00"/>
  </numFmts>
  <fonts count="80">
    <font>
      <sz val="10"/>
      <name val="Arial"/>
      <family val="0"/>
    </font>
    <font>
      <sz val="11"/>
      <color indexed="8"/>
      <name val="Calibri"/>
      <family val="2"/>
    </font>
    <font>
      <sz val="8"/>
      <name val="Arial"/>
      <family val="2"/>
    </font>
    <font>
      <sz val="10"/>
      <color indexed="12"/>
      <name val="Arial"/>
      <family val="2"/>
    </font>
    <font>
      <b/>
      <sz val="20"/>
      <color indexed="54"/>
      <name val="Arial"/>
      <family val="2"/>
    </font>
    <font>
      <sz val="12"/>
      <name val="Arial"/>
      <family val="2"/>
    </font>
    <font>
      <b/>
      <sz val="12"/>
      <color indexed="54"/>
      <name val="Arial"/>
      <family val="2"/>
    </font>
    <font>
      <sz val="10"/>
      <color indexed="9"/>
      <name val="Arial"/>
      <family val="2"/>
    </font>
    <font>
      <u val="single"/>
      <sz val="10"/>
      <color indexed="12"/>
      <name val="Arial"/>
      <family val="2"/>
    </font>
    <font>
      <sz val="10"/>
      <color indexed="54"/>
      <name val="Arial"/>
      <family val="2"/>
    </font>
    <font>
      <sz val="18"/>
      <name val="Arial"/>
      <family val="2"/>
    </font>
    <font>
      <b/>
      <sz val="10"/>
      <name val="Arial"/>
      <family val="2"/>
    </font>
    <font>
      <sz val="2"/>
      <name val="Arial"/>
      <family val="2"/>
    </font>
    <font>
      <b/>
      <sz val="18"/>
      <color indexed="9"/>
      <name val="Arial"/>
      <family val="2"/>
    </font>
    <font>
      <b/>
      <sz val="12"/>
      <color indexed="9"/>
      <name val="Arial"/>
      <family val="2"/>
    </font>
    <font>
      <b/>
      <sz val="8"/>
      <color indexed="54"/>
      <name val="Arial"/>
      <family val="2"/>
    </font>
    <font>
      <b/>
      <sz val="8"/>
      <name val="Arial"/>
      <family val="2"/>
    </font>
    <font>
      <i/>
      <sz val="8"/>
      <name val="Arial"/>
      <family val="2"/>
    </font>
    <font>
      <sz val="8"/>
      <color indexed="10"/>
      <name val="Arial"/>
      <family val="2"/>
    </font>
    <font>
      <u val="single"/>
      <sz val="8"/>
      <name val="Arial"/>
      <family val="2"/>
    </font>
    <font>
      <b/>
      <sz val="8"/>
      <color indexed="10"/>
      <name val="Arial"/>
      <family val="2"/>
    </font>
    <font>
      <b/>
      <i/>
      <sz val="8"/>
      <name val="Arial"/>
      <family val="2"/>
    </font>
    <font>
      <b/>
      <sz val="10"/>
      <color indexed="9"/>
      <name val="Arial"/>
      <family val="2"/>
    </font>
    <font>
      <b/>
      <i/>
      <sz val="10"/>
      <color indexed="9"/>
      <name val="Arial"/>
      <family val="2"/>
    </font>
    <font>
      <sz val="12"/>
      <color indexed="9"/>
      <name val="Arial"/>
      <family val="2"/>
    </font>
    <font>
      <sz val="18"/>
      <color indexed="9"/>
      <name val="Arial"/>
      <family val="2"/>
    </font>
    <font>
      <sz val="2"/>
      <color indexed="9"/>
      <name val="Arial"/>
      <family val="2"/>
    </font>
    <font>
      <sz val="8"/>
      <color indexed="9"/>
      <name val="Arial"/>
      <family val="2"/>
    </font>
    <font>
      <b/>
      <i/>
      <sz val="10"/>
      <name val="Arial"/>
      <family val="2"/>
    </font>
    <font>
      <i/>
      <sz val="10"/>
      <name val="Arial"/>
      <family val="2"/>
    </font>
    <font>
      <i/>
      <sz val="9"/>
      <name val="Arial"/>
      <family val="2"/>
    </font>
    <font>
      <b/>
      <sz val="10"/>
      <color indexed="62"/>
      <name val="Arial"/>
      <family val="2"/>
    </font>
    <font>
      <sz val="10"/>
      <name val="Tms Rmn"/>
      <family val="0"/>
    </font>
    <font>
      <sz val="14"/>
      <name val="Arial"/>
      <family val="2"/>
    </font>
    <font>
      <b/>
      <sz val="14"/>
      <color indexed="10"/>
      <name val="Arial"/>
      <family val="2"/>
    </font>
    <font>
      <b/>
      <sz val="14"/>
      <name val="Arial"/>
      <family val="2"/>
    </font>
    <font>
      <i/>
      <sz val="10"/>
      <color indexed="54"/>
      <name val="Arial"/>
      <family val="2"/>
    </font>
    <font>
      <sz val="8"/>
      <color indexed="12"/>
      <name val="Arial"/>
      <family val="2"/>
    </font>
    <font>
      <b/>
      <strike/>
      <sz val="10"/>
      <color indexed="9"/>
      <name val="Arial"/>
      <family val="2"/>
    </font>
    <font>
      <strike/>
      <sz val="8"/>
      <color indexed="10"/>
      <name val="Arial"/>
      <family val="2"/>
    </font>
    <font>
      <b/>
      <strike/>
      <sz val="8"/>
      <color indexed="10"/>
      <name val="Arial"/>
      <family val="2"/>
    </font>
    <font>
      <u val="single"/>
      <strike/>
      <sz val="8"/>
      <color indexed="10"/>
      <name val="Arial"/>
      <family val="2"/>
    </font>
    <font>
      <b/>
      <sz val="12"/>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trike/>
      <sz val="8"/>
      <color rgb="FFFF0000"/>
      <name val="Arial"/>
      <family val="2"/>
    </font>
    <font>
      <sz val="8"/>
      <color rgb="FFFF0000"/>
      <name val="Arial"/>
      <family val="2"/>
    </font>
    <font>
      <b/>
      <sz val="12"/>
      <color rgb="FF777777"/>
      <name val="Arial"/>
      <family val="2"/>
    </font>
    <font>
      <b/>
      <strike/>
      <sz val="8"/>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mediumGray">
        <bgColor indexed="10"/>
      </patternFill>
    </fill>
    <fill>
      <patternFill patternType="solid">
        <fgColor indexed="54"/>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top style="thin">
        <color indexed="22"/>
      </top>
      <bottom style="thin">
        <color indexed="22"/>
      </bottom>
    </border>
    <border>
      <left/>
      <right style="thin">
        <color indexed="22"/>
      </right>
      <top style="thin">
        <color indexed="22"/>
      </top>
      <bottom style="thin">
        <color indexed="22"/>
      </bottom>
    </border>
    <border>
      <left style="thin">
        <color indexed="22"/>
      </left>
      <right style="thin">
        <color indexed="22"/>
      </right>
      <top style="thin">
        <color indexed="22"/>
      </top>
      <bottom/>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top/>
      <bottom style="thick">
        <color indexed="5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0" borderId="2" applyNumberFormat="0" applyFill="0" applyAlignment="0" applyProtection="0"/>
    <xf numFmtId="0" fontId="63" fillId="21" borderId="3" applyNumberFormat="0" applyAlignment="0" applyProtection="0"/>
    <xf numFmtId="0" fontId="8" fillId="0" borderId="0" applyNumberForma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8" fillId="0" borderId="0" applyNumberFormat="0" applyFill="0" applyBorder="0" applyAlignment="0" applyProtection="0"/>
    <xf numFmtId="0" fontId="6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9" borderId="0" applyNumberFormat="0" applyBorder="0" applyAlignment="0" applyProtection="0"/>
    <xf numFmtId="0" fontId="0" fillId="0" borderId="0">
      <alignment/>
      <protection/>
    </xf>
    <xf numFmtId="0" fontId="0" fillId="30" borderId="4" applyNumberFormat="0" applyFont="0" applyAlignment="0" applyProtection="0"/>
    <xf numFmtId="0" fontId="66"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32" fillId="0" borderId="0">
      <alignment vertical="top" wrapText="1"/>
      <protection/>
    </xf>
    <xf numFmtId="0" fontId="73" fillId="0" borderId="9" applyNumberFormat="0" applyFill="0" applyAlignment="0" applyProtection="0"/>
    <xf numFmtId="0" fontId="74" fillId="31" borderId="0" applyNumberFormat="0" applyBorder="0" applyAlignment="0" applyProtection="0"/>
    <xf numFmtId="0" fontId="7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7">
    <xf numFmtId="0" fontId="0" fillId="0" borderId="0" xfId="0" applyAlignment="1">
      <alignment/>
    </xf>
    <xf numFmtId="0" fontId="0" fillId="33" borderId="0" xfId="0" applyFill="1" applyAlignment="1">
      <alignment/>
    </xf>
    <xf numFmtId="0" fontId="2" fillId="33" borderId="0" xfId="0" applyFont="1" applyFill="1" applyBorder="1" applyAlignment="1">
      <alignment horizontal="right" vertical="top" wrapText="1"/>
    </xf>
    <xf numFmtId="164" fontId="2" fillId="33" borderId="0" xfId="0" applyNumberFormat="1" applyFont="1" applyFill="1" applyBorder="1" applyAlignment="1">
      <alignment horizontal="right" vertical="top" wrapText="1"/>
    </xf>
    <xf numFmtId="0" fontId="3" fillId="33" borderId="0" xfId="0" applyFont="1" applyFill="1" applyAlignment="1">
      <alignment/>
    </xf>
    <xf numFmtId="0" fontId="5" fillId="33" borderId="0" xfId="0" applyFont="1" applyFill="1" applyAlignment="1">
      <alignment/>
    </xf>
    <xf numFmtId="164" fontId="5" fillId="33" borderId="0" xfId="0" applyNumberFormat="1" applyFont="1" applyFill="1" applyBorder="1" applyAlignment="1">
      <alignment horizontal="right" vertical="top" wrapText="1"/>
    </xf>
    <xf numFmtId="0" fontId="0" fillId="33" borderId="0" xfId="0" applyFont="1" applyFill="1" applyAlignment="1">
      <alignment/>
    </xf>
    <xf numFmtId="164" fontId="0" fillId="33" borderId="0" xfId="0" applyNumberFormat="1" applyFont="1" applyFill="1" applyBorder="1" applyAlignment="1">
      <alignment horizontal="right" vertical="top" wrapText="1"/>
    </xf>
    <xf numFmtId="0" fontId="10" fillId="33" borderId="0" xfId="0" applyFont="1" applyFill="1" applyAlignment="1">
      <alignment/>
    </xf>
    <xf numFmtId="0" fontId="2" fillId="33" borderId="0" xfId="0" applyFont="1" applyFill="1" applyAlignment="1">
      <alignment/>
    </xf>
    <xf numFmtId="0" fontId="12" fillId="33" borderId="0" xfId="0" applyFont="1" applyFill="1" applyAlignment="1">
      <alignment/>
    </xf>
    <xf numFmtId="0" fontId="12" fillId="33" borderId="0" xfId="0" applyFont="1" applyFill="1" applyAlignment="1">
      <alignment horizontal="left" indent="3"/>
    </xf>
    <xf numFmtId="164" fontId="12" fillId="33" borderId="0" xfId="0" applyNumberFormat="1" applyFont="1" applyFill="1" applyBorder="1" applyAlignment="1">
      <alignment horizontal="right" vertical="top" wrapText="1"/>
    </xf>
    <xf numFmtId="0" fontId="7" fillId="34" borderId="0" xfId="36" applyFont="1" applyFill="1" applyAlignment="1" applyProtection="1">
      <alignment horizontal="center"/>
      <protection/>
    </xf>
    <xf numFmtId="0" fontId="2" fillId="33" borderId="0" xfId="0" applyFont="1" applyFill="1" applyAlignment="1">
      <alignment vertical="top" wrapText="1"/>
    </xf>
    <xf numFmtId="0" fontId="16" fillId="33" borderId="0" xfId="0" applyFont="1" applyFill="1" applyAlignment="1">
      <alignment vertical="top" wrapText="1"/>
    </xf>
    <xf numFmtId="0" fontId="0" fillId="33" borderId="0" xfId="0" applyFill="1" applyAlignment="1">
      <alignment vertical="top"/>
    </xf>
    <xf numFmtId="0" fontId="2" fillId="35" borderId="0" xfId="0" applyFont="1" applyFill="1" applyAlignment="1">
      <alignment/>
    </xf>
    <xf numFmtId="0" fontId="19" fillId="33" borderId="0" xfId="0" applyFont="1" applyFill="1" applyAlignment="1">
      <alignment/>
    </xf>
    <xf numFmtId="0" fontId="2" fillId="33" borderId="0" xfId="0" applyFont="1" applyFill="1" applyAlignment="1">
      <alignment horizontal="right"/>
    </xf>
    <xf numFmtId="9" fontId="20" fillId="33" borderId="0" xfId="53" applyFont="1" applyFill="1" applyAlignment="1">
      <alignment horizontal="left"/>
    </xf>
    <xf numFmtId="0" fontId="0" fillId="33" borderId="0" xfId="0" applyFill="1" applyAlignment="1">
      <alignment horizontal="right"/>
    </xf>
    <xf numFmtId="0" fontId="7" fillId="33" borderId="0" xfId="0" applyFont="1" applyFill="1" applyAlignment="1">
      <alignment/>
    </xf>
    <xf numFmtId="0" fontId="24" fillId="33" borderId="0" xfId="0" applyFont="1" applyFill="1" applyAlignment="1">
      <alignment/>
    </xf>
    <xf numFmtId="0" fontId="25" fillId="33" borderId="0" xfId="0" applyFont="1" applyFill="1" applyAlignment="1">
      <alignment/>
    </xf>
    <xf numFmtId="0" fontId="26" fillId="33" borderId="0" xfId="0" applyFont="1" applyFill="1" applyAlignment="1">
      <alignment/>
    </xf>
    <xf numFmtId="0" fontId="27" fillId="33" borderId="0" xfId="0" applyFont="1" applyFill="1" applyAlignment="1">
      <alignment/>
    </xf>
    <xf numFmtId="0" fontId="13" fillId="36" borderId="10" xfId="0" applyFont="1" applyFill="1" applyBorder="1" applyAlignment="1">
      <alignment horizontal="left" vertical="top" wrapText="1"/>
    </xf>
    <xf numFmtId="0" fontId="15" fillId="0" borderId="11" xfId="0" applyFont="1" applyFill="1" applyBorder="1" applyAlignment="1">
      <alignment vertical="center" wrapText="1"/>
    </xf>
    <xf numFmtId="0" fontId="15" fillId="0" borderId="11" xfId="0" applyFont="1" applyFill="1" applyBorder="1" applyAlignment="1">
      <alignment horizontal="center" vertical="center" wrapText="1"/>
    </xf>
    <xf numFmtId="0" fontId="2" fillId="0" borderId="11" xfId="0" applyFont="1" applyFill="1" applyBorder="1" applyAlignment="1">
      <alignment vertical="top" wrapText="1"/>
    </xf>
    <xf numFmtId="165" fontId="2" fillId="0" borderId="11" xfId="0" applyNumberFormat="1" applyFont="1" applyFill="1" applyBorder="1" applyAlignment="1">
      <alignment horizontal="right" vertical="top" wrapText="1"/>
    </xf>
    <xf numFmtId="0" fontId="2" fillId="0" borderId="11" xfId="0" applyNumberFormat="1" applyFont="1" applyFill="1" applyBorder="1" applyAlignment="1">
      <alignment horizontal="center" vertical="top" wrapText="1"/>
    </xf>
    <xf numFmtId="9" fontId="2" fillId="0" borderId="11" xfId="53" applyFont="1" applyFill="1" applyBorder="1" applyAlignment="1">
      <alignment horizontal="center" vertical="top" wrapText="1"/>
    </xf>
    <xf numFmtId="0" fontId="22" fillId="37" borderId="11" xfId="0" applyFont="1" applyFill="1" applyBorder="1" applyAlignment="1">
      <alignment horizontal="center" vertical="center" wrapText="1"/>
    </xf>
    <xf numFmtId="0" fontId="2" fillId="0" borderId="11" xfId="0" applyFont="1" applyFill="1" applyBorder="1" applyAlignment="1">
      <alignment vertical="top"/>
    </xf>
    <xf numFmtId="0" fontId="2" fillId="38" borderId="12" xfId="0" applyFont="1" applyFill="1" applyBorder="1" applyAlignment="1">
      <alignment/>
    </xf>
    <xf numFmtId="0" fontId="0" fillId="38" borderId="10" xfId="0" applyFont="1" applyFill="1" applyBorder="1" applyAlignment="1">
      <alignment/>
    </xf>
    <xf numFmtId="0" fontId="0" fillId="38" borderId="13" xfId="0" applyFont="1" applyFill="1" applyBorder="1" applyAlignment="1">
      <alignment/>
    </xf>
    <xf numFmtId="0" fontId="0" fillId="38" borderId="12" xfId="0" applyFont="1" applyFill="1" applyBorder="1" applyAlignment="1">
      <alignment/>
    </xf>
    <xf numFmtId="0" fontId="22" fillId="37" borderId="14" xfId="0" applyFont="1" applyFill="1" applyBorder="1" applyAlignment="1">
      <alignment horizontal="center" vertical="center" wrapText="1"/>
    </xf>
    <xf numFmtId="0" fontId="0" fillId="38" borderId="0" xfId="0" applyFont="1" applyFill="1" applyBorder="1" applyAlignment="1">
      <alignment/>
    </xf>
    <xf numFmtId="0" fontId="2" fillId="0" borderId="11" xfId="0" applyFont="1" applyFill="1" applyBorder="1" applyAlignment="1">
      <alignment horizontal="left" vertical="top" wrapText="1"/>
    </xf>
    <xf numFmtId="166" fontId="2" fillId="0" borderId="11" xfId="0" applyNumberFormat="1" applyFont="1" applyFill="1" applyBorder="1" applyAlignment="1">
      <alignment horizontal="right" vertical="top" wrapText="1"/>
    </xf>
    <xf numFmtId="0" fontId="15" fillId="33" borderId="11" xfId="0" applyFont="1" applyFill="1" applyBorder="1" applyAlignment="1">
      <alignment vertical="center" wrapText="1"/>
    </xf>
    <xf numFmtId="0" fontId="15" fillId="33" borderId="11" xfId="0" applyFont="1" applyFill="1" applyBorder="1" applyAlignment="1">
      <alignment horizontal="center" vertical="center" wrapText="1"/>
    </xf>
    <xf numFmtId="0" fontId="2" fillId="33" borderId="11" xfId="0" applyFont="1" applyFill="1" applyBorder="1" applyAlignment="1">
      <alignment vertical="top" wrapText="1"/>
    </xf>
    <xf numFmtId="165" fontId="2" fillId="33" borderId="11" xfId="0" applyNumberFormat="1" applyFont="1" applyFill="1" applyBorder="1" applyAlignment="1">
      <alignment horizontal="right" vertical="top" wrapText="1"/>
    </xf>
    <xf numFmtId="167" fontId="2" fillId="0" borderId="11" xfId="53" applyNumberFormat="1" applyFont="1" applyFill="1" applyBorder="1" applyAlignment="1" applyProtection="1">
      <alignment horizontal="right" vertical="top" wrapText="1"/>
      <protection/>
    </xf>
    <xf numFmtId="9" fontId="2" fillId="33" borderId="11" xfId="53" applyFont="1" applyFill="1" applyBorder="1" applyAlignment="1">
      <alignment horizontal="center" vertical="top" wrapText="1"/>
    </xf>
    <xf numFmtId="0" fontId="0" fillId="38" borderId="10" xfId="0" applyFont="1" applyFill="1" applyBorder="1" applyAlignment="1">
      <alignment horizontal="right"/>
    </xf>
    <xf numFmtId="0" fontId="0" fillId="38" borderId="13" xfId="0" applyFont="1" applyFill="1" applyBorder="1" applyAlignment="1">
      <alignment horizontal="right"/>
    </xf>
    <xf numFmtId="0" fontId="0" fillId="38" borderId="12" xfId="0" applyFont="1" applyFill="1" applyBorder="1" applyAlignment="1">
      <alignment horizontal="right"/>
    </xf>
    <xf numFmtId="0" fontId="0" fillId="33" borderId="0" xfId="0" applyFont="1" applyFill="1" applyBorder="1" applyAlignment="1">
      <alignment horizontal="left" indent="3"/>
    </xf>
    <xf numFmtId="0" fontId="11" fillId="33" borderId="0" xfId="0" applyFont="1" applyFill="1" applyBorder="1" applyAlignment="1">
      <alignment horizontal="left"/>
    </xf>
    <xf numFmtId="0" fontId="31" fillId="33" borderId="0" xfId="0" applyFont="1" applyFill="1" applyAlignment="1">
      <alignment horizontal="center"/>
    </xf>
    <xf numFmtId="0" fontId="31" fillId="33" borderId="0" xfId="0" applyFont="1" applyFill="1" applyAlignment="1">
      <alignment/>
    </xf>
    <xf numFmtId="0" fontId="2" fillId="33" borderId="0" xfId="0" applyFont="1" applyFill="1" applyAlignment="1">
      <alignment horizontal="center"/>
    </xf>
    <xf numFmtId="9" fontId="18" fillId="33" borderId="0" xfId="53" applyFont="1" applyFill="1" applyAlignment="1">
      <alignment horizontal="center"/>
    </xf>
    <xf numFmtId="0" fontId="13" fillId="36" borderId="13" xfId="0" applyFont="1" applyFill="1" applyBorder="1" applyAlignment="1">
      <alignment horizontal="left" vertical="top" wrapText="1"/>
    </xf>
    <xf numFmtId="0" fontId="14" fillId="37" borderId="12" xfId="0" applyFont="1" applyFill="1" applyBorder="1" applyAlignment="1">
      <alignment horizontal="left" vertical="top" wrapText="1"/>
    </xf>
    <xf numFmtId="0" fontId="14" fillId="37" borderId="10" xfId="0" applyFont="1" applyFill="1" applyBorder="1" applyAlignment="1">
      <alignment horizontal="left" vertical="top" wrapText="1"/>
    </xf>
    <xf numFmtId="0" fontId="14" fillId="37" borderId="13" xfId="0" applyFont="1" applyFill="1" applyBorder="1" applyAlignment="1">
      <alignment horizontal="left" vertical="top" wrapText="1"/>
    </xf>
    <xf numFmtId="0" fontId="13" fillId="36" borderId="12" xfId="0" applyFont="1" applyFill="1" applyBorder="1" applyAlignment="1">
      <alignment horizontal="left" vertical="top" wrapText="1"/>
    </xf>
    <xf numFmtId="0" fontId="2" fillId="39" borderId="0" xfId="0" applyFont="1" applyFill="1" applyAlignment="1">
      <alignment horizontal="right"/>
    </xf>
    <xf numFmtId="0" fontId="2" fillId="39" borderId="0" xfId="0" applyFont="1" applyFill="1" applyAlignment="1">
      <alignment horizontal="center"/>
    </xf>
    <xf numFmtId="9" fontId="18" fillId="39" borderId="0" xfId="53" applyFont="1" applyFill="1" applyAlignment="1">
      <alignment horizontal="center"/>
    </xf>
    <xf numFmtId="0" fontId="14" fillId="37" borderId="12" xfId="0" applyFont="1" applyFill="1" applyBorder="1" applyAlignment="1">
      <alignment horizontal="left" vertical="top"/>
    </xf>
    <xf numFmtId="0" fontId="13" fillId="36" borderId="12" xfId="0" applyFont="1" applyFill="1" applyBorder="1" applyAlignment="1">
      <alignment horizontal="left" vertical="top"/>
    </xf>
    <xf numFmtId="0" fontId="3" fillId="33" borderId="0" xfId="48" applyFont="1" applyFill="1">
      <alignment/>
      <protection/>
    </xf>
    <xf numFmtId="164" fontId="2" fillId="33" borderId="0" xfId="48" applyNumberFormat="1" applyFont="1" applyFill="1" applyBorder="1" applyAlignment="1">
      <alignment horizontal="right" vertical="top" wrapText="1"/>
      <protection/>
    </xf>
    <xf numFmtId="0" fontId="16" fillId="33" borderId="0" xfId="48" applyFont="1" applyFill="1" applyAlignment="1">
      <alignment vertical="top" wrapText="1"/>
      <protection/>
    </xf>
    <xf numFmtId="167" fontId="2" fillId="0" borderId="11" xfId="53" applyNumberFormat="1" applyFont="1" applyFill="1" applyBorder="1" applyAlignment="1">
      <alignment horizontal="right" vertical="top" wrapText="1"/>
    </xf>
    <xf numFmtId="164" fontId="2" fillId="33" borderId="0" xfId="0" applyNumberFormat="1" applyFont="1" applyFill="1" applyBorder="1" applyAlignment="1">
      <alignment horizontal="left" vertical="top" wrapText="1"/>
    </xf>
    <xf numFmtId="0" fontId="0" fillId="33" borderId="0" xfId="0" applyFont="1" applyFill="1" applyAlignment="1">
      <alignment/>
    </xf>
    <xf numFmtId="0" fontId="2" fillId="33" borderId="0" xfId="0" applyFont="1" applyFill="1" applyBorder="1" applyAlignment="1">
      <alignment horizontal="left"/>
    </xf>
    <xf numFmtId="0" fontId="31" fillId="33" borderId="0" xfId="0" applyFont="1" applyFill="1" applyAlignment="1">
      <alignment horizontal="right"/>
    </xf>
    <xf numFmtId="0" fontId="31" fillId="33" borderId="0" xfId="0" applyFont="1" applyFill="1" applyAlignment="1">
      <alignment horizontal="left"/>
    </xf>
    <xf numFmtId="0" fontId="35" fillId="33" borderId="0" xfId="0" applyFont="1" applyFill="1" applyAlignment="1">
      <alignment vertical="top" wrapText="1"/>
    </xf>
    <xf numFmtId="164" fontId="33" fillId="33" borderId="0" xfId="0" applyNumberFormat="1" applyFont="1" applyFill="1" applyBorder="1" applyAlignment="1">
      <alignment horizontal="right" vertical="top" wrapText="1"/>
    </xf>
    <xf numFmtId="0" fontId="33" fillId="33" borderId="0" xfId="0" applyFont="1" applyFill="1" applyAlignment="1">
      <alignment/>
    </xf>
    <xf numFmtId="0" fontId="37" fillId="33" borderId="0" xfId="0" applyFont="1" applyFill="1" applyBorder="1" applyAlignment="1">
      <alignment horizontal="left"/>
    </xf>
    <xf numFmtId="0" fontId="2" fillId="0" borderId="11" xfId="0" applyFont="1" applyFill="1" applyBorder="1" applyAlignment="1" applyProtection="1">
      <alignment vertical="top" wrapText="1"/>
      <protection locked="0"/>
    </xf>
    <xf numFmtId="0" fontId="2" fillId="38" borderId="11" xfId="0" applyFont="1" applyFill="1" applyBorder="1" applyAlignment="1">
      <alignment/>
    </xf>
    <xf numFmtId="0" fontId="0" fillId="38" borderId="11" xfId="0" applyFont="1" applyFill="1" applyBorder="1" applyAlignment="1">
      <alignment/>
    </xf>
    <xf numFmtId="0" fontId="0" fillId="33" borderId="0" xfId="0" applyFont="1" applyFill="1" applyBorder="1" applyAlignment="1">
      <alignment horizontal="left" indent="3"/>
    </xf>
    <xf numFmtId="0" fontId="0" fillId="0" borderId="0" xfId="0" applyFont="1" applyFill="1" applyBorder="1" applyAlignment="1">
      <alignment horizontal="left" indent="3"/>
    </xf>
    <xf numFmtId="0" fontId="0" fillId="0" borderId="0" xfId="0" applyFont="1" applyFill="1" applyBorder="1" applyAlignment="1">
      <alignment horizontal="left" indent="3"/>
    </xf>
    <xf numFmtId="0" fontId="0" fillId="38" borderId="10" xfId="0" applyFont="1" applyFill="1" applyBorder="1" applyAlignment="1">
      <alignment/>
    </xf>
    <xf numFmtId="0" fontId="0" fillId="38" borderId="13" xfId="0" applyFont="1" applyFill="1" applyBorder="1" applyAlignment="1">
      <alignment/>
    </xf>
    <xf numFmtId="0" fontId="0" fillId="38" borderId="12" xfId="0" applyFont="1" applyFill="1" applyBorder="1" applyAlignment="1">
      <alignment/>
    </xf>
    <xf numFmtId="0" fontId="14" fillId="37" borderId="10" xfId="0" applyFont="1" applyFill="1" applyBorder="1" applyAlignment="1">
      <alignment vertical="top" wrapText="1"/>
    </xf>
    <xf numFmtId="0" fontId="14" fillId="37" borderId="13" xfId="0" applyFont="1" applyFill="1" applyBorder="1" applyAlignment="1">
      <alignment vertical="top" wrapText="1"/>
    </xf>
    <xf numFmtId="0" fontId="14" fillId="37" borderId="12" xfId="0" applyFont="1" applyFill="1" applyBorder="1" applyAlignment="1">
      <alignment vertical="top"/>
    </xf>
    <xf numFmtId="0" fontId="0" fillId="0" borderId="0" xfId="0" applyFill="1" applyAlignment="1">
      <alignment/>
    </xf>
    <xf numFmtId="0" fontId="2" fillId="39" borderId="11" xfId="0" applyFont="1" applyFill="1" applyBorder="1" applyAlignment="1">
      <alignment vertical="top" wrapText="1"/>
    </xf>
    <xf numFmtId="164" fontId="2" fillId="0" borderId="0" xfId="0" applyNumberFormat="1" applyFont="1" applyFill="1" applyBorder="1" applyAlignment="1">
      <alignment horizontal="right" vertical="top" wrapText="1"/>
    </xf>
    <xf numFmtId="0" fontId="0" fillId="38" borderId="10" xfId="0" applyFont="1" applyFill="1" applyBorder="1" applyAlignment="1">
      <alignment horizontal="right"/>
    </xf>
    <xf numFmtId="0" fontId="0" fillId="38" borderId="13" xfId="0" applyFont="1" applyFill="1" applyBorder="1" applyAlignment="1">
      <alignment horizontal="right"/>
    </xf>
    <xf numFmtId="165" fontId="76" fillId="0" borderId="11" xfId="0" applyNumberFormat="1" applyFont="1" applyFill="1" applyBorder="1" applyAlignment="1">
      <alignment horizontal="right" vertical="top" wrapText="1"/>
    </xf>
    <xf numFmtId="0" fontId="38" fillId="37" borderId="14" xfId="0" applyFont="1" applyFill="1" applyBorder="1" applyAlignment="1">
      <alignment horizontal="center" vertical="center" wrapText="1"/>
    </xf>
    <xf numFmtId="0" fontId="14" fillId="37" borderId="12" xfId="0" applyFont="1" applyFill="1" applyBorder="1" applyAlignment="1">
      <alignment horizontal="left" vertical="top" wrapText="1"/>
    </xf>
    <xf numFmtId="0" fontId="14" fillId="37" borderId="10" xfId="0" applyFont="1" applyFill="1" applyBorder="1" applyAlignment="1">
      <alignment horizontal="left" vertical="top" wrapText="1"/>
    </xf>
    <xf numFmtId="9" fontId="77" fillId="39" borderId="0" xfId="53" applyFont="1" applyFill="1" applyAlignment="1">
      <alignment horizontal="center"/>
    </xf>
    <xf numFmtId="0" fontId="76" fillId="0" borderId="11" xfId="0" applyFont="1" applyFill="1" applyBorder="1" applyAlignment="1">
      <alignment vertical="top" wrapText="1"/>
    </xf>
    <xf numFmtId="0" fontId="76" fillId="0" borderId="11" xfId="0" applyNumberFormat="1" applyFont="1" applyFill="1" applyBorder="1" applyAlignment="1">
      <alignment horizontal="center" vertical="top" wrapText="1"/>
    </xf>
    <xf numFmtId="9" fontId="76" fillId="0" borderId="11" xfId="53" applyFont="1" applyFill="1" applyBorder="1" applyAlignment="1">
      <alignment horizontal="center" vertical="top" wrapText="1"/>
    </xf>
    <xf numFmtId="0" fontId="76" fillId="0" borderId="11" xfId="0" applyFont="1" applyFill="1" applyBorder="1" applyAlignment="1">
      <alignment horizontal="left" vertical="top" wrapText="1"/>
    </xf>
    <xf numFmtId="166" fontId="76" fillId="0" borderId="11" xfId="0" applyNumberFormat="1" applyFont="1" applyFill="1" applyBorder="1" applyAlignment="1">
      <alignment horizontal="right" vertical="top" wrapText="1"/>
    </xf>
    <xf numFmtId="0" fontId="76" fillId="0" borderId="11" xfId="0" applyFont="1" applyFill="1" applyBorder="1" applyAlignment="1">
      <alignment vertical="top"/>
    </xf>
    <xf numFmtId="0" fontId="2" fillId="40" borderId="11" xfId="0" applyFont="1" applyFill="1" applyBorder="1" applyAlignment="1">
      <alignment vertical="top" wrapText="1"/>
    </xf>
    <xf numFmtId="165" fontId="2" fillId="40" borderId="11" xfId="0" applyNumberFormat="1" applyFont="1" applyFill="1" applyBorder="1" applyAlignment="1">
      <alignment horizontal="right" vertical="top" wrapText="1"/>
    </xf>
    <xf numFmtId="0" fontId="2" fillId="40" borderId="11" xfId="0" applyNumberFormat="1" applyFont="1" applyFill="1" applyBorder="1" applyAlignment="1">
      <alignment horizontal="center" vertical="top" wrapText="1"/>
    </xf>
    <xf numFmtId="9" fontId="2" fillId="40" borderId="11" xfId="53" applyFont="1" applyFill="1" applyBorder="1" applyAlignment="1">
      <alignment horizontal="center" vertical="top" wrapText="1"/>
    </xf>
    <xf numFmtId="166" fontId="2" fillId="40" borderId="11" xfId="0" applyNumberFormat="1" applyFont="1" applyFill="1" applyBorder="1" applyAlignment="1">
      <alignment horizontal="right" vertical="top" wrapText="1"/>
    </xf>
    <xf numFmtId="0" fontId="0" fillId="40" borderId="0" xfId="0" applyFont="1" applyFill="1" applyBorder="1" applyAlignment="1">
      <alignment horizontal="left" indent="3"/>
    </xf>
    <xf numFmtId="0" fontId="0" fillId="40" borderId="0" xfId="0" applyFont="1" applyFill="1" applyBorder="1" applyAlignment="1">
      <alignment horizontal="left" indent="3"/>
    </xf>
    <xf numFmtId="0" fontId="2" fillId="40" borderId="11" xfId="0" applyFont="1" applyFill="1" applyBorder="1" applyAlignment="1">
      <alignment vertical="top"/>
    </xf>
    <xf numFmtId="0" fontId="7" fillId="33" borderId="0" xfId="0" applyFont="1" applyFill="1" applyAlignment="1">
      <alignment/>
    </xf>
    <xf numFmtId="0" fontId="11" fillId="39" borderId="0" xfId="0" applyFont="1" applyFill="1" applyBorder="1" applyAlignment="1">
      <alignment horizontal="left"/>
    </xf>
    <xf numFmtId="0" fontId="15" fillId="0" borderId="0" xfId="0" applyFont="1" applyFill="1" applyBorder="1" applyAlignment="1">
      <alignment vertical="center" wrapText="1"/>
    </xf>
    <xf numFmtId="0" fontId="2" fillId="0" borderId="0" xfId="0" applyFont="1" applyFill="1" applyBorder="1" applyAlignment="1">
      <alignment vertical="top" wrapText="1"/>
    </xf>
    <xf numFmtId="0" fontId="2" fillId="0" borderId="0" xfId="0" applyFont="1" applyFill="1" applyBorder="1" applyAlignment="1">
      <alignment vertical="top"/>
    </xf>
    <xf numFmtId="167" fontId="2" fillId="0" borderId="0" xfId="53" applyNumberFormat="1" applyFont="1" applyFill="1" applyBorder="1" applyAlignment="1" applyProtection="1">
      <alignment horizontal="right" vertical="top" wrapText="1"/>
      <protection/>
    </xf>
    <xf numFmtId="165" fontId="2" fillId="0" borderId="0" xfId="0" applyNumberFormat="1" applyFont="1" applyFill="1" applyBorder="1" applyAlignment="1">
      <alignment horizontal="right" vertical="top" wrapText="1"/>
    </xf>
    <xf numFmtId="166" fontId="2" fillId="0" borderId="0" xfId="0" applyNumberFormat="1" applyFont="1" applyFill="1" applyBorder="1" applyAlignment="1">
      <alignment horizontal="right" vertical="top" wrapText="1"/>
    </xf>
    <xf numFmtId="0" fontId="15"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top" wrapText="1"/>
    </xf>
    <xf numFmtId="9" fontId="2" fillId="0" borderId="0" xfId="53" applyFont="1" applyFill="1" applyBorder="1" applyAlignment="1">
      <alignment horizontal="center" vertical="top" wrapText="1"/>
    </xf>
    <xf numFmtId="0" fontId="0" fillId="0" borderId="0" xfId="0" applyFill="1" applyBorder="1" applyAlignment="1">
      <alignment/>
    </xf>
    <xf numFmtId="0" fontId="2" fillId="0" borderId="0" xfId="0" applyFont="1" applyFill="1" applyBorder="1" applyAlignment="1">
      <alignment horizontal="left" vertical="top" wrapText="1"/>
    </xf>
    <xf numFmtId="0" fontId="27" fillId="0" borderId="0"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5" fillId="0" borderId="0" xfId="0" applyFont="1" applyFill="1" applyBorder="1" applyAlignment="1">
      <alignment/>
    </xf>
    <xf numFmtId="0" fontId="0" fillId="0" borderId="0" xfId="0" applyFill="1" applyBorder="1" applyAlignment="1">
      <alignment vertical="top"/>
    </xf>
    <xf numFmtId="0" fontId="2" fillId="0" borderId="0" xfId="0" applyFont="1" applyFill="1" applyBorder="1" applyAlignment="1">
      <alignment/>
    </xf>
    <xf numFmtId="0" fontId="28" fillId="0" borderId="0" xfId="0" applyFont="1" applyFill="1" applyBorder="1" applyAlignment="1">
      <alignment vertical="top" wrapText="1"/>
    </xf>
    <xf numFmtId="0" fontId="29" fillId="0" borderId="0" xfId="0" applyFont="1" applyFill="1" applyBorder="1" applyAlignment="1">
      <alignment vertical="top" wrapText="1"/>
    </xf>
    <xf numFmtId="0" fontId="0" fillId="0" borderId="0" xfId="0" applyFont="1" applyFill="1" applyBorder="1" applyAlignment="1">
      <alignment/>
    </xf>
    <xf numFmtId="0" fontId="14" fillId="0" borderId="0" xfId="0" applyFont="1" applyFill="1" applyBorder="1" applyAlignment="1">
      <alignment vertical="top" wrapText="1"/>
    </xf>
    <xf numFmtId="0" fontId="7" fillId="0" borderId="0" xfId="36" applyFont="1" applyFill="1" applyBorder="1" applyAlignment="1" applyProtection="1">
      <alignment horizontal="center" vertical="center"/>
      <protection/>
    </xf>
    <xf numFmtId="0" fontId="31" fillId="0" borderId="0" xfId="0" applyFont="1" applyFill="1" applyBorder="1" applyAlignment="1">
      <alignment horizontal="center"/>
    </xf>
    <xf numFmtId="0" fontId="31"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horizontal="center"/>
    </xf>
    <xf numFmtId="9" fontId="18" fillId="0" borderId="0" xfId="53" applyFont="1" applyFill="1" applyBorder="1" applyAlignment="1">
      <alignment horizontal="center"/>
    </xf>
    <xf numFmtId="9" fontId="20" fillId="0" borderId="0" xfId="53" applyFont="1" applyFill="1" applyBorder="1" applyAlignment="1">
      <alignment horizontal="left"/>
    </xf>
    <xf numFmtId="0" fontId="31" fillId="0" borderId="0" xfId="0" applyFont="1" applyFill="1" applyBorder="1" applyAlignment="1">
      <alignment horizontal="right"/>
    </xf>
    <xf numFmtId="0" fontId="0" fillId="0" borderId="0" xfId="0" applyFill="1" applyBorder="1" applyAlignment="1">
      <alignment horizontal="right"/>
    </xf>
    <xf numFmtId="0" fontId="7" fillId="0" borderId="0" xfId="0" applyFont="1" applyFill="1" applyBorder="1" applyAlignment="1">
      <alignment/>
    </xf>
    <xf numFmtId="0" fontId="78" fillId="0" borderId="0" xfId="0" applyFont="1" applyFill="1" applyBorder="1" applyAlignment="1">
      <alignment horizontal="left" vertical="top" indent="10"/>
    </xf>
    <xf numFmtId="0" fontId="7" fillId="0" borderId="0" xfId="0"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horizontal="center"/>
    </xf>
    <xf numFmtId="0" fontId="24" fillId="0" borderId="0" xfId="0" applyFont="1" applyFill="1" applyBorder="1" applyAlignment="1">
      <alignment/>
    </xf>
    <xf numFmtId="0" fontId="6" fillId="0" borderId="0" xfId="0" applyFont="1" applyFill="1" applyBorder="1" applyAlignment="1">
      <alignment horizontal="left"/>
    </xf>
    <xf numFmtId="0" fontId="6" fillId="0" borderId="0" xfId="0" applyFont="1" applyFill="1" applyBorder="1" applyAlignment="1">
      <alignment horizontal="center"/>
    </xf>
    <xf numFmtId="164" fontId="5" fillId="0" borderId="0" xfId="0" applyNumberFormat="1" applyFont="1" applyFill="1" applyBorder="1" applyAlignment="1">
      <alignment horizontal="right" vertical="top" wrapText="1"/>
    </xf>
    <xf numFmtId="0" fontId="16" fillId="39" borderId="0" xfId="0" applyFont="1" applyFill="1" applyAlignment="1">
      <alignment vertical="top" wrapText="1"/>
    </xf>
    <xf numFmtId="0" fontId="79" fillId="39" borderId="0" xfId="0" applyFont="1" applyFill="1" applyAlignment="1">
      <alignment vertical="top" wrapText="1"/>
    </xf>
    <xf numFmtId="0" fontId="16" fillId="0" borderId="0" xfId="0" applyFont="1" applyFill="1" applyBorder="1" applyAlignment="1">
      <alignment vertical="top" wrapText="1"/>
    </xf>
    <xf numFmtId="0" fontId="16" fillId="0" borderId="0" xfId="0" applyFont="1" applyFill="1" applyAlignment="1">
      <alignment vertical="top" wrapText="1"/>
    </xf>
    <xf numFmtId="0" fontId="16" fillId="39" borderId="0" xfId="0" applyFont="1" applyFill="1" applyBorder="1" applyAlignment="1">
      <alignment vertical="top" wrapText="1"/>
    </xf>
    <xf numFmtId="0" fontId="16" fillId="40" borderId="0" xfId="0" applyFont="1" applyFill="1" applyAlignment="1">
      <alignment vertical="top" wrapText="1"/>
    </xf>
    <xf numFmtId="0" fontId="14" fillId="37" borderId="15" xfId="0" applyFont="1" applyFill="1" applyBorder="1" applyAlignment="1">
      <alignment horizontal="left" vertical="top" wrapText="1"/>
    </xf>
    <xf numFmtId="0" fontId="14" fillId="37" borderId="16" xfId="0" applyFont="1" applyFill="1" applyBorder="1" applyAlignment="1">
      <alignment horizontal="left" vertical="top" wrapText="1"/>
    </xf>
    <xf numFmtId="0" fontId="14" fillId="37" borderId="17" xfId="0" applyFont="1" applyFill="1" applyBorder="1" applyAlignment="1">
      <alignment horizontal="left" vertical="top" wrapText="1"/>
    </xf>
    <xf numFmtId="0" fontId="15" fillId="39" borderId="0" xfId="0" applyFont="1" applyFill="1" applyAlignment="1">
      <alignment vertical="top" wrapText="1"/>
    </xf>
    <xf numFmtId="0" fontId="34" fillId="33" borderId="0" xfId="48" applyFont="1" applyFill="1" applyAlignment="1">
      <alignment horizontal="left"/>
      <protection/>
    </xf>
    <xf numFmtId="0" fontId="14" fillId="37" borderId="12" xfId="0" applyFont="1" applyFill="1" applyBorder="1" applyAlignment="1">
      <alignment horizontal="left" vertical="top" wrapText="1"/>
    </xf>
    <xf numFmtId="0" fontId="14" fillId="37" borderId="10" xfId="0" applyFont="1" applyFill="1" applyBorder="1" applyAlignment="1">
      <alignment horizontal="left" vertical="top" wrapText="1"/>
    </xf>
    <xf numFmtId="0" fontId="28" fillId="33" borderId="0" xfId="0" applyFont="1" applyFill="1" applyAlignment="1">
      <alignment vertical="top" wrapText="1"/>
    </xf>
    <xf numFmtId="0" fontId="29" fillId="33" borderId="0" xfId="0" applyFont="1" applyFill="1" applyAlignment="1">
      <alignment vertical="top" wrapText="1"/>
    </xf>
    <xf numFmtId="0" fontId="4" fillId="33" borderId="0" xfId="48" applyFont="1" applyFill="1" applyAlignment="1">
      <alignment horizontal="left"/>
      <protection/>
    </xf>
    <xf numFmtId="0" fontId="7" fillId="34" borderId="11" xfId="36" applyFont="1" applyFill="1" applyBorder="1" applyAlignment="1" applyProtection="1">
      <alignment horizontal="center" vertical="center"/>
      <protection/>
    </xf>
    <xf numFmtId="0" fontId="18" fillId="33" borderId="0" xfId="0" applyFont="1" applyFill="1" applyAlignment="1">
      <alignment/>
    </xf>
    <xf numFmtId="0" fontId="4" fillId="33" borderId="0" xfId="0" applyFont="1" applyFill="1" applyAlignment="1">
      <alignment horizontal="center"/>
    </xf>
    <xf numFmtId="0" fontId="6" fillId="33" borderId="0" xfId="0" applyFont="1" applyFill="1" applyAlignment="1">
      <alignment horizontal="center"/>
    </xf>
    <xf numFmtId="0" fontId="9" fillId="33" borderId="0" xfId="0" applyFont="1" applyFill="1" applyAlignment="1">
      <alignment horizontal="center"/>
    </xf>
    <xf numFmtId="0" fontId="10" fillId="33" borderId="18" xfId="0" applyFont="1" applyFill="1" applyBorder="1" applyAlignment="1">
      <alignment/>
    </xf>
    <xf numFmtId="0" fontId="11" fillId="33" borderId="0" xfId="0" applyFont="1" applyFill="1" applyBorder="1" applyAlignment="1">
      <alignment horizontal="left"/>
    </xf>
    <xf numFmtId="0" fontId="7" fillId="34" borderId="0" xfId="36" applyFont="1" applyFill="1" applyBorder="1" applyAlignment="1" applyProtection="1">
      <alignment horizontal="center" vertical="center" wrapText="1"/>
      <protection/>
    </xf>
    <xf numFmtId="0" fontId="16" fillId="39" borderId="0" xfId="0" applyFont="1" applyFill="1" applyBorder="1" applyAlignment="1">
      <alignment vertical="top"/>
    </xf>
    <xf numFmtId="0" fontId="79" fillId="0" borderId="0" xfId="0" applyFont="1" applyFill="1" applyAlignment="1">
      <alignment vertical="top" wrapText="1"/>
    </xf>
    <xf numFmtId="0" fontId="79" fillId="39" borderId="0" xfId="0" applyFont="1" applyFill="1" applyBorder="1" applyAlignment="1">
      <alignment vertical="top"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Hyperlink 2" xfId="43"/>
    <cellStyle name="Input" xfId="44"/>
    <cellStyle name="Comma" xfId="45"/>
    <cellStyle name="Comma [0]" xfId="46"/>
    <cellStyle name="Neutrale" xfId="47"/>
    <cellStyle name="Normal 2" xfId="48"/>
    <cellStyle name="Nota" xfId="49"/>
    <cellStyle name="Output" xfId="50"/>
    <cellStyle name="Percent 2" xfId="51"/>
    <cellStyle name="Percent 2 2" xfId="52"/>
    <cellStyle name="Percent" xfId="53"/>
    <cellStyle name="Testo avviso" xfId="54"/>
    <cellStyle name="Testo descrittivo" xfId="55"/>
    <cellStyle name="Titolo" xfId="56"/>
    <cellStyle name="Titolo 1" xfId="57"/>
    <cellStyle name="Titolo 2" xfId="58"/>
    <cellStyle name="Titolo 3" xfId="59"/>
    <cellStyle name="Titolo 4" xfId="60"/>
    <cellStyle name="Tms Rmn 10" xfId="61"/>
    <cellStyle name="Totale" xfId="62"/>
    <cellStyle name="Valore non valido" xfId="63"/>
    <cellStyle name="Valore valido" xfId="64"/>
    <cellStyle name="Currency"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85725</xdr:rowOff>
    </xdr:from>
    <xdr:to>
      <xdr:col>1</xdr:col>
      <xdr:colOff>1000125</xdr:colOff>
      <xdr:row>5</xdr:row>
      <xdr:rowOff>0</xdr:rowOff>
    </xdr:to>
    <xdr:pic>
      <xdr:nvPicPr>
        <xdr:cNvPr id="1" name="Picture 1"/>
        <xdr:cNvPicPr preferRelativeResize="1">
          <a:picLocks noChangeAspect="1"/>
        </xdr:cNvPicPr>
      </xdr:nvPicPr>
      <xdr:blipFill>
        <a:blip r:embed="rId1"/>
        <a:srcRect r="51852"/>
        <a:stretch>
          <a:fillRect/>
        </a:stretch>
      </xdr:blipFill>
      <xdr:spPr>
        <a:xfrm>
          <a:off x="76200" y="85725"/>
          <a:ext cx="971550" cy="933450"/>
        </a:xfrm>
        <a:prstGeom prst="rect">
          <a:avLst/>
        </a:prstGeom>
        <a:noFill/>
        <a:ln w="9525" cmpd="sng">
          <a:noFill/>
        </a:ln>
      </xdr:spPr>
    </xdr:pic>
    <xdr:clientData/>
  </xdr:twoCellAnchor>
  <xdr:twoCellAnchor>
    <xdr:from>
      <xdr:col>1</xdr:col>
      <xdr:colOff>1590675</xdr:colOff>
      <xdr:row>1049</xdr:row>
      <xdr:rowOff>0</xdr:rowOff>
    </xdr:from>
    <xdr:to>
      <xdr:col>2</xdr:col>
      <xdr:colOff>952500</xdr:colOff>
      <xdr:row>1049</xdr:row>
      <xdr:rowOff>0</xdr:rowOff>
    </xdr:to>
    <xdr:sp>
      <xdr:nvSpPr>
        <xdr:cNvPr id="2" name="WordArt 2" descr="**See Addendum_1**"/>
        <xdr:cNvSpPr>
          <a:spLocks/>
        </xdr:cNvSpPr>
      </xdr:nvSpPr>
      <xdr:spPr>
        <a:xfrm>
          <a:off x="1638300" y="185175525"/>
          <a:ext cx="3524250" cy="0"/>
        </a:xfrm>
        <a:prstGeom prst="rect"/>
        <a:noFill/>
      </xdr:spPr>
      <xdr:txBody>
        <a:bodyPr fromWordArt="1" wrap="none" lIns="91440" tIns="45720" rIns="91440" bIns="45720">
          <a:prstTxWarp prst="textPlain"/>
        </a:bodyPr>
        <a:p>
          <a:pPr algn="ctr"/>
          <a:r>
            <a:rPr sz="2800" kern="10" spc="559">
              <a:ln w="9525" cmpd="sng">
                <a:noFill/>
              </a:ln>
              <a:solidFill>
                <a:srgbClr val="C0C0C0">
                  <a:alpha val="50000"/>
                </a:srgbClr>
              </a:solidFill>
              <a:latin typeface="Arial Black"/>
              <a:cs typeface="Arial Black"/>
            </a:rPr>
            <a:t>**See Addendum_1**</a:t>
          </a:r>
        </a:p>
      </xdr:txBody>
    </xdr:sp>
    <xdr:clientData/>
  </xdr:twoCellAnchor>
  <xdr:twoCellAnchor>
    <xdr:from>
      <xdr:col>1</xdr:col>
      <xdr:colOff>1590675</xdr:colOff>
      <xdr:row>931</xdr:row>
      <xdr:rowOff>0</xdr:rowOff>
    </xdr:from>
    <xdr:to>
      <xdr:col>2</xdr:col>
      <xdr:colOff>952500</xdr:colOff>
      <xdr:row>931</xdr:row>
      <xdr:rowOff>0</xdr:rowOff>
    </xdr:to>
    <xdr:sp>
      <xdr:nvSpPr>
        <xdr:cNvPr id="3" name="WordArt 3" descr="**See Addendum_1**"/>
        <xdr:cNvSpPr>
          <a:spLocks/>
        </xdr:cNvSpPr>
      </xdr:nvSpPr>
      <xdr:spPr>
        <a:xfrm>
          <a:off x="1638300" y="162829875"/>
          <a:ext cx="3524250" cy="0"/>
        </a:xfrm>
        <a:prstGeom prst="rect"/>
        <a:noFill/>
      </xdr:spPr>
      <xdr:txBody>
        <a:bodyPr fromWordArt="1" wrap="none" lIns="91440" tIns="45720" rIns="91440" bIns="45720">
          <a:prstTxWarp prst="textPlain"/>
        </a:bodyPr>
        <a:p>
          <a:pPr algn="ctr"/>
          <a:r>
            <a:rPr sz="2800" kern="10" spc="559">
              <a:ln w="9525" cmpd="sng">
                <a:noFill/>
              </a:ln>
              <a:solidFill>
                <a:srgbClr val="C0C0C0">
                  <a:alpha val="50000"/>
                </a:srgbClr>
              </a:solidFill>
              <a:latin typeface="Arial Black"/>
              <a:cs typeface="Arial Black"/>
            </a:rPr>
            <a:t>**See Addendum_1**</a:t>
          </a:r>
        </a:p>
      </xdr:txBody>
    </xdr:sp>
    <xdr:clientData/>
  </xdr:twoCellAnchor>
  <xdr:twoCellAnchor>
    <xdr:from>
      <xdr:col>1</xdr:col>
      <xdr:colOff>1590675</xdr:colOff>
      <xdr:row>983</xdr:row>
      <xdr:rowOff>0</xdr:rowOff>
    </xdr:from>
    <xdr:to>
      <xdr:col>2</xdr:col>
      <xdr:colOff>952500</xdr:colOff>
      <xdr:row>983</xdr:row>
      <xdr:rowOff>0</xdr:rowOff>
    </xdr:to>
    <xdr:sp>
      <xdr:nvSpPr>
        <xdr:cNvPr id="4" name="WordArt 4" descr="**See Addendum_1**"/>
        <xdr:cNvSpPr>
          <a:spLocks/>
        </xdr:cNvSpPr>
      </xdr:nvSpPr>
      <xdr:spPr>
        <a:xfrm>
          <a:off x="1638300" y="172707300"/>
          <a:ext cx="3524250" cy="0"/>
        </a:xfrm>
        <a:prstGeom prst="rect"/>
        <a:noFill/>
      </xdr:spPr>
      <xdr:txBody>
        <a:bodyPr fromWordArt="1" wrap="none" lIns="91440" tIns="45720" rIns="91440" bIns="45720">
          <a:prstTxWarp prst="textPlain"/>
        </a:bodyPr>
        <a:p>
          <a:pPr algn="ctr"/>
          <a:r>
            <a:rPr sz="2800" kern="10" spc="559">
              <a:ln w="9525" cmpd="sng">
                <a:noFill/>
              </a:ln>
              <a:solidFill>
                <a:srgbClr val="C0C0C0">
                  <a:alpha val="50000"/>
                </a:srgbClr>
              </a:solidFill>
              <a:latin typeface="Arial Black"/>
              <a:cs typeface="Arial Black"/>
            </a:rPr>
            <a:t>**See Addendum_1**</a:t>
          </a:r>
        </a:p>
      </xdr:txBody>
    </xdr:sp>
    <xdr:clientData/>
  </xdr:twoCellAnchor>
  <xdr:twoCellAnchor>
    <xdr:from>
      <xdr:col>1</xdr:col>
      <xdr:colOff>1590675</xdr:colOff>
      <xdr:row>1035</xdr:row>
      <xdr:rowOff>0</xdr:rowOff>
    </xdr:from>
    <xdr:to>
      <xdr:col>2</xdr:col>
      <xdr:colOff>952500</xdr:colOff>
      <xdr:row>1035</xdr:row>
      <xdr:rowOff>0</xdr:rowOff>
    </xdr:to>
    <xdr:sp>
      <xdr:nvSpPr>
        <xdr:cNvPr id="5" name="WordArt 88" descr="**See Addendum_1**"/>
        <xdr:cNvSpPr>
          <a:spLocks/>
        </xdr:cNvSpPr>
      </xdr:nvSpPr>
      <xdr:spPr>
        <a:xfrm>
          <a:off x="1638300" y="182651400"/>
          <a:ext cx="3524250" cy="0"/>
        </a:xfrm>
        <a:prstGeom prst="rect"/>
        <a:noFill/>
      </xdr:spPr>
      <xdr:txBody>
        <a:bodyPr fromWordArt="1" wrap="none" lIns="91440" tIns="45720" rIns="91440" bIns="45720">
          <a:prstTxWarp prst="textPlain"/>
        </a:bodyPr>
        <a:p>
          <a:pPr algn="ctr"/>
          <a:r>
            <a:rPr sz="2800" kern="10" spc="559">
              <a:ln w="9525" cmpd="sng">
                <a:noFill/>
              </a:ln>
              <a:solidFill>
                <a:srgbClr val="C0C0C0">
                  <a:alpha val="50000"/>
                </a:srgbClr>
              </a:solidFill>
              <a:latin typeface="Arial Black"/>
              <a:cs typeface="Arial Black"/>
            </a:rPr>
            <a:t>**See Addendum_1**</a:t>
          </a:r>
        </a:p>
      </xdr:txBody>
    </xdr:sp>
    <xdr:clientData/>
  </xdr:twoCellAnchor>
  <xdr:twoCellAnchor>
    <xdr:from>
      <xdr:col>1</xdr:col>
      <xdr:colOff>1590675</xdr:colOff>
      <xdr:row>959</xdr:row>
      <xdr:rowOff>0</xdr:rowOff>
    </xdr:from>
    <xdr:to>
      <xdr:col>2</xdr:col>
      <xdr:colOff>952500</xdr:colOff>
      <xdr:row>959</xdr:row>
      <xdr:rowOff>0</xdr:rowOff>
    </xdr:to>
    <xdr:sp>
      <xdr:nvSpPr>
        <xdr:cNvPr id="6" name="WordArt 4" descr="**See Addendum_1**"/>
        <xdr:cNvSpPr>
          <a:spLocks/>
        </xdr:cNvSpPr>
      </xdr:nvSpPr>
      <xdr:spPr>
        <a:xfrm>
          <a:off x="1638300" y="168201975"/>
          <a:ext cx="3524250" cy="0"/>
        </a:xfrm>
        <a:prstGeom prst="rect"/>
        <a:noFill/>
      </xdr:spPr>
      <xdr:txBody>
        <a:bodyPr fromWordArt="1" wrap="none" lIns="91440" tIns="45720" rIns="91440" bIns="45720">
          <a:prstTxWarp prst="textPlain"/>
        </a:bodyPr>
        <a:p>
          <a:pPr algn="ctr"/>
          <a:r>
            <a:rPr sz="2800" kern="10" spc="559">
              <a:ln w="9525" cmpd="sng">
                <a:noFill/>
              </a:ln>
              <a:solidFill>
                <a:srgbClr val="C0C0C0">
                  <a:alpha val="50000"/>
                </a:srgbClr>
              </a:solidFill>
              <a:latin typeface="Arial Black"/>
              <a:cs typeface="Arial Black"/>
            </a:rPr>
            <a:t>**See Addendum_1**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03"/>
  <sheetViews>
    <sheetView tabSelected="1" zoomScalePageLayoutView="0" workbookViewId="0" topLeftCell="A1">
      <selection activeCell="A1" sqref="A1"/>
    </sheetView>
  </sheetViews>
  <sheetFormatPr defaultColWidth="11.421875" defaultRowHeight="12.75"/>
  <cols>
    <col min="1" max="1" width="0.71875" style="23" customWidth="1"/>
    <col min="2" max="2" width="62.421875" style="1" customWidth="1"/>
    <col min="3" max="3" width="26.28125" style="1" customWidth="1"/>
    <col min="4" max="4" width="9.28125" style="1" customWidth="1"/>
    <col min="5" max="6" width="8.7109375" style="1" customWidth="1"/>
    <col min="7" max="7" width="9.28125" style="1" customWidth="1"/>
    <col min="8" max="8" width="1.7109375" style="1" customWidth="1"/>
    <col min="9" max="12" width="9.28125" style="1" customWidth="1"/>
    <col min="13" max="13" width="13.57421875" style="1" customWidth="1"/>
    <col min="14" max="16384" width="11.421875" style="1" customWidth="1"/>
  </cols>
  <sheetData>
    <row r="1" spans="1:12" ht="12.75">
      <c r="A1" s="119"/>
      <c r="D1" s="2"/>
      <c r="E1" s="2"/>
      <c r="F1" s="2"/>
      <c r="G1" s="2"/>
      <c r="H1" s="2"/>
      <c r="I1" s="2"/>
      <c r="J1" s="2"/>
      <c r="K1" s="2"/>
      <c r="L1" s="2"/>
    </row>
    <row r="2" ht="12.75">
      <c r="H2" s="3"/>
    </row>
    <row r="3" spans="1:12" s="4" customFormat="1" ht="26.25">
      <c r="A3" s="23"/>
      <c r="B3" s="178" t="s">
        <v>966</v>
      </c>
      <c r="C3" s="178"/>
      <c r="D3" s="178"/>
      <c r="E3" s="178"/>
      <c r="F3" s="178"/>
      <c r="G3" s="178"/>
      <c r="H3" s="3"/>
      <c r="I3" s="3"/>
      <c r="J3" s="3"/>
      <c r="K3" s="3"/>
      <c r="L3" s="3"/>
    </row>
    <row r="4" spans="1:12" s="5" customFormat="1" ht="15.75">
      <c r="A4" s="24"/>
      <c r="B4" s="179" t="s">
        <v>845</v>
      </c>
      <c r="C4" s="179"/>
      <c r="D4" s="179"/>
      <c r="E4" s="179"/>
      <c r="F4" s="179"/>
      <c r="G4" s="179"/>
      <c r="H4" s="6"/>
      <c r="I4" s="6"/>
      <c r="J4" s="6"/>
      <c r="K4" s="6"/>
      <c r="L4" s="6"/>
    </row>
    <row r="5" spans="1:12" s="7" customFormat="1" ht="12.75">
      <c r="A5" s="23"/>
      <c r="B5" s="180" t="s">
        <v>398</v>
      </c>
      <c r="C5" s="180"/>
      <c r="D5" s="180"/>
      <c r="E5" s="180"/>
      <c r="F5" s="180"/>
      <c r="G5" s="1"/>
      <c r="H5" s="8"/>
      <c r="I5" s="8"/>
      <c r="J5" s="8"/>
      <c r="K5" s="8"/>
      <c r="L5" s="8"/>
    </row>
    <row r="6" spans="2:8" ht="15" customHeight="1">
      <c r="B6" s="5"/>
      <c r="F6" s="7"/>
      <c r="G6" s="183" t="s">
        <v>281</v>
      </c>
      <c r="H6" s="3"/>
    </row>
    <row r="7" spans="1:8" s="7" customFormat="1" ht="15">
      <c r="A7" s="23"/>
      <c r="B7" s="5"/>
      <c r="G7" s="183"/>
      <c r="H7" s="3"/>
    </row>
    <row r="8" spans="1:7" s="9" customFormat="1" ht="24" thickBot="1">
      <c r="A8" s="25"/>
      <c r="B8" s="181" t="s">
        <v>28</v>
      </c>
      <c r="C8" s="181"/>
      <c r="D8" s="181"/>
      <c r="E8" s="181"/>
      <c r="F8" s="181"/>
      <c r="G8" s="181"/>
    </row>
    <row r="9" spans="1:6" s="7" customFormat="1" ht="15.75" customHeight="1" thickTop="1">
      <c r="A9" s="23"/>
      <c r="B9" s="10"/>
      <c r="F9" s="3"/>
    </row>
    <row r="10" spans="1:7" s="7" customFormat="1" ht="12.75" customHeight="1">
      <c r="A10" s="23"/>
      <c r="B10" s="182" t="s">
        <v>291</v>
      </c>
      <c r="C10" s="182"/>
      <c r="D10" s="182"/>
      <c r="E10" s="182"/>
      <c r="F10" s="182"/>
      <c r="G10" s="182"/>
    </row>
    <row r="11" spans="1:12" s="11" customFormat="1" ht="5.25">
      <c r="A11" s="26"/>
      <c r="B11" s="12"/>
      <c r="C11" s="12"/>
      <c r="D11" s="12"/>
      <c r="E11" s="12"/>
      <c r="F11" s="12"/>
      <c r="G11" s="12"/>
      <c r="H11" s="13"/>
      <c r="I11" s="12"/>
      <c r="J11" s="12"/>
      <c r="K11" s="12"/>
      <c r="L11" s="12"/>
    </row>
    <row r="12" spans="1:7" s="7" customFormat="1" ht="12.75">
      <c r="A12" s="23"/>
      <c r="B12" s="54" t="s">
        <v>342</v>
      </c>
      <c r="C12" s="54"/>
      <c r="D12" s="54"/>
      <c r="E12" s="54"/>
      <c r="F12" s="54"/>
      <c r="G12" s="14" t="s">
        <v>29</v>
      </c>
    </row>
    <row r="13" spans="1:12" s="11" customFormat="1" ht="5.25">
      <c r="A13" s="26"/>
      <c r="B13" s="12"/>
      <c r="C13" s="12"/>
      <c r="D13" s="12"/>
      <c r="E13" s="12"/>
      <c r="F13" s="12"/>
      <c r="H13" s="13"/>
      <c r="I13" s="12"/>
      <c r="J13" s="12"/>
      <c r="K13" s="12"/>
      <c r="L13" s="12"/>
    </row>
    <row r="14" spans="1:7" s="7" customFormat="1" ht="12.75">
      <c r="A14" s="23"/>
      <c r="B14" s="87" t="s">
        <v>654</v>
      </c>
      <c r="C14" s="88"/>
      <c r="D14" s="88"/>
      <c r="E14" s="88"/>
      <c r="F14" s="88"/>
      <c r="G14" s="14" t="s">
        <v>29</v>
      </c>
    </row>
    <row r="15" spans="1:12" s="11" customFormat="1" ht="5.25">
      <c r="A15" s="26"/>
      <c r="B15" s="12"/>
      <c r="C15" s="12"/>
      <c r="D15" s="12"/>
      <c r="E15" s="12"/>
      <c r="F15" s="12"/>
      <c r="H15" s="13"/>
      <c r="I15" s="12"/>
      <c r="J15" s="12"/>
      <c r="K15" s="12"/>
      <c r="L15" s="12"/>
    </row>
    <row r="16" spans="1:7" s="7" customFormat="1" ht="12.75">
      <c r="A16" s="23"/>
      <c r="B16" s="86" t="s">
        <v>590</v>
      </c>
      <c r="C16" s="54"/>
      <c r="D16" s="54"/>
      <c r="E16" s="54"/>
      <c r="F16" s="54"/>
      <c r="G16" s="14" t="s">
        <v>29</v>
      </c>
    </row>
    <row r="17" spans="1:12" s="11" customFormat="1" ht="5.25">
      <c r="A17" s="26"/>
      <c r="B17" s="12"/>
      <c r="C17" s="12"/>
      <c r="D17" s="12"/>
      <c r="E17" s="12"/>
      <c r="F17" s="12"/>
      <c r="H17" s="13"/>
      <c r="I17" s="12"/>
      <c r="J17" s="12"/>
      <c r="K17" s="12"/>
      <c r="L17" s="12"/>
    </row>
    <row r="18" spans="1:7" s="7" customFormat="1" ht="12.75">
      <c r="A18" s="23"/>
      <c r="B18" s="86" t="s">
        <v>635</v>
      </c>
      <c r="C18" s="54"/>
      <c r="D18" s="54"/>
      <c r="E18" s="54"/>
      <c r="F18" s="54"/>
      <c r="G18" s="14" t="s">
        <v>29</v>
      </c>
    </row>
    <row r="19" spans="1:12" s="11" customFormat="1" ht="5.25">
      <c r="A19" s="26"/>
      <c r="B19" s="12"/>
      <c r="C19" s="12"/>
      <c r="D19" s="12"/>
      <c r="E19" s="12"/>
      <c r="F19" s="12"/>
      <c r="H19" s="13"/>
      <c r="I19" s="12"/>
      <c r="J19" s="12"/>
      <c r="K19" s="12"/>
      <c r="L19" s="12"/>
    </row>
    <row r="20" spans="1:7" s="7" customFormat="1" ht="12.75">
      <c r="A20" s="23"/>
      <c r="B20" s="54" t="s">
        <v>75</v>
      </c>
      <c r="C20" s="54"/>
      <c r="D20" s="54"/>
      <c r="E20" s="54"/>
      <c r="F20" s="54"/>
      <c r="G20" s="14" t="s">
        <v>29</v>
      </c>
    </row>
    <row r="21" spans="1:12" s="11" customFormat="1" ht="5.25">
      <c r="A21" s="26"/>
      <c r="B21" s="12"/>
      <c r="C21" s="12"/>
      <c r="D21" s="12"/>
      <c r="E21" s="12"/>
      <c r="F21" s="12"/>
      <c r="H21" s="13"/>
      <c r="I21" s="12"/>
      <c r="J21" s="12"/>
      <c r="K21" s="12"/>
      <c r="L21" s="12"/>
    </row>
    <row r="22" spans="1:6" s="7" customFormat="1" ht="12.75" customHeight="1">
      <c r="A22" s="23"/>
      <c r="B22" s="55" t="s">
        <v>290</v>
      </c>
      <c r="C22" s="55"/>
      <c r="D22" s="55"/>
      <c r="E22" s="55"/>
      <c r="F22" s="55"/>
    </row>
    <row r="23" spans="1:12" s="11" customFormat="1" ht="5.25">
      <c r="A23" s="26"/>
      <c r="B23" s="12"/>
      <c r="C23" s="12"/>
      <c r="D23" s="12"/>
      <c r="E23" s="12"/>
      <c r="F23" s="12"/>
      <c r="H23" s="13"/>
      <c r="I23" s="12"/>
      <c r="J23" s="12"/>
      <c r="K23" s="12"/>
      <c r="L23" s="12"/>
    </row>
    <row r="24" spans="1:7" s="7" customFormat="1" ht="12.75">
      <c r="A24" s="23"/>
      <c r="B24" s="54" t="s">
        <v>9</v>
      </c>
      <c r="C24" s="54"/>
      <c r="D24" s="54"/>
      <c r="E24" s="54"/>
      <c r="F24" s="54"/>
      <c r="G24" s="14" t="s">
        <v>29</v>
      </c>
    </row>
    <row r="25" spans="1:12" s="11" customFormat="1" ht="5.25">
      <c r="A25" s="26"/>
      <c r="B25" s="12"/>
      <c r="C25" s="12"/>
      <c r="D25" s="12"/>
      <c r="E25" s="12"/>
      <c r="F25" s="12"/>
      <c r="H25" s="13"/>
      <c r="I25" s="12"/>
      <c r="J25" s="12"/>
      <c r="K25" s="12"/>
      <c r="L25" s="12"/>
    </row>
    <row r="26" spans="1:7" s="7" customFormat="1" ht="12.75">
      <c r="A26" s="23"/>
      <c r="B26" s="54" t="s">
        <v>286</v>
      </c>
      <c r="C26" s="54"/>
      <c r="D26" s="54"/>
      <c r="E26" s="54"/>
      <c r="F26" s="54"/>
      <c r="G26" s="14" t="s">
        <v>29</v>
      </c>
    </row>
    <row r="27" spans="1:12" s="11" customFormat="1" ht="5.25">
      <c r="A27" s="26"/>
      <c r="B27" s="12"/>
      <c r="C27" s="12"/>
      <c r="D27" s="12"/>
      <c r="E27" s="12"/>
      <c r="F27" s="12"/>
      <c r="H27" s="13"/>
      <c r="I27" s="12"/>
      <c r="J27" s="12"/>
      <c r="K27" s="12"/>
      <c r="L27" s="12"/>
    </row>
    <row r="28" spans="1:6" s="7" customFormat="1" ht="12.75" customHeight="1">
      <c r="A28" s="23"/>
      <c r="B28" s="120" t="s">
        <v>905</v>
      </c>
      <c r="C28" s="120"/>
      <c r="D28" s="120"/>
      <c r="E28" s="120"/>
      <c r="F28" s="120"/>
    </row>
    <row r="29" spans="1:12" s="11" customFormat="1" ht="5.25">
      <c r="A29" s="26"/>
      <c r="B29" s="12"/>
      <c r="C29" s="12"/>
      <c r="D29" s="12"/>
      <c r="E29" s="12"/>
      <c r="F29" s="12"/>
      <c r="H29" s="13"/>
      <c r="I29" s="12"/>
      <c r="J29" s="12"/>
      <c r="K29" s="12"/>
      <c r="L29" s="12"/>
    </row>
    <row r="30" spans="1:7" s="7" customFormat="1" ht="12.75">
      <c r="A30" s="23"/>
      <c r="B30" s="116" t="s">
        <v>917</v>
      </c>
      <c r="C30" s="117"/>
      <c r="D30" s="117"/>
      <c r="E30" s="117"/>
      <c r="F30" s="117"/>
      <c r="G30" s="14" t="s">
        <v>29</v>
      </c>
    </row>
    <row r="31" spans="1:12" s="11" customFormat="1" ht="5.25">
      <c r="A31" s="26"/>
      <c r="B31" s="12"/>
      <c r="C31" s="12"/>
      <c r="D31" s="12"/>
      <c r="E31" s="12"/>
      <c r="F31" s="12"/>
      <c r="H31" s="13"/>
      <c r="I31" s="12"/>
      <c r="J31" s="12"/>
      <c r="K31" s="12"/>
      <c r="L31" s="12"/>
    </row>
    <row r="32" spans="1:6" s="7" customFormat="1" ht="12.75" customHeight="1">
      <c r="A32" s="23"/>
      <c r="B32" s="55" t="s">
        <v>76</v>
      </c>
      <c r="C32" s="55"/>
      <c r="D32" s="55"/>
      <c r="E32" s="55"/>
      <c r="F32" s="55"/>
    </row>
    <row r="33" spans="1:12" s="11" customFormat="1" ht="5.25">
      <c r="A33" s="26"/>
      <c r="B33" s="12"/>
      <c r="C33" s="12"/>
      <c r="D33" s="12"/>
      <c r="E33" s="12"/>
      <c r="F33" s="12"/>
      <c r="H33" s="13"/>
      <c r="I33" s="12"/>
      <c r="J33" s="12"/>
      <c r="K33" s="12"/>
      <c r="L33" s="12"/>
    </row>
    <row r="34" spans="1:7" s="7" customFormat="1" ht="12.75">
      <c r="A34" s="23"/>
      <c r="B34" s="54" t="s">
        <v>287</v>
      </c>
      <c r="C34" s="54"/>
      <c r="D34" s="54"/>
      <c r="E34" s="54"/>
      <c r="F34" s="54"/>
      <c r="G34" s="14" t="s">
        <v>29</v>
      </c>
    </row>
    <row r="35" spans="1:12" s="11" customFormat="1" ht="5.25">
      <c r="A35" s="26"/>
      <c r="B35" s="12"/>
      <c r="C35" s="12"/>
      <c r="D35" s="12"/>
      <c r="E35" s="12"/>
      <c r="F35" s="12"/>
      <c r="H35" s="13"/>
      <c r="I35" s="12"/>
      <c r="J35" s="12"/>
      <c r="K35" s="12"/>
      <c r="L35" s="12"/>
    </row>
    <row r="36" spans="1:6" s="7" customFormat="1" ht="12.75" customHeight="1">
      <c r="A36" s="23"/>
      <c r="B36" s="55" t="s">
        <v>278</v>
      </c>
      <c r="C36" s="55"/>
      <c r="D36" s="55"/>
      <c r="E36" s="55"/>
      <c r="F36" s="55"/>
    </row>
    <row r="37" spans="1:12" s="11" customFormat="1" ht="5.25">
      <c r="A37" s="26"/>
      <c r="B37" s="12"/>
      <c r="C37" s="12"/>
      <c r="D37" s="12"/>
      <c r="E37" s="12"/>
      <c r="F37" s="12"/>
      <c r="H37" s="13"/>
      <c r="I37" s="12"/>
      <c r="J37" s="12"/>
      <c r="K37" s="12"/>
      <c r="L37" s="12"/>
    </row>
    <row r="38" spans="1:7" s="7" customFormat="1" ht="12.75">
      <c r="A38" s="23"/>
      <c r="B38" s="86" t="s">
        <v>442</v>
      </c>
      <c r="C38" s="54"/>
      <c r="D38" s="54"/>
      <c r="E38" s="54"/>
      <c r="F38" s="54"/>
      <c r="G38" s="14" t="s">
        <v>29</v>
      </c>
    </row>
    <row r="39" spans="1:12" s="11" customFormat="1" ht="5.25">
      <c r="A39" s="26"/>
      <c r="B39" s="12"/>
      <c r="C39" s="12"/>
      <c r="D39" s="12"/>
      <c r="E39" s="12"/>
      <c r="F39" s="12"/>
      <c r="H39" s="13"/>
      <c r="I39" s="12"/>
      <c r="J39" s="12"/>
      <c r="K39" s="12"/>
      <c r="L39" s="12"/>
    </row>
    <row r="40" spans="1:6" s="7" customFormat="1" ht="12.75" customHeight="1">
      <c r="A40" s="23"/>
      <c r="B40" s="55" t="s">
        <v>292</v>
      </c>
      <c r="C40" s="55"/>
      <c r="D40" s="55"/>
      <c r="E40" s="55"/>
      <c r="F40" s="55"/>
    </row>
    <row r="41" spans="1:12" s="11" customFormat="1" ht="5.25">
      <c r="A41" s="26"/>
      <c r="B41" s="12"/>
      <c r="C41" s="12"/>
      <c r="D41" s="12"/>
      <c r="E41" s="12"/>
      <c r="F41" s="12"/>
      <c r="H41" s="13"/>
      <c r="I41" s="12"/>
      <c r="J41" s="12"/>
      <c r="K41" s="12"/>
      <c r="L41" s="12"/>
    </row>
    <row r="42" spans="1:7" s="7" customFormat="1" ht="12.75">
      <c r="A42" s="23"/>
      <c r="B42" s="54" t="s">
        <v>288</v>
      </c>
      <c r="C42" s="54"/>
      <c r="D42" s="54"/>
      <c r="E42" s="54"/>
      <c r="F42" s="54"/>
      <c r="G42" s="14" t="s">
        <v>29</v>
      </c>
    </row>
    <row r="43" spans="1:12" s="11" customFormat="1" ht="5.25">
      <c r="A43" s="26"/>
      <c r="B43" s="12"/>
      <c r="C43" s="12"/>
      <c r="D43" s="12"/>
      <c r="E43" s="12"/>
      <c r="F43" s="12"/>
      <c r="H43" s="13"/>
      <c r="I43" s="12"/>
      <c r="J43" s="12"/>
      <c r="K43" s="12"/>
      <c r="L43" s="12"/>
    </row>
    <row r="44" spans="1:7" s="7" customFormat="1" ht="12.75">
      <c r="A44" s="23"/>
      <c r="B44" s="54" t="s">
        <v>238</v>
      </c>
      <c r="C44" s="54"/>
      <c r="D44" s="54"/>
      <c r="E44" s="54"/>
      <c r="F44" s="54"/>
      <c r="G44" s="14" t="s">
        <v>29</v>
      </c>
    </row>
    <row r="45" spans="1:12" s="11" customFormat="1" ht="5.25">
      <c r="A45" s="26"/>
      <c r="B45" s="12"/>
      <c r="C45" s="12"/>
      <c r="D45" s="12"/>
      <c r="E45" s="12"/>
      <c r="F45" s="12"/>
      <c r="H45" s="13"/>
      <c r="I45" s="12"/>
      <c r="J45" s="12"/>
      <c r="K45" s="12"/>
      <c r="L45" s="12"/>
    </row>
    <row r="46" spans="1:7" s="7" customFormat="1" ht="12.75">
      <c r="A46" s="23"/>
      <c r="B46" s="54" t="s">
        <v>110</v>
      </c>
      <c r="C46" s="54"/>
      <c r="D46" s="54"/>
      <c r="E46" s="54"/>
      <c r="F46" s="54"/>
      <c r="G46" s="14" t="s">
        <v>29</v>
      </c>
    </row>
    <row r="47" spans="1:12" s="11" customFormat="1" ht="5.25">
      <c r="A47" s="26"/>
      <c r="B47" s="12"/>
      <c r="C47" s="12"/>
      <c r="D47" s="12"/>
      <c r="E47" s="12"/>
      <c r="F47" s="12"/>
      <c r="H47" s="13"/>
      <c r="I47" s="12"/>
      <c r="J47" s="12"/>
      <c r="K47" s="12"/>
      <c r="L47" s="12"/>
    </row>
    <row r="48" spans="1:7" s="7" customFormat="1" ht="12.75">
      <c r="A48" s="23"/>
      <c r="B48" s="54" t="s">
        <v>284</v>
      </c>
      <c r="C48" s="54"/>
      <c r="D48" s="54"/>
      <c r="E48" s="54"/>
      <c r="F48" s="54"/>
      <c r="G48" s="14" t="s">
        <v>29</v>
      </c>
    </row>
    <row r="49" spans="1:12" s="11" customFormat="1" ht="5.25">
      <c r="A49" s="26"/>
      <c r="B49" s="12"/>
      <c r="C49" s="12"/>
      <c r="D49" s="12"/>
      <c r="E49" s="12"/>
      <c r="F49" s="12"/>
      <c r="H49" s="13"/>
      <c r="I49" s="12"/>
      <c r="J49" s="12"/>
      <c r="K49" s="12"/>
      <c r="L49" s="12"/>
    </row>
    <row r="50" spans="1:6" s="7" customFormat="1" ht="12.75" customHeight="1">
      <c r="A50" s="23"/>
      <c r="B50" s="55" t="s">
        <v>74</v>
      </c>
      <c r="C50" s="55"/>
      <c r="D50" s="55"/>
      <c r="E50" s="55"/>
      <c r="F50" s="55"/>
    </row>
    <row r="51" spans="1:12" s="11" customFormat="1" ht="5.25">
      <c r="A51" s="26"/>
      <c r="B51" s="12"/>
      <c r="C51" s="12"/>
      <c r="D51" s="12"/>
      <c r="E51" s="12"/>
      <c r="F51" s="12"/>
      <c r="H51" s="13"/>
      <c r="I51" s="12"/>
      <c r="J51" s="12"/>
      <c r="K51" s="12"/>
      <c r="L51" s="12"/>
    </row>
    <row r="52" spans="1:7" s="7" customFormat="1" ht="12.75">
      <c r="A52" s="23"/>
      <c r="B52" s="54" t="s">
        <v>255</v>
      </c>
      <c r="C52" s="54"/>
      <c r="D52" s="54"/>
      <c r="E52" s="54"/>
      <c r="F52" s="54"/>
      <c r="G52" s="14" t="s">
        <v>29</v>
      </c>
    </row>
    <row r="53" spans="1:12" s="11" customFormat="1" ht="5.25">
      <c r="A53" s="26"/>
      <c r="B53" s="12"/>
      <c r="C53" s="12"/>
      <c r="D53" s="12"/>
      <c r="E53" s="12"/>
      <c r="F53" s="12"/>
      <c r="H53" s="13"/>
      <c r="I53" s="12"/>
      <c r="J53" s="12"/>
      <c r="K53" s="12"/>
      <c r="L53" s="12"/>
    </row>
    <row r="54" spans="1:7" s="7" customFormat="1" ht="12.75">
      <c r="A54" s="23"/>
      <c r="B54" s="54" t="s">
        <v>289</v>
      </c>
      <c r="C54" s="54"/>
      <c r="D54" s="54"/>
      <c r="E54" s="54"/>
      <c r="F54" s="54"/>
      <c r="G54" s="14" t="s">
        <v>29</v>
      </c>
    </row>
    <row r="55" spans="1:12" s="11" customFormat="1" ht="5.25">
      <c r="A55" s="26"/>
      <c r="B55" s="12"/>
      <c r="C55" s="12"/>
      <c r="D55" s="12"/>
      <c r="E55" s="12"/>
      <c r="F55" s="12"/>
      <c r="H55" s="13"/>
      <c r="I55" s="12"/>
      <c r="J55" s="12"/>
      <c r="K55" s="12"/>
      <c r="L55" s="12"/>
    </row>
    <row r="56" spans="1:6" s="7" customFormat="1" ht="12.75" customHeight="1">
      <c r="A56" s="23"/>
      <c r="B56" s="55" t="s">
        <v>309</v>
      </c>
      <c r="C56" s="55"/>
      <c r="D56" s="55"/>
      <c r="E56" s="55"/>
      <c r="F56" s="55"/>
    </row>
    <row r="57" spans="1:12" s="11" customFormat="1" ht="5.25">
      <c r="A57" s="26"/>
      <c r="B57" s="12"/>
      <c r="C57" s="12"/>
      <c r="D57" s="12"/>
      <c r="E57" s="12"/>
      <c r="F57" s="12"/>
      <c r="H57" s="13"/>
      <c r="I57" s="12"/>
      <c r="J57" s="12"/>
      <c r="K57" s="12"/>
      <c r="L57" s="12"/>
    </row>
    <row r="58" spans="1:7" s="7" customFormat="1" ht="12.75">
      <c r="A58" s="23"/>
      <c r="B58" s="87" t="s">
        <v>487</v>
      </c>
      <c r="C58" s="88"/>
      <c r="D58" s="88"/>
      <c r="E58" s="88"/>
      <c r="F58" s="88"/>
      <c r="G58" s="14" t="s">
        <v>29</v>
      </c>
    </row>
    <row r="59" spans="1:12" s="11" customFormat="1" ht="5.25">
      <c r="A59" s="26"/>
      <c r="B59" s="12"/>
      <c r="C59" s="12"/>
      <c r="D59" s="12"/>
      <c r="E59" s="12"/>
      <c r="F59" s="12"/>
      <c r="H59" s="13"/>
      <c r="I59" s="12"/>
      <c r="J59" s="12"/>
      <c r="K59" s="12"/>
      <c r="L59" s="12"/>
    </row>
    <row r="60" spans="1:7" s="7" customFormat="1" ht="12.75">
      <c r="A60" s="23"/>
      <c r="B60" s="116" t="s">
        <v>885</v>
      </c>
      <c r="C60" s="117"/>
      <c r="D60" s="117"/>
      <c r="E60" s="117"/>
      <c r="F60" s="117"/>
      <c r="G60" s="14" t="s">
        <v>29</v>
      </c>
    </row>
    <row r="61" spans="1:12" s="11" customFormat="1" ht="5.25">
      <c r="A61" s="26"/>
      <c r="B61" s="12"/>
      <c r="C61" s="12"/>
      <c r="D61" s="12"/>
      <c r="E61" s="12"/>
      <c r="F61" s="12"/>
      <c r="H61" s="13"/>
      <c r="I61" s="12"/>
      <c r="J61" s="12"/>
      <c r="K61" s="12"/>
      <c r="L61" s="12"/>
    </row>
    <row r="62" spans="1:7" s="7" customFormat="1" ht="12.75">
      <c r="A62" s="23"/>
      <c r="B62" s="54" t="s">
        <v>323</v>
      </c>
      <c r="C62" s="54"/>
      <c r="D62" s="54"/>
      <c r="E62" s="54"/>
      <c r="F62" s="54"/>
      <c r="G62" s="14" t="s">
        <v>29</v>
      </c>
    </row>
    <row r="63" spans="1:12" s="11" customFormat="1" ht="5.25">
      <c r="A63" s="26"/>
      <c r="B63" s="12"/>
      <c r="C63" s="12"/>
      <c r="D63" s="12"/>
      <c r="E63" s="12"/>
      <c r="F63" s="12"/>
      <c r="H63" s="13"/>
      <c r="I63" s="12"/>
      <c r="J63" s="12"/>
      <c r="K63" s="12"/>
      <c r="L63" s="12"/>
    </row>
    <row r="64" spans="1:7" s="7" customFormat="1" ht="12.75">
      <c r="A64" s="23"/>
      <c r="B64" s="86" t="s">
        <v>515</v>
      </c>
      <c r="C64" s="54"/>
      <c r="D64" s="54"/>
      <c r="E64" s="54"/>
      <c r="F64" s="54"/>
      <c r="G64" s="14" t="s">
        <v>29</v>
      </c>
    </row>
    <row r="65" spans="1:12" s="11" customFormat="1" ht="5.25">
      <c r="A65" s="26"/>
      <c r="B65" s="12"/>
      <c r="C65" s="12"/>
      <c r="D65" s="12"/>
      <c r="E65" s="12"/>
      <c r="F65" s="12"/>
      <c r="H65" s="13"/>
      <c r="I65" s="12"/>
      <c r="J65" s="12"/>
      <c r="K65" s="12"/>
      <c r="L65" s="12"/>
    </row>
    <row r="66" spans="1:6" s="7" customFormat="1" ht="12.75" customHeight="1">
      <c r="A66" s="23"/>
      <c r="B66" s="55" t="s">
        <v>294</v>
      </c>
      <c r="C66" s="55"/>
      <c r="D66" s="55"/>
      <c r="E66" s="55"/>
      <c r="F66" s="55"/>
    </row>
    <row r="67" spans="1:12" s="11" customFormat="1" ht="5.25">
      <c r="A67" s="26"/>
      <c r="B67" s="12"/>
      <c r="C67" s="12"/>
      <c r="D67" s="12"/>
      <c r="E67" s="12"/>
      <c r="F67" s="12"/>
      <c r="H67" s="13"/>
      <c r="I67" s="12"/>
      <c r="J67" s="12"/>
      <c r="K67" s="12"/>
      <c r="L67" s="12"/>
    </row>
    <row r="68" spans="1:7" s="7" customFormat="1" ht="12.75" customHeight="1">
      <c r="A68" s="23"/>
      <c r="B68" s="54" t="s">
        <v>119</v>
      </c>
      <c r="C68" s="54"/>
      <c r="D68" s="54"/>
      <c r="E68" s="54"/>
      <c r="F68" s="54"/>
      <c r="G68" s="14" t="s">
        <v>29</v>
      </c>
    </row>
    <row r="69" spans="1:12" s="11" customFormat="1" ht="5.25">
      <c r="A69" s="26"/>
      <c r="B69" s="12"/>
      <c r="C69" s="12"/>
      <c r="D69" s="12"/>
      <c r="E69" s="12"/>
      <c r="F69" s="12"/>
      <c r="H69" s="13"/>
      <c r="I69" s="12"/>
      <c r="J69" s="12"/>
      <c r="K69" s="12"/>
      <c r="L69" s="12"/>
    </row>
    <row r="70" spans="1:7" s="7" customFormat="1" ht="12.75" customHeight="1">
      <c r="A70" s="23"/>
      <c r="B70" s="54" t="s">
        <v>178</v>
      </c>
      <c r="C70" s="54"/>
      <c r="D70" s="54"/>
      <c r="E70" s="54"/>
      <c r="F70" s="54"/>
      <c r="G70" s="14" t="s">
        <v>29</v>
      </c>
    </row>
    <row r="71" spans="1:12" s="11" customFormat="1" ht="5.25">
      <c r="A71" s="26"/>
      <c r="B71" s="12"/>
      <c r="C71" s="12"/>
      <c r="D71" s="12"/>
      <c r="E71" s="12"/>
      <c r="F71" s="12"/>
      <c r="H71" s="13"/>
      <c r="I71" s="12"/>
      <c r="J71" s="12"/>
      <c r="K71" s="12"/>
      <c r="L71" s="12"/>
    </row>
    <row r="72" spans="1:7" s="7" customFormat="1" ht="12.75">
      <c r="A72" s="23"/>
      <c r="B72" s="54" t="s">
        <v>179</v>
      </c>
      <c r="C72" s="54"/>
      <c r="D72" s="54"/>
      <c r="E72" s="54"/>
      <c r="F72" s="54"/>
      <c r="G72" s="14" t="s">
        <v>29</v>
      </c>
    </row>
    <row r="73" spans="1:12" s="11" customFormat="1" ht="5.25">
      <c r="A73" s="26"/>
      <c r="B73" s="12"/>
      <c r="C73" s="12"/>
      <c r="D73" s="12"/>
      <c r="E73" s="12"/>
      <c r="F73" s="12"/>
      <c r="H73" s="13"/>
      <c r="I73" s="12"/>
      <c r="J73" s="12"/>
      <c r="K73" s="12"/>
      <c r="L73" s="12"/>
    </row>
    <row r="74" spans="1:7" s="7" customFormat="1" ht="12.75">
      <c r="A74" s="23"/>
      <c r="B74" s="54" t="s">
        <v>180</v>
      </c>
      <c r="C74" s="54"/>
      <c r="D74" s="54"/>
      <c r="E74" s="54"/>
      <c r="F74" s="54"/>
      <c r="G74" s="14" t="s">
        <v>29</v>
      </c>
    </row>
    <row r="75" spans="1:12" s="11" customFormat="1" ht="5.25">
      <c r="A75" s="26"/>
      <c r="B75" s="12"/>
      <c r="C75" s="12"/>
      <c r="D75" s="12"/>
      <c r="E75" s="12"/>
      <c r="F75" s="12"/>
      <c r="H75" s="13"/>
      <c r="I75" s="12"/>
      <c r="J75" s="12"/>
      <c r="K75" s="12"/>
      <c r="L75" s="12"/>
    </row>
    <row r="76" spans="1:7" s="7" customFormat="1" ht="12.75">
      <c r="A76" s="23"/>
      <c r="B76" s="54" t="s">
        <v>279</v>
      </c>
      <c r="C76" s="54"/>
      <c r="D76" s="54"/>
      <c r="E76" s="54"/>
      <c r="F76" s="54"/>
      <c r="G76" s="14" t="s">
        <v>29</v>
      </c>
    </row>
    <row r="77" spans="1:12" s="11" customFormat="1" ht="5.25">
      <c r="A77" s="26"/>
      <c r="B77" s="12"/>
      <c r="C77" s="12"/>
      <c r="D77" s="12"/>
      <c r="E77" s="12"/>
      <c r="F77" s="12"/>
      <c r="H77" s="13"/>
      <c r="I77" s="12"/>
      <c r="J77" s="12"/>
      <c r="K77" s="12"/>
      <c r="L77" s="12"/>
    </row>
    <row r="78" spans="1:6" s="7" customFormat="1" ht="12.75" customHeight="1">
      <c r="A78" s="23"/>
      <c r="B78" s="55" t="s">
        <v>621</v>
      </c>
      <c r="C78" s="55"/>
      <c r="D78" s="55"/>
      <c r="E78" s="55"/>
      <c r="F78" s="55"/>
    </row>
    <row r="79" spans="1:12" s="11" customFormat="1" ht="5.25">
      <c r="A79" s="26"/>
      <c r="B79" s="12"/>
      <c r="C79" s="12"/>
      <c r="D79" s="12"/>
      <c r="E79" s="12"/>
      <c r="F79" s="12"/>
      <c r="H79" s="13"/>
      <c r="I79" s="12"/>
      <c r="J79" s="12"/>
      <c r="K79" s="12"/>
      <c r="L79" s="12"/>
    </row>
    <row r="80" spans="1:7" s="7" customFormat="1" ht="12.75">
      <c r="A80" s="23"/>
      <c r="B80" s="54" t="s">
        <v>139</v>
      </c>
      <c r="C80" s="54"/>
      <c r="D80" s="54"/>
      <c r="E80" s="54"/>
      <c r="F80" s="54"/>
      <c r="G80" s="14" t="s">
        <v>29</v>
      </c>
    </row>
    <row r="81" spans="1:12" s="11" customFormat="1" ht="5.25">
      <c r="A81" s="26"/>
      <c r="B81" s="12"/>
      <c r="C81" s="12"/>
      <c r="D81" s="12"/>
      <c r="E81" s="12"/>
      <c r="F81" s="12"/>
      <c r="H81" s="13"/>
      <c r="I81" s="12"/>
      <c r="J81" s="12"/>
      <c r="K81" s="12"/>
      <c r="L81" s="12"/>
    </row>
    <row r="82" spans="1:6" s="7" customFormat="1" ht="12.75" customHeight="1">
      <c r="A82" s="23"/>
      <c r="B82" s="55" t="s">
        <v>129</v>
      </c>
      <c r="C82" s="55"/>
      <c r="D82" s="55"/>
      <c r="E82" s="55"/>
      <c r="F82" s="55"/>
    </row>
    <row r="83" spans="1:12" s="11" customFormat="1" ht="5.25">
      <c r="A83" s="26"/>
      <c r="B83" s="12"/>
      <c r="C83" s="12"/>
      <c r="D83" s="12"/>
      <c r="E83" s="12"/>
      <c r="F83" s="12"/>
      <c r="H83" s="13"/>
      <c r="I83" s="12"/>
      <c r="J83" s="12"/>
      <c r="K83" s="12"/>
      <c r="L83" s="12"/>
    </row>
    <row r="84" spans="1:7" s="7" customFormat="1" ht="12.75">
      <c r="A84" s="23"/>
      <c r="B84" s="54" t="s">
        <v>245</v>
      </c>
      <c r="C84" s="54"/>
      <c r="D84" s="54"/>
      <c r="E84" s="54"/>
      <c r="F84" s="54"/>
      <c r="G84" s="14" t="s">
        <v>29</v>
      </c>
    </row>
    <row r="85" spans="1:12" s="11" customFormat="1" ht="5.25">
      <c r="A85" s="26"/>
      <c r="B85" s="12"/>
      <c r="C85" s="12"/>
      <c r="D85" s="12"/>
      <c r="E85" s="12"/>
      <c r="F85" s="12"/>
      <c r="H85" s="13"/>
      <c r="I85" s="12"/>
      <c r="J85" s="12"/>
      <c r="K85" s="12"/>
      <c r="L85" s="12"/>
    </row>
    <row r="86" spans="1:6" s="7" customFormat="1" ht="12.75" customHeight="1">
      <c r="A86" s="23"/>
      <c r="B86" s="55" t="s">
        <v>77</v>
      </c>
      <c r="C86" s="55"/>
      <c r="D86" s="55"/>
      <c r="E86" s="55"/>
      <c r="F86" s="55"/>
    </row>
    <row r="87" spans="1:12" s="11" customFormat="1" ht="5.25">
      <c r="A87" s="26"/>
      <c r="B87" s="12"/>
      <c r="C87" s="12"/>
      <c r="D87" s="12"/>
      <c r="E87" s="12"/>
      <c r="F87" s="12"/>
      <c r="H87" s="13"/>
      <c r="I87" s="12"/>
      <c r="J87" s="12"/>
      <c r="K87" s="12"/>
      <c r="L87" s="12"/>
    </row>
    <row r="88" spans="1:7" s="7" customFormat="1" ht="12.75">
      <c r="A88" s="23"/>
      <c r="B88" s="54" t="s">
        <v>142</v>
      </c>
      <c r="C88" s="54"/>
      <c r="D88" s="54"/>
      <c r="E88" s="54"/>
      <c r="F88" s="54"/>
      <c r="G88" s="14" t="s">
        <v>29</v>
      </c>
    </row>
    <row r="89" spans="1:12" s="11" customFormat="1" ht="5.25">
      <c r="A89" s="26"/>
      <c r="B89" s="12"/>
      <c r="C89" s="12"/>
      <c r="D89" s="12"/>
      <c r="E89" s="12"/>
      <c r="F89" s="12"/>
      <c r="H89" s="13"/>
      <c r="I89" s="12"/>
      <c r="J89" s="12"/>
      <c r="K89" s="12"/>
      <c r="L89" s="12"/>
    </row>
    <row r="90" spans="1:7" s="7" customFormat="1" ht="12.75">
      <c r="A90" s="23"/>
      <c r="B90" s="54" t="s">
        <v>143</v>
      </c>
      <c r="C90" s="54"/>
      <c r="D90" s="54"/>
      <c r="E90" s="54"/>
      <c r="F90" s="54"/>
      <c r="G90" s="14" t="s">
        <v>29</v>
      </c>
    </row>
    <row r="91" spans="1:12" s="11" customFormat="1" ht="5.25">
      <c r="A91" s="26"/>
      <c r="B91" s="12"/>
      <c r="C91" s="12"/>
      <c r="D91" s="12"/>
      <c r="E91" s="12"/>
      <c r="F91" s="12"/>
      <c r="H91" s="13"/>
      <c r="I91" s="12"/>
      <c r="J91" s="12"/>
      <c r="K91" s="12"/>
      <c r="L91" s="12"/>
    </row>
    <row r="92" spans="1:7" s="7" customFormat="1" ht="12.75">
      <c r="A92" s="23"/>
      <c r="B92" s="54" t="s">
        <v>318</v>
      </c>
      <c r="C92" s="54"/>
      <c r="D92" s="54"/>
      <c r="E92" s="54"/>
      <c r="F92" s="54"/>
      <c r="G92" s="14" t="s">
        <v>29</v>
      </c>
    </row>
    <row r="93" spans="1:12" s="11" customFormat="1" ht="5.25">
      <c r="A93" s="26"/>
      <c r="B93" s="12"/>
      <c r="C93" s="12"/>
      <c r="D93" s="12"/>
      <c r="E93" s="12"/>
      <c r="F93" s="12"/>
      <c r="H93" s="13"/>
      <c r="I93" s="12"/>
      <c r="J93" s="12"/>
      <c r="K93" s="12"/>
      <c r="L93" s="12"/>
    </row>
    <row r="94" spans="1:7" s="7" customFormat="1" ht="12.75">
      <c r="A94" s="23"/>
      <c r="B94" s="54" t="s">
        <v>296</v>
      </c>
      <c r="C94" s="54"/>
      <c r="D94" s="54"/>
      <c r="E94" s="54"/>
      <c r="F94" s="54"/>
      <c r="G94" s="14" t="s">
        <v>29</v>
      </c>
    </row>
    <row r="95" spans="1:12" s="11" customFormat="1" ht="5.25">
      <c r="A95" s="26"/>
      <c r="B95" s="12"/>
      <c r="C95" s="12"/>
      <c r="D95" s="12"/>
      <c r="E95" s="12"/>
      <c r="F95" s="12"/>
      <c r="H95" s="13"/>
      <c r="I95" s="12"/>
      <c r="J95" s="12"/>
      <c r="K95" s="12"/>
      <c r="L95" s="12"/>
    </row>
    <row r="96" spans="1:7" s="7" customFormat="1" ht="12.75">
      <c r="A96" s="23"/>
      <c r="B96" s="54" t="s">
        <v>181</v>
      </c>
      <c r="C96" s="54"/>
      <c r="D96" s="54"/>
      <c r="E96" s="54"/>
      <c r="F96" s="54"/>
      <c r="G96" s="14" t="s">
        <v>29</v>
      </c>
    </row>
    <row r="97" spans="1:12" s="11" customFormat="1" ht="5.25">
      <c r="A97" s="26"/>
      <c r="B97" s="12"/>
      <c r="C97" s="12"/>
      <c r="D97" s="12"/>
      <c r="E97" s="12"/>
      <c r="F97" s="12"/>
      <c r="H97" s="13"/>
      <c r="I97" s="12"/>
      <c r="J97" s="12"/>
      <c r="K97" s="12"/>
      <c r="L97" s="12"/>
    </row>
    <row r="98" spans="1:6" s="7" customFormat="1" ht="12.75" customHeight="1">
      <c r="A98" s="23"/>
      <c r="B98" s="55" t="s">
        <v>78</v>
      </c>
      <c r="C98" s="55"/>
      <c r="D98" s="55"/>
      <c r="E98" s="55"/>
      <c r="F98" s="55"/>
    </row>
    <row r="99" spans="1:12" s="11" customFormat="1" ht="5.25">
      <c r="A99" s="26"/>
      <c r="B99" s="12"/>
      <c r="C99" s="12"/>
      <c r="D99" s="12"/>
      <c r="E99" s="12"/>
      <c r="F99" s="12"/>
      <c r="H99" s="13"/>
      <c r="I99" s="12"/>
      <c r="J99" s="12"/>
      <c r="K99" s="12"/>
      <c r="L99" s="12"/>
    </row>
    <row r="100" spans="1:7" s="7" customFormat="1" ht="12.75">
      <c r="A100" s="23"/>
      <c r="B100" s="86" t="s">
        <v>408</v>
      </c>
      <c r="C100" s="54"/>
      <c r="D100" s="54"/>
      <c r="E100" s="54"/>
      <c r="F100" s="54"/>
      <c r="G100" s="14" t="s">
        <v>29</v>
      </c>
    </row>
    <row r="101" spans="1:12" s="11" customFormat="1" ht="5.25">
      <c r="A101" s="26"/>
      <c r="B101" s="12"/>
      <c r="C101" s="12"/>
      <c r="D101" s="12"/>
      <c r="E101" s="12"/>
      <c r="F101" s="12"/>
      <c r="H101" s="13"/>
      <c r="I101" s="12"/>
      <c r="J101" s="12"/>
      <c r="K101" s="12"/>
      <c r="L101" s="12"/>
    </row>
    <row r="102" spans="1:6" s="7" customFormat="1" ht="12.75" customHeight="1">
      <c r="A102" s="23"/>
      <c r="B102" s="55" t="s">
        <v>79</v>
      </c>
      <c r="C102" s="55"/>
      <c r="D102" s="55"/>
      <c r="E102" s="55"/>
      <c r="F102" s="55"/>
    </row>
    <row r="103" spans="1:12" s="11" customFormat="1" ht="5.25">
      <c r="A103" s="26"/>
      <c r="B103" s="12"/>
      <c r="C103" s="12"/>
      <c r="D103" s="12"/>
      <c r="E103" s="12"/>
      <c r="F103" s="12"/>
      <c r="H103" s="13"/>
      <c r="I103" s="12"/>
      <c r="J103" s="12"/>
      <c r="K103" s="12"/>
      <c r="L103" s="12"/>
    </row>
    <row r="104" spans="1:7" s="7" customFormat="1" ht="12.75">
      <c r="A104" s="23"/>
      <c r="B104" s="54" t="s">
        <v>144</v>
      </c>
      <c r="C104" s="54"/>
      <c r="D104" s="54"/>
      <c r="E104" s="54"/>
      <c r="F104" s="54"/>
      <c r="G104" s="14" t="s">
        <v>29</v>
      </c>
    </row>
    <row r="105" spans="1:12" s="11" customFormat="1" ht="5.25">
      <c r="A105" s="26"/>
      <c r="B105" s="12"/>
      <c r="C105" s="12"/>
      <c r="D105" s="12"/>
      <c r="E105" s="12"/>
      <c r="F105" s="12"/>
      <c r="H105" s="13"/>
      <c r="I105" s="12"/>
      <c r="J105" s="12"/>
      <c r="K105" s="12"/>
      <c r="L105" s="12"/>
    </row>
    <row r="106" spans="1:7" s="7" customFormat="1" ht="12.75">
      <c r="A106" s="23"/>
      <c r="B106" s="54" t="s">
        <v>49</v>
      </c>
      <c r="C106" s="54"/>
      <c r="D106" s="54"/>
      <c r="E106" s="54"/>
      <c r="F106" s="54"/>
      <c r="G106" s="14" t="s">
        <v>29</v>
      </c>
    </row>
    <row r="107" spans="1:12" s="11" customFormat="1" ht="5.25">
      <c r="A107" s="26"/>
      <c r="B107" s="12"/>
      <c r="C107" s="12"/>
      <c r="D107" s="12"/>
      <c r="E107" s="12"/>
      <c r="F107" s="12"/>
      <c r="H107" s="13"/>
      <c r="I107" s="12"/>
      <c r="J107" s="12"/>
      <c r="K107" s="12"/>
      <c r="L107" s="12"/>
    </row>
    <row r="108" spans="1:7" s="7" customFormat="1" ht="12.75">
      <c r="A108" s="23"/>
      <c r="B108" s="86" t="s">
        <v>462</v>
      </c>
      <c r="C108" s="54"/>
      <c r="D108" s="54"/>
      <c r="E108" s="54"/>
      <c r="F108" s="54"/>
      <c r="G108" s="14" t="s">
        <v>29</v>
      </c>
    </row>
    <row r="109" spans="1:12" s="11" customFormat="1" ht="5.25">
      <c r="A109" s="26"/>
      <c r="B109" s="12"/>
      <c r="C109" s="12"/>
      <c r="D109" s="12"/>
      <c r="E109" s="12"/>
      <c r="F109" s="12"/>
      <c r="H109" s="13"/>
      <c r="I109" s="12"/>
      <c r="J109" s="12"/>
      <c r="K109" s="12"/>
      <c r="L109" s="12"/>
    </row>
    <row r="110" spans="1:7" s="7" customFormat="1" ht="12.75">
      <c r="A110" s="23"/>
      <c r="B110" s="54" t="s">
        <v>321</v>
      </c>
      <c r="C110" s="54"/>
      <c r="D110" s="54"/>
      <c r="E110" s="54"/>
      <c r="F110" s="54"/>
      <c r="G110" s="14" t="s">
        <v>29</v>
      </c>
    </row>
    <row r="111" spans="1:12" s="11" customFormat="1" ht="5.25">
      <c r="A111" s="26"/>
      <c r="B111" s="12"/>
      <c r="C111" s="12"/>
      <c r="D111" s="12"/>
      <c r="E111" s="12"/>
      <c r="F111" s="12"/>
      <c r="H111" s="13"/>
      <c r="I111" s="12"/>
      <c r="J111" s="12"/>
      <c r="K111" s="12"/>
      <c r="L111" s="12"/>
    </row>
    <row r="112" spans="1:7" s="7" customFormat="1" ht="12.75">
      <c r="A112" s="23"/>
      <c r="B112" s="54" t="s">
        <v>224</v>
      </c>
      <c r="C112" s="54"/>
      <c r="D112" s="54"/>
      <c r="E112" s="54"/>
      <c r="F112" s="54"/>
      <c r="G112" s="14" t="s">
        <v>29</v>
      </c>
    </row>
    <row r="113" spans="1:12" s="11" customFormat="1" ht="5.25">
      <c r="A113" s="26"/>
      <c r="B113" s="12"/>
      <c r="C113" s="12"/>
      <c r="D113" s="12"/>
      <c r="E113" s="12"/>
      <c r="F113" s="12"/>
      <c r="H113" s="13"/>
      <c r="I113" s="12"/>
      <c r="J113" s="12"/>
      <c r="K113" s="12"/>
      <c r="L113" s="12"/>
    </row>
    <row r="114" spans="1:7" s="7" customFormat="1" ht="12.75">
      <c r="A114" s="23"/>
      <c r="B114" s="54" t="s">
        <v>73</v>
      </c>
      <c r="C114" s="54"/>
      <c r="D114" s="54"/>
      <c r="E114" s="54"/>
      <c r="F114" s="54"/>
      <c r="G114" s="14" t="s">
        <v>29</v>
      </c>
    </row>
    <row r="115" spans="1:12" s="11" customFormat="1" ht="5.25">
      <c r="A115" s="26"/>
      <c r="B115" s="12"/>
      <c r="C115" s="12"/>
      <c r="D115" s="12"/>
      <c r="E115" s="12"/>
      <c r="F115" s="12"/>
      <c r="H115" s="13"/>
      <c r="I115" s="12"/>
      <c r="J115" s="12"/>
      <c r="K115" s="12"/>
      <c r="L115" s="12"/>
    </row>
    <row r="116" spans="1:6" s="7" customFormat="1" ht="12.75" customHeight="1">
      <c r="A116" s="23"/>
      <c r="B116" s="55" t="s">
        <v>88</v>
      </c>
      <c r="C116" s="55"/>
      <c r="D116" s="55"/>
      <c r="E116" s="55"/>
      <c r="F116" s="55"/>
    </row>
    <row r="117" spans="1:12" s="11" customFormat="1" ht="5.25">
      <c r="A117" s="26"/>
      <c r="B117" s="12"/>
      <c r="C117" s="12"/>
      <c r="D117" s="12"/>
      <c r="E117" s="12"/>
      <c r="F117" s="12"/>
      <c r="H117" s="13"/>
      <c r="I117" s="12"/>
      <c r="J117" s="12"/>
      <c r="K117" s="12"/>
      <c r="L117" s="12"/>
    </row>
    <row r="118" spans="1:7" s="7" customFormat="1" ht="12.75">
      <c r="A118" s="23"/>
      <c r="B118" s="54" t="s">
        <v>218</v>
      </c>
      <c r="C118" s="54"/>
      <c r="D118" s="54"/>
      <c r="E118" s="54"/>
      <c r="F118" s="54"/>
      <c r="G118" s="14" t="s">
        <v>29</v>
      </c>
    </row>
    <row r="119" spans="1:12" s="11" customFormat="1" ht="5.25">
      <c r="A119" s="26"/>
      <c r="B119" s="12"/>
      <c r="C119" s="12"/>
      <c r="D119" s="12"/>
      <c r="E119" s="12"/>
      <c r="F119" s="12"/>
      <c r="H119" s="13"/>
      <c r="I119" s="12"/>
      <c r="J119" s="12"/>
      <c r="K119" s="12"/>
      <c r="L119" s="12"/>
    </row>
    <row r="120" spans="1:7" s="7" customFormat="1" ht="12.75">
      <c r="A120" s="23"/>
      <c r="B120" s="54" t="s">
        <v>322</v>
      </c>
      <c r="C120" s="54"/>
      <c r="D120" s="54"/>
      <c r="E120" s="54"/>
      <c r="F120" s="54"/>
      <c r="G120" s="14" t="s">
        <v>29</v>
      </c>
    </row>
    <row r="121" spans="1:12" s="11" customFormat="1" ht="5.25">
      <c r="A121" s="26"/>
      <c r="B121" s="12"/>
      <c r="C121" s="12"/>
      <c r="D121" s="12"/>
      <c r="E121" s="12"/>
      <c r="F121" s="12"/>
      <c r="H121" s="13"/>
      <c r="I121" s="12"/>
      <c r="J121" s="12"/>
      <c r="K121" s="12"/>
      <c r="L121" s="12"/>
    </row>
    <row r="122" spans="1:7" s="7" customFormat="1" ht="12.75">
      <c r="A122" s="23"/>
      <c r="B122" s="54" t="s">
        <v>225</v>
      </c>
      <c r="C122" s="54"/>
      <c r="D122" s="54"/>
      <c r="E122" s="54"/>
      <c r="F122" s="54"/>
      <c r="G122" s="14" t="s">
        <v>29</v>
      </c>
    </row>
    <row r="123" spans="1:12" s="11" customFormat="1" ht="5.25">
      <c r="A123" s="26"/>
      <c r="B123" s="12"/>
      <c r="C123" s="12"/>
      <c r="D123" s="12"/>
      <c r="E123" s="12"/>
      <c r="F123" s="12"/>
      <c r="H123" s="13"/>
      <c r="I123" s="12"/>
      <c r="J123" s="12"/>
      <c r="K123" s="12"/>
      <c r="L123" s="12"/>
    </row>
    <row r="124" spans="1:7" s="7" customFormat="1" ht="12.75">
      <c r="A124" s="23"/>
      <c r="B124" s="54" t="s">
        <v>299</v>
      </c>
      <c r="C124" s="54"/>
      <c r="D124" s="54"/>
      <c r="E124" s="54"/>
      <c r="F124" s="54"/>
      <c r="G124" s="14" t="s">
        <v>29</v>
      </c>
    </row>
    <row r="125" spans="1:12" s="11" customFormat="1" ht="5.25">
      <c r="A125" s="26"/>
      <c r="B125" s="12"/>
      <c r="C125" s="12"/>
      <c r="D125" s="12"/>
      <c r="E125" s="12"/>
      <c r="F125" s="12"/>
      <c r="H125" s="13"/>
      <c r="I125" s="12"/>
      <c r="J125" s="12"/>
      <c r="K125" s="12"/>
      <c r="L125" s="12"/>
    </row>
    <row r="126" spans="1:7" s="7" customFormat="1" ht="12.75">
      <c r="A126" s="23"/>
      <c r="B126" s="87" t="s">
        <v>522</v>
      </c>
      <c r="C126" s="88"/>
      <c r="D126" s="88"/>
      <c r="E126" s="88"/>
      <c r="F126" s="88"/>
      <c r="G126" s="14" t="s">
        <v>29</v>
      </c>
    </row>
    <row r="127" spans="1:12" s="11" customFormat="1" ht="5.25">
      <c r="A127" s="26"/>
      <c r="B127" s="12"/>
      <c r="C127" s="12"/>
      <c r="D127" s="12"/>
      <c r="E127" s="12"/>
      <c r="F127" s="12"/>
      <c r="H127" s="13"/>
      <c r="I127" s="12"/>
      <c r="J127" s="12"/>
      <c r="K127" s="12"/>
      <c r="L127" s="12"/>
    </row>
    <row r="128" spans="1:7" s="7" customFormat="1" ht="12.75">
      <c r="A128" s="23"/>
      <c r="B128" s="54" t="s">
        <v>244</v>
      </c>
      <c r="C128" s="54"/>
      <c r="D128" s="54"/>
      <c r="E128" s="54"/>
      <c r="F128" s="54"/>
      <c r="G128" s="14" t="s">
        <v>29</v>
      </c>
    </row>
    <row r="129" spans="1:8" s="7" customFormat="1" ht="15">
      <c r="A129" s="23"/>
      <c r="B129" s="5"/>
      <c r="H129" s="3"/>
    </row>
    <row r="130" spans="1:8" s="7" customFormat="1" ht="15">
      <c r="A130" s="23"/>
      <c r="B130" s="5"/>
      <c r="H130" s="3"/>
    </row>
    <row r="131" spans="1:12" s="9" customFormat="1" ht="23.25" customHeight="1">
      <c r="A131" s="27"/>
      <c r="B131" s="64" t="s">
        <v>291</v>
      </c>
      <c r="C131" s="28"/>
      <c r="D131" s="28"/>
      <c r="E131" s="28"/>
      <c r="F131" s="28"/>
      <c r="G131" s="28"/>
      <c r="H131" s="28"/>
      <c r="I131" s="28"/>
      <c r="J131" s="28"/>
      <c r="K131" s="28"/>
      <c r="L131" s="60"/>
    </row>
    <row r="132" spans="1:8" ht="12.75" customHeight="1">
      <c r="A132" s="27"/>
      <c r="B132" s="5"/>
      <c r="H132" s="3"/>
    </row>
    <row r="133" spans="1:12" s="5" customFormat="1" ht="15.75" customHeight="1">
      <c r="A133" s="27"/>
      <c r="B133" s="68" t="s">
        <v>341</v>
      </c>
      <c r="C133" s="62"/>
      <c r="D133" s="62"/>
      <c r="E133" s="62"/>
      <c r="F133" s="62"/>
      <c r="G133" s="63"/>
      <c r="I133" s="35" t="s">
        <v>167</v>
      </c>
      <c r="J133" s="35" t="s">
        <v>168</v>
      </c>
      <c r="K133" s="35" t="s">
        <v>170</v>
      </c>
      <c r="L133" s="35" t="s">
        <v>169</v>
      </c>
    </row>
    <row r="134" spans="1:12" s="4" customFormat="1" ht="22.5">
      <c r="A134" s="27"/>
      <c r="B134" s="29" t="s">
        <v>206</v>
      </c>
      <c r="C134" s="29" t="s">
        <v>207</v>
      </c>
      <c r="D134" s="30" t="s">
        <v>208</v>
      </c>
      <c r="E134" s="30" t="s">
        <v>163</v>
      </c>
      <c r="F134" s="30" t="s">
        <v>164</v>
      </c>
      <c r="G134" s="30" t="s">
        <v>165</v>
      </c>
      <c r="I134" s="30" t="s">
        <v>208</v>
      </c>
      <c r="J134" s="30" t="s">
        <v>208</v>
      </c>
      <c r="K134" s="30" t="s">
        <v>208</v>
      </c>
      <c r="L134" s="30" t="s">
        <v>208</v>
      </c>
    </row>
    <row r="135" spans="1:12" ht="22.5">
      <c r="A135" s="27" t="str">
        <f aca="true" t="shared" si="0" ref="A135:A153">C135</f>
        <v>F5-VPR-LTM-4S-AC</v>
      </c>
      <c r="B135" s="31" t="s">
        <v>379</v>
      </c>
      <c r="C135" s="31" t="s">
        <v>338</v>
      </c>
      <c r="D135" s="32">
        <v>36745</v>
      </c>
      <c r="E135" s="33" t="s">
        <v>227</v>
      </c>
      <c r="F135" s="34">
        <f>Disc_PD</f>
        <v>0</v>
      </c>
      <c r="G135" s="32">
        <f>D135*(1-F135)</f>
        <v>36745</v>
      </c>
      <c r="I135" s="32">
        <v>6246.650000000001</v>
      </c>
      <c r="J135" s="32">
        <v>5144.3</v>
      </c>
      <c r="K135" s="32">
        <v>734.9</v>
      </c>
      <c r="L135" s="32">
        <v>2939.6</v>
      </c>
    </row>
    <row r="136" spans="1:12" ht="22.5">
      <c r="A136" s="27" t="str">
        <f t="shared" si="0"/>
        <v>F5-VPR-LTM-4S-DC-N</v>
      </c>
      <c r="B136" s="31" t="s">
        <v>427</v>
      </c>
      <c r="C136" s="31" t="s">
        <v>428</v>
      </c>
      <c r="D136" s="32">
        <v>47245</v>
      </c>
      <c r="E136" s="33" t="s">
        <v>227</v>
      </c>
      <c r="F136" s="34">
        <f>Disc_PD</f>
        <v>0</v>
      </c>
      <c r="G136" s="32">
        <f>D136*(1-F136)</f>
        <v>47245</v>
      </c>
      <c r="I136" s="32">
        <v>8031.650000000001</v>
      </c>
      <c r="J136" s="32">
        <v>6614.3</v>
      </c>
      <c r="K136" s="32">
        <v>944.9</v>
      </c>
      <c r="L136" s="32">
        <v>3779.6</v>
      </c>
    </row>
    <row r="137" spans="1:12" ht="3" customHeight="1">
      <c r="A137" s="27">
        <f t="shared" si="0"/>
        <v>0</v>
      </c>
      <c r="B137" s="37"/>
      <c r="C137" s="38"/>
      <c r="D137" s="38"/>
      <c r="E137" s="38"/>
      <c r="F137" s="38"/>
      <c r="G137" s="39"/>
      <c r="H137" s="3"/>
      <c r="I137" s="40"/>
      <c r="J137" s="38"/>
      <c r="K137" s="38"/>
      <c r="L137" s="39"/>
    </row>
    <row r="138" spans="1:12" ht="22.5">
      <c r="A138" s="27" t="str">
        <f>C138</f>
        <v>F5-VPR-PB200</v>
      </c>
      <c r="B138" s="31" t="s">
        <v>952</v>
      </c>
      <c r="C138" s="31" t="s">
        <v>757</v>
      </c>
      <c r="D138" s="32">
        <v>115495</v>
      </c>
      <c r="E138" s="33" t="s">
        <v>227</v>
      </c>
      <c r="F138" s="34">
        <f>Disc_PD</f>
        <v>0</v>
      </c>
      <c r="G138" s="32">
        <f>D138*(1-F138)</f>
        <v>115495</v>
      </c>
      <c r="I138" s="32">
        <v>19634.15</v>
      </c>
      <c r="J138" s="32">
        <v>16169.300000000001</v>
      </c>
      <c r="K138" s="32">
        <v>2309.9</v>
      </c>
      <c r="L138" s="32">
        <v>9239.6</v>
      </c>
    </row>
    <row r="139" spans="1:12" ht="22.5">
      <c r="A139" s="27" t="str">
        <f t="shared" si="0"/>
        <v>F5-VPR-PB100</v>
      </c>
      <c r="B139" s="31" t="s">
        <v>454</v>
      </c>
      <c r="C139" s="31" t="s">
        <v>339</v>
      </c>
      <c r="D139" s="32">
        <v>83995</v>
      </c>
      <c r="E139" s="33" t="s">
        <v>227</v>
      </c>
      <c r="F139" s="34">
        <f>Disc_PD</f>
        <v>0</v>
      </c>
      <c r="G139" s="32">
        <f>D139*(1-F139)</f>
        <v>83995</v>
      </c>
      <c r="I139" s="32">
        <v>14279.150000000001</v>
      </c>
      <c r="J139" s="32">
        <v>11759.300000000001</v>
      </c>
      <c r="K139" s="32">
        <v>1679.9</v>
      </c>
      <c r="L139" s="32">
        <v>6719.6</v>
      </c>
    </row>
    <row r="140" spans="1:12" ht="22.5">
      <c r="A140" s="27" t="str">
        <f t="shared" si="0"/>
        <v>F5-VPR-PB100-N</v>
      </c>
      <c r="B140" s="31" t="s">
        <v>455</v>
      </c>
      <c r="C140" s="31" t="s">
        <v>429</v>
      </c>
      <c r="D140" s="32">
        <v>122845</v>
      </c>
      <c r="E140" s="33" t="s">
        <v>227</v>
      </c>
      <c r="F140" s="34">
        <f>Disc_PD</f>
        <v>0</v>
      </c>
      <c r="G140" s="32">
        <f>D140*(1-F140)</f>
        <v>122845</v>
      </c>
      <c r="I140" s="32">
        <v>20883.65</v>
      </c>
      <c r="J140" s="32">
        <v>17198.300000000003</v>
      </c>
      <c r="K140" s="32">
        <v>2456.9</v>
      </c>
      <c r="L140" s="32">
        <v>9827.6</v>
      </c>
    </row>
    <row r="141" spans="1:8" ht="12.75">
      <c r="A141" s="27">
        <f t="shared" si="0"/>
        <v>0</v>
      </c>
      <c r="B141" s="10"/>
      <c r="H141" s="3"/>
    </row>
    <row r="142" spans="1:12" s="15" customFormat="1" ht="11.25" customHeight="1">
      <c r="A142" s="27">
        <f t="shared" si="0"/>
        <v>0</v>
      </c>
      <c r="B142" s="160" t="s">
        <v>373</v>
      </c>
      <c r="C142" s="160"/>
      <c r="D142" s="160"/>
      <c r="E142" s="160"/>
      <c r="F142" s="160"/>
      <c r="G142" s="160"/>
      <c r="H142" s="3"/>
      <c r="I142" s="3"/>
      <c r="J142" s="3"/>
      <c r="K142" s="3"/>
      <c r="L142" s="3"/>
    </row>
    <row r="143" spans="1:12" s="15" customFormat="1" ht="11.25" customHeight="1">
      <c r="A143" s="27">
        <f t="shared" si="0"/>
        <v>0</v>
      </c>
      <c r="B143" s="160" t="s">
        <v>377</v>
      </c>
      <c r="C143" s="160"/>
      <c r="D143" s="160"/>
      <c r="E143" s="160"/>
      <c r="F143" s="160"/>
      <c r="G143" s="160"/>
      <c r="H143" s="3"/>
      <c r="I143" s="3"/>
      <c r="J143" s="3"/>
      <c r="K143" s="3"/>
      <c r="L143" s="3"/>
    </row>
    <row r="144" spans="1:12" s="15" customFormat="1" ht="11.25" customHeight="1">
      <c r="A144" s="27">
        <f t="shared" si="0"/>
        <v>0</v>
      </c>
      <c r="B144" s="160" t="s">
        <v>802</v>
      </c>
      <c r="C144" s="160"/>
      <c r="D144" s="160"/>
      <c r="E144" s="160"/>
      <c r="F144" s="160"/>
      <c r="G144" s="160"/>
      <c r="H144" s="3"/>
      <c r="I144" s="3"/>
      <c r="J144" s="3"/>
      <c r="K144" s="3"/>
      <c r="L144" s="3"/>
    </row>
    <row r="145" spans="1:12" s="15" customFormat="1" ht="22.5" customHeight="1">
      <c r="A145" s="27">
        <f t="shared" si="0"/>
        <v>0</v>
      </c>
      <c r="B145" s="160" t="s">
        <v>457</v>
      </c>
      <c r="C145" s="160"/>
      <c r="D145" s="160"/>
      <c r="E145" s="160"/>
      <c r="F145" s="160"/>
      <c r="G145" s="160"/>
      <c r="H145" s="3"/>
      <c r="I145" s="3"/>
      <c r="J145" s="3"/>
      <c r="K145" s="3"/>
      <c r="L145" s="3"/>
    </row>
    <row r="146" spans="1:12" s="15" customFormat="1" ht="22.5" customHeight="1">
      <c r="A146" s="27">
        <f t="shared" si="0"/>
        <v>0</v>
      </c>
      <c r="B146" s="160" t="s">
        <v>456</v>
      </c>
      <c r="C146" s="160"/>
      <c r="D146" s="160"/>
      <c r="E146" s="160"/>
      <c r="F146" s="160"/>
      <c r="G146" s="160"/>
      <c r="H146" s="3"/>
      <c r="I146" s="3"/>
      <c r="J146" s="3"/>
      <c r="K146" s="3"/>
      <c r="L146" s="3"/>
    </row>
    <row r="147" spans="1:12" s="15" customFormat="1" ht="22.5" customHeight="1">
      <c r="A147" s="27">
        <f t="shared" si="0"/>
        <v>0</v>
      </c>
      <c r="B147" s="160" t="s">
        <v>953</v>
      </c>
      <c r="C147" s="160"/>
      <c r="D147" s="160"/>
      <c r="E147" s="160"/>
      <c r="F147" s="160"/>
      <c r="G147" s="160"/>
      <c r="H147" s="3"/>
      <c r="I147" s="3"/>
      <c r="J147" s="3"/>
      <c r="K147" s="3"/>
      <c r="L147" s="3"/>
    </row>
    <row r="148" spans="1:12" s="15" customFormat="1" ht="11.25" customHeight="1">
      <c r="A148" s="27">
        <f t="shared" si="0"/>
        <v>0</v>
      </c>
      <c r="B148" s="160" t="s">
        <v>803</v>
      </c>
      <c r="C148" s="160"/>
      <c r="D148" s="160"/>
      <c r="E148" s="160"/>
      <c r="F148" s="160"/>
      <c r="G148" s="160"/>
      <c r="H148" s="3"/>
      <c r="I148" s="3"/>
      <c r="J148" s="3"/>
      <c r="K148" s="3"/>
      <c r="L148" s="3"/>
    </row>
    <row r="149" spans="1:12" s="15" customFormat="1" ht="22.5" customHeight="1">
      <c r="A149" s="27">
        <f t="shared" si="0"/>
        <v>0</v>
      </c>
      <c r="B149" s="160" t="s">
        <v>804</v>
      </c>
      <c r="C149" s="160"/>
      <c r="D149" s="160"/>
      <c r="E149" s="160"/>
      <c r="F149" s="160"/>
      <c r="G149" s="160"/>
      <c r="H149" s="3"/>
      <c r="I149" s="3"/>
      <c r="J149" s="3"/>
      <c r="K149" s="3"/>
      <c r="L149" s="3"/>
    </row>
    <row r="150" spans="1:12" s="15" customFormat="1" ht="22.5" customHeight="1">
      <c r="A150" s="27">
        <f t="shared" si="0"/>
        <v>0</v>
      </c>
      <c r="B150" s="160" t="s">
        <v>805</v>
      </c>
      <c r="C150" s="160"/>
      <c r="D150" s="160"/>
      <c r="E150" s="160"/>
      <c r="F150" s="160"/>
      <c r="G150" s="160"/>
      <c r="H150" s="3"/>
      <c r="I150" s="3"/>
      <c r="J150" s="3"/>
      <c r="K150" s="3"/>
      <c r="L150" s="3"/>
    </row>
    <row r="151" spans="1:12" s="15" customFormat="1" ht="11.25">
      <c r="A151" s="27">
        <f t="shared" si="0"/>
        <v>0</v>
      </c>
      <c r="B151" s="160" t="s">
        <v>808</v>
      </c>
      <c r="C151" s="160"/>
      <c r="D151" s="160"/>
      <c r="E151" s="160"/>
      <c r="F151" s="160"/>
      <c r="G151" s="160"/>
      <c r="H151" s="3"/>
      <c r="I151" s="3"/>
      <c r="J151" s="3"/>
      <c r="K151" s="3"/>
      <c r="L151" s="3"/>
    </row>
    <row r="152" spans="1:12" s="15" customFormat="1" ht="11.25" customHeight="1">
      <c r="A152" s="27">
        <f t="shared" si="0"/>
        <v>0</v>
      </c>
      <c r="B152" s="164" t="s">
        <v>807</v>
      </c>
      <c r="C152" s="164"/>
      <c r="D152" s="164"/>
      <c r="E152" s="164"/>
      <c r="F152" s="164"/>
      <c r="G152" s="164"/>
      <c r="H152" s="3"/>
      <c r="I152" s="3"/>
      <c r="J152" s="3"/>
      <c r="K152" s="3"/>
      <c r="L152" s="3"/>
    </row>
    <row r="153" spans="1:8" ht="12.75">
      <c r="A153" s="27">
        <f t="shared" si="0"/>
        <v>0</v>
      </c>
      <c r="B153" s="10"/>
      <c r="H153" s="3"/>
    </row>
    <row r="154" spans="1:8" ht="12.75">
      <c r="A154" s="27"/>
      <c r="B154" s="10"/>
      <c r="H154" s="3"/>
    </row>
    <row r="155" spans="1:12" s="5" customFormat="1" ht="15.75" customHeight="1">
      <c r="A155" s="27"/>
      <c r="B155" s="68" t="s">
        <v>653</v>
      </c>
      <c r="C155" s="62"/>
      <c r="D155" s="62"/>
      <c r="E155" s="62"/>
      <c r="F155" s="62"/>
      <c r="G155" s="63"/>
      <c r="I155" s="35" t="s">
        <v>167</v>
      </c>
      <c r="J155" s="35" t="s">
        <v>168</v>
      </c>
      <c r="K155" s="35" t="s">
        <v>170</v>
      </c>
      <c r="L155" s="35" t="s">
        <v>169</v>
      </c>
    </row>
    <row r="156" spans="1:12" s="4" customFormat="1" ht="22.5">
      <c r="A156" s="27"/>
      <c r="B156" s="29" t="s">
        <v>206</v>
      </c>
      <c r="C156" s="29" t="s">
        <v>207</v>
      </c>
      <c r="D156" s="30" t="s">
        <v>208</v>
      </c>
      <c r="E156" s="30" t="s">
        <v>163</v>
      </c>
      <c r="F156" s="30" t="s">
        <v>164</v>
      </c>
      <c r="G156" s="30" t="s">
        <v>165</v>
      </c>
      <c r="I156" s="30" t="s">
        <v>208</v>
      </c>
      <c r="J156" s="30" t="s">
        <v>208</v>
      </c>
      <c r="K156" s="30" t="s">
        <v>208</v>
      </c>
      <c r="L156" s="30" t="s">
        <v>208</v>
      </c>
    </row>
    <row r="157" spans="1:12" ht="22.5">
      <c r="A157" s="27" t="str">
        <f aca="true" t="shared" si="1" ref="A157:A186">C157</f>
        <v>F5-ADD-VPR-PX</v>
      </c>
      <c r="B157" s="31" t="s">
        <v>699</v>
      </c>
      <c r="C157" s="31" t="s">
        <v>340</v>
      </c>
      <c r="D157" s="32">
        <v>62995</v>
      </c>
      <c r="E157" s="33" t="s">
        <v>227</v>
      </c>
      <c r="F157" s="34">
        <f>Disc_PD</f>
        <v>0</v>
      </c>
      <c r="G157" s="32">
        <f>D157*(1-F157)</f>
        <v>62995</v>
      </c>
      <c r="I157" s="32">
        <v>10709.150000000001</v>
      </c>
      <c r="J157" s="32">
        <v>8819.300000000001</v>
      </c>
      <c r="K157" s="32" t="s">
        <v>158</v>
      </c>
      <c r="L157" s="32" t="s">
        <v>158</v>
      </c>
    </row>
    <row r="158" spans="1:12" ht="3" customHeight="1">
      <c r="A158" s="27">
        <f t="shared" si="1"/>
        <v>0</v>
      </c>
      <c r="B158" s="37"/>
      <c r="C158" s="38"/>
      <c r="D158" s="38"/>
      <c r="E158" s="38"/>
      <c r="F158" s="38"/>
      <c r="G158" s="39"/>
      <c r="H158" s="3"/>
      <c r="I158" s="40"/>
      <c r="J158" s="38"/>
      <c r="K158" s="38"/>
      <c r="L158" s="39"/>
    </row>
    <row r="159" spans="1:12" ht="12.75">
      <c r="A159" s="27" t="str">
        <f t="shared" si="1"/>
        <v>F5-ADD-VPR-CMP</v>
      </c>
      <c r="B159" s="31" t="s">
        <v>679</v>
      </c>
      <c r="C159" s="31" t="s">
        <v>680</v>
      </c>
      <c r="D159" s="44">
        <v>36745</v>
      </c>
      <c r="E159" s="33" t="s">
        <v>227</v>
      </c>
      <c r="F159" s="34">
        <f>Disc_PD</f>
        <v>0</v>
      </c>
      <c r="G159" s="32">
        <f>D159*(1-F159)</f>
        <v>36745</v>
      </c>
      <c r="H159" s="95"/>
      <c r="I159" s="32">
        <v>6246.650000000001</v>
      </c>
      <c r="J159" s="32">
        <v>5144.3</v>
      </c>
      <c r="K159" s="32" t="s">
        <v>158</v>
      </c>
      <c r="L159" s="32" t="s">
        <v>158</v>
      </c>
    </row>
    <row r="160" spans="1:12" ht="12.75">
      <c r="A160" s="27" t="str">
        <f t="shared" si="1"/>
        <v>F5-ADD-VPR-SSL</v>
      </c>
      <c r="B160" s="31" t="s">
        <v>677</v>
      </c>
      <c r="C160" s="31" t="s">
        <v>678</v>
      </c>
      <c r="D160" s="44">
        <v>36745</v>
      </c>
      <c r="E160" s="33" t="s">
        <v>111</v>
      </c>
      <c r="F160" s="34">
        <f>Disc_A</f>
        <v>0</v>
      </c>
      <c r="G160" s="32">
        <f>D160*(1-F160)</f>
        <v>36745</v>
      </c>
      <c r="H160" s="97"/>
      <c r="I160" s="32">
        <v>6246.650000000001</v>
      </c>
      <c r="J160" s="32">
        <v>5144.3</v>
      </c>
      <c r="K160" s="32" t="s">
        <v>158</v>
      </c>
      <c r="L160" s="32" t="s">
        <v>158</v>
      </c>
    </row>
    <row r="161" spans="1:12" ht="3" customHeight="1">
      <c r="A161" s="27">
        <f t="shared" si="1"/>
        <v>0</v>
      </c>
      <c r="B161" s="37"/>
      <c r="C161" s="38"/>
      <c r="D161" s="38"/>
      <c r="E161" s="38"/>
      <c r="F161" s="38"/>
      <c r="G161" s="39"/>
      <c r="H161" s="3"/>
      <c r="I161" s="40"/>
      <c r="J161" s="38"/>
      <c r="K161" s="38"/>
      <c r="L161" s="39"/>
    </row>
    <row r="162" spans="1:12" ht="12.75">
      <c r="A162" s="27" t="str">
        <f t="shared" si="1"/>
        <v>F5-ADD-VPR-ASM</v>
      </c>
      <c r="B162" s="31" t="s">
        <v>630</v>
      </c>
      <c r="C162" s="31" t="s">
        <v>614</v>
      </c>
      <c r="D162" s="32">
        <v>41995</v>
      </c>
      <c r="E162" s="33" t="s">
        <v>227</v>
      </c>
      <c r="F162" s="34">
        <f>Disc_PD</f>
        <v>0</v>
      </c>
      <c r="G162" s="32">
        <f>D162*(1-F162)</f>
        <v>41995</v>
      </c>
      <c r="I162" s="32">
        <v>7139.150000000001</v>
      </c>
      <c r="J162" s="32">
        <v>5879.3</v>
      </c>
      <c r="K162" s="32" t="s">
        <v>158</v>
      </c>
      <c r="L162" s="32" t="s">
        <v>158</v>
      </c>
    </row>
    <row r="163" spans="1:12" ht="22.5">
      <c r="A163" s="27" t="str">
        <f t="shared" si="1"/>
        <v>F5-ADD-VPR-ASM-B</v>
      </c>
      <c r="B163" s="31" t="s">
        <v>615</v>
      </c>
      <c r="C163" s="31" t="s">
        <v>616</v>
      </c>
      <c r="D163" s="32">
        <v>62995</v>
      </c>
      <c r="E163" s="33" t="s">
        <v>227</v>
      </c>
      <c r="F163" s="34">
        <f>Disc_PD</f>
        <v>0</v>
      </c>
      <c r="G163" s="32">
        <f>D163*(1-F163)</f>
        <v>62995</v>
      </c>
      <c r="I163" s="32">
        <v>10709.150000000001</v>
      </c>
      <c r="J163" s="32">
        <v>8819.300000000001</v>
      </c>
      <c r="K163" s="32" t="s">
        <v>158</v>
      </c>
      <c r="L163" s="32" t="s">
        <v>158</v>
      </c>
    </row>
    <row r="164" spans="1:12" ht="3" customHeight="1">
      <c r="A164" s="27">
        <f t="shared" si="1"/>
        <v>0</v>
      </c>
      <c r="B164" s="37"/>
      <c r="C164" s="38"/>
      <c r="D164" s="38"/>
      <c r="E164" s="38"/>
      <c r="F164" s="38"/>
      <c r="G164" s="39"/>
      <c r="H164" s="3"/>
      <c r="I164" s="40"/>
      <c r="J164" s="38"/>
      <c r="K164" s="38"/>
      <c r="L164" s="39"/>
    </row>
    <row r="165" spans="1:12" ht="12.75">
      <c r="A165" s="27" t="str">
        <f t="shared" si="1"/>
        <v>F5-ADD-VPR-PSM</v>
      </c>
      <c r="B165" s="31" t="s">
        <v>617</v>
      </c>
      <c r="C165" s="31" t="s">
        <v>618</v>
      </c>
      <c r="D165" s="32">
        <v>18895</v>
      </c>
      <c r="E165" s="33" t="s">
        <v>227</v>
      </c>
      <c r="F165" s="34">
        <f>Disc_PD</f>
        <v>0</v>
      </c>
      <c r="G165" s="32">
        <f>D165*(1-F165)</f>
        <v>18895</v>
      </c>
      <c r="I165" s="32">
        <v>3212.15</v>
      </c>
      <c r="J165" s="32">
        <v>2645.3</v>
      </c>
      <c r="K165" s="32" t="s">
        <v>158</v>
      </c>
      <c r="L165" s="32" t="s">
        <v>158</v>
      </c>
    </row>
    <row r="166" spans="1:12" ht="12.75">
      <c r="A166" s="27" t="str">
        <f t="shared" si="1"/>
        <v>F5-ADD-VPR-PSM-ASM</v>
      </c>
      <c r="B166" s="31" t="s">
        <v>620</v>
      </c>
      <c r="C166" s="31" t="s">
        <v>619</v>
      </c>
      <c r="D166" s="32">
        <v>28345</v>
      </c>
      <c r="E166" s="33" t="s">
        <v>227</v>
      </c>
      <c r="F166" s="34">
        <f>Disc_PD</f>
        <v>0</v>
      </c>
      <c r="G166" s="32">
        <f>D166*(1-F166)</f>
        <v>28345</v>
      </c>
      <c r="I166" s="32">
        <v>4818.650000000001</v>
      </c>
      <c r="J166" s="32">
        <v>3968.3</v>
      </c>
      <c r="K166" s="32" t="s">
        <v>158</v>
      </c>
      <c r="L166" s="32" t="s">
        <v>158</v>
      </c>
    </row>
    <row r="167" spans="1:12" ht="3" customHeight="1">
      <c r="A167" s="27">
        <f t="shared" si="1"/>
        <v>0</v>
      </c>
      <c r="B167" s="37"/>
      <c r="C167" s="38"/>
      <c r="D167" s="38"/>
      <c r="E167" s="38"/>
      <c r="F167" s="38"/>
      <c r="G167" s="39"/>
      <c r="H167" s="3"/>
      <c r="I167" s="40"/>
      <c r="J167" s="38"/>
      <c r="K167" s="38"/>
      <c r="L167" s="39"/>
    </row>
    <row r="168" spans="1:12" ht="12.75">
      <c r="A168" s="27" t="str">
        <f t="shared" si="1"/>
        <v>F5-ADD-VPR-ROUTING</v>
      </c>
      <c r="B168" s="31" t="s">
        <v>657</v>
      </c>
      <c r="C168" s="31" t="s">
        <v>656</v>
      </c>
      <c r="D168" s="32">
        <v>5250</v>
      </c>
      <c r="E168" s="33" t="s">
        <v>227</v>
      </c>
      <c r="F168" s="34">
        <f>Disc_PD</f>
        <v>0</v>
      </c>
      <c r="G168" s="32">
        <f>D168*(1-F168)</f>
        <v>5250</v>
      </c>
      <c r="I168" s="32">
        <v>892.5000000000001</v>
      </c>
      <c r="J168" s="32">
        <v>735.0000000000001</v>
      </c>
      <c r="K168" s="32" t="s">
        <v>158</v>
      </c>
      <c r="L168" s="32" t="s">
        <v>158</v>
      </c>
    </row>
    <row r="169" spans="1:8" ht="12.75">
      <c r="A169" s="27">
        <f t="shared" si="1"/>
        <v>0</v>
      </c>
      <c r="B169" s="10"/>
      <c r="H169" s="3"/>
    </row>
    <row r="170" spans="1:12" s="15" customFormat="1" ht="11.25" customHeight="1">
      <c r="A170" s="27">
        <f t="shared" si="1"/>
        <v>0</v>
      </c>
      <c r="B170" s="160" t="s">
        <v>373</v>
      </c>
      <c r="C170" s="160"/>
      <c r="D170" s="160"/>
      <c r="E170" s="160"/>
      <c r="F170" s="160"/>
      <c r="G170" s="160"/>
      <c r="H170" s="3"/>
      <c r="I170" s="3"/>
      <c r="J170" s="3"/>
      <c r="K170" s="3"/>
      <c r="L170" s="3"/>
    </row>
    <row r="171" spans="1:12" s="15" customFormat="1" ht="11.25" customHeight="1">
      <c r="A171" s="27">
        <f t="shared" si="1"/>
        <v>0</v>
      </c>
      <c r="B171" s="160" t="s">
        <v>377</v>
      </c>
      <c r="C171" s="160"/>
      <c r="D171" s="160"/>
      <c r="E171" s="160"/>
      <c r="F171" s="160"/>
      <c r="G171" s="160"/>
      <c r="H171" s="3"/>
      <c r="I171" s="3"/>
      <c r="J171" s="3"/>
      <c r="K171" s="3"/>
      <c r="L171" s="3"/>
    </row>
    <row r="172" spans="1:12" s="15" customFormat="1" ht="11.25">
      <c r="A172" s="27">
        <f t="shared" si="1"/>
        <v>0</v>
      </c>
      <c r="B172" s="160" t="s">
        <v>655</v>
      </c>
      <c r="C172" s="160"/>
      <c r="D172" s="160"/>
      <c r="E172" s="160"/>
      <c r="F172" s="160"/>
      <c r="G172" s="160"/>
      <c r="H172" s="3"/>
      <c r="I172" s="3"/>
      <c r="J172" s="3"/>
      <c r="K172" s="3"/>
      <c r="L172" s="3"/>
    </row>
    <row r="173" spans="1:12" s="15" customFormat="1" ht="11.25">
      <c r="A173" s="27">
        <f t="shared" si="1"/>
        <v>0</v>
      </c>
      <c r="B173" s="160" t="s">
        <v>809</v>
      </c>
      <c r="C173" s="160"/>
      <c r="D173" s="160"/>
      <c r="E173" s="160"/>
      <c r="F173" s="160"/>
      <c r="G173" s="160"/>
      <c r="H173" s="3"/>
      <c r="I173" s="3"/>
      <c r="J173" s="3"/>
      <c r="K173" s="3"/>
      <c r="L173" s="3"/>
    </row>
    <row r="174" spans="1:12" s="15" customFormat="1" ht="35.25" customHeight="1">
      <c r="A174" s="27">
        <f t="shared" si="1"/>
        <v>0</v>
      </c>
      <c r="B174" s="164" t="s">
        <v>691</v>
      </c>
      <c r="C174" s="164"/>
      <c r="D174" s="164"/>
      <c r="E174" s="164"/>
      <c r="F174" s="164"/>
      <c r="G174" s="164"/>
      <c r="H174" s="3"/>
      <c r="I174" s="3"/>
      <c r="J174" s="3"/>
      <c r="K174" s="3"/>
      <c r="L174" s="3"/>
    </row>
    <row r="175" spans="1:8" ht="12.75">
      <c r="A175" s="27">
        <f t="shared" si="1"/>
        <v>0</v>
      </c>
      <c r="B175" s="10"/>
      <c r="H175" s="3"/>
    </row>
    <row r="176" spans="1:8" ht="12.75">
      <c r="A176" s="27">
        <f t="shared" si="1"/>
        <v>0</v>
      </c>
      <c r="B176" s="10"/>
      <c r="H176" s="3"/>
    </row>
    <row r="177" spans="1:12" s="5" customFormat="1" ht="15.75" customHeight="1">
      <c r="A177" s="27">
        <f t="shared" si="1"/>
        <v>0</v>
      </c>
      <c r="B177" s="61" t="s">
        <v>591</v>
      </c>
      <c r="C177" s="62"/>
      <c r="D177" s="62"/>
      <c r="E177" s="62"/>
      <c r="F177" s="62"/>
      <c r="G177" s="63"/>
      <c r="I177" s="35" t="s">
        <v>167</v>
      </c>
      <c r="J177" s="35" t="s">
        <v>168</v>
      </c>
      <c r="K177" s="35" t="s">
        <v>170</v>
      </c>
      <c r="L177" s="35" t="s">
        <v>169</v>
      </c>
    </row>
    <row r="178" spans="1:12" s="4" customFormat="1" ht="22.5">
      <c r="A178" s="27" t="str">
        <f t="shared" si="1"/>
        <v>Part Number</v>
      </c>
      <c r="B178" s="29" t="s">
        <v>206</v>
      </c>
      <c r="C178" s="29" t="s">
        <v>207</v>
      </c>
      <c r="D178" s="30" t="s">
        <v>208</v>
      </c>
      <c r="E178" s="30" t="s">
        <v>163</v>
      </c>
      <c r="F178" s="30" t="s">
        <v>164</v>
      </c>
      <c r="G178" s="30" t="s">
        <v>165</v>
      </c>
      <c r="I178" s="30" t="s">
        <v>208</v>
      </c>
      <c r="J178" s="30" t="s">
        <v>208</v>
      </c>
      <c r="K178" s="30" t="s">
        <v>208</v>
      </c>
      <c r="L178" s="30" t="s">
        <v>208</v>
      </c>
    </row>
    <row r="179" spans="1:12" ht="33.75" customHeight="1">
      <c r="A179" s="27" t="str">
        <f t="shared" si="1"/>
        <v>F5-BIG-LTM-8900-E-R</v>
      </c>
      <c r="B179" s="31" t="s">
        <v>961</v>
      </c>
      <c r="C179" s="31" t="s">
        <v>595</v>
      </c>
      <c r="D179" s="32">
        <v>125995</v>
      </c>
      <c r="E179" s="33" t="s">
        <v>227</v>
      </c>
      <c r="F179" s="34">
        <f aca="true" t="shared" si="2" ref="F179:F185">Disc_PD</f>
        <v>0</v>
      </c>
      <c r="G179" s="32">
        <f aca="true" t="shared" si="3" ref="G179:G185">D179*(1-F179)</f>
        <v>125995</v>
      </c>
      <c r="I179" s="32">
        <v>21419.15</v>
      </c>
      <c r="J179" s="32">
        <v>17639.300000000003</v>
      </c>
      <c r="K179" s="32">
        <v>2519.9</v>
      </c>
      <c r="L179" s="32">
        <v>10079.6</v>
      </c>
    </row>
    <row r="180" spans="1:12" ht="33.75" customHeight="1">
      <c r="A180" s="27" t="str">
        <f t="shared" si="1"/>
        <v>F5-BIG-LTM-8800-E2-RS</v>
      </c>
      <c r="B180" s="105" t="s">
        <v>688</v>
      </c>
      <c r="C180" s="105" t="s">
        <v>99</v>
      </c>
      <c r="D180" s="100">
        <v>131245</v>
      </c>
      <c r="E180" s="106" t="s">
        <v>227</v>
      </c>
      <c r="F180" s="107">
        <f t="shared" si="2"/>
        <v>0</v>
      </c>
      <c r="G180" s="100">
        <f t="shared" si="3"/>
        <v>131245</v>
      </c>
      <c r="I180" s="100">
        <v>22311.65</v>
      </c>
      <c r="J180" s="100">
        <v>18374.300000000003</v>
      </c>
      <c r="K180" s="100">
        <v>2624.9</v>
      </c>
      <c r="L180" s="100">
        <v>10499.6</v>
      </c>
    </row>
    <row r="181" spans="1:12" ht="33.75" customHeight="1">
      <c r="A181" s="27" t="str">
        <f t="shared" si="1"/>
        <v>F5-BIG-LTM-8400-E2-RS</v>
      </c>
      <c r="B181" s="105" t="s">
        <v>687</v>
      </c>
      <c r="C181" s="105" t="s">
        <v>102</v>
      </c>
      <c r="D181" s="100">
        <v>102370</v>
      </c>
      <c r="E181" s="106" t="s">
        <v>227</v>
      </c>
      <c r="F181" s="107">
        <f t="shared" si="2"/>
        <v>0</v>
      </c>
      <c r="G181" s="100">
        <f t="shared" si="3"/>
        <v>102370</v>
      </c>
      <c r="I181" s="100">
        <v>17402.9</v>
      </c>
      <c r="J181" s="100">
        <v>14331.800000000001</v>
      </c>
      <c r="K181" s="100">
        <v>2047.4</v>
      </c>
      <c r="L181" s="100">
        <v>8189.6</v>
      </c>
    </row>
    <row r="182" spans="1:12" ht="33.75" customHeight="1">
      <c r="A182" s="27" t="str">
        <f t="shared" si="1"/>
        <v>F5-BIG-LTM-6900-E-R</v>
      </c>
      <c r="B182" s="31" t="s">
        <v>962</v>
      </c>
      <c r="C182" s="31" t="s">
        <v>534</v>
      </c>
      <c r="D182" s="32">
        <v>78745</v>
      </c>
      <c r="E182" s="33" t="s">
        <v>227</v>
      </c>
      <c r="F182" s="34">
        <f t="shared" si="2"/>
        <v>0</v>
      </c>
      <c r="G182" s="32">
        <f t="shared" si="3"/>
        <v>78745</v>
      </c>
      <c r="H182" s="95"/>
      <c r="I182" s="32">
        <v>13386.650000000001</v>
      </c>
      <c r="J182" s="32">
        <v>11024.300000000001</v>
      </c>
      <c r="K182" s="32">
        <v>1574.9</v>
      </c>
      <c r="L182" s="32">
        <v>6299.6</v>
      </c>
    </row>
    <row r="183" spans="1:12" ht="22.5">
      <c r="A183" s="27" t="str">
        <f t="shared" si="1"/>
        <v>F5-BIG-LTM-3900-E-R</v>
      </c>
      <c r="B183" s="31" t="s">
        <v>963</v>
      </c>
      <c r="C183" s="31" t="s">
        <v>702</v>
      </c>
      <c r="D183" s="32">
        <v>55645</v>
      </c>
      <c r="E183" s="33" t="s">
        <v>227</v>
      </c>
      <c r="F183" s="34">
        <f t="shared" si="2"/>
        <v>0</v>
      </c>
      <c r="G183" s="32">
        <f t="shared" si="3"/>
        <v>55645</v>
      </c>
      <c r="I183" s="32">
        <v>9459.650000000001</v>
      </c>
      <c r="J183" s="32">
        <v>7790.300000000001</v>
      </c>
      <c r="K183" s="32">
        <v>1112.9</v>
      </c>
      <c r="L183" s="32">
        <v>4451.6</v>
      </c>
    </row>
    <row r="184" spans="1:12" ht="22.5">
      <c r="A184" s="27" t="str">
        <f t="shared" si="1"/>
        <v>F5-BIG-LTM-3600-E-R</v>
      </c>
      <c r="B184" s="31" t="s">
        <v>964</v>
      </c>
      <c r="C184" s="31" t="s">
        <v>440</v>
      </c>
      <c r="D184" s="32">
        <v>44620</v>
      </c>
      <c r="E184" s="33" t="s">
        <v>227</v>
      </c>
      <c r="F184" s="34">
        <f t="shared" si="2"/>
        <v>0</v>
      </c>
      <c r="G184" s="32">
        <f t="shared" si="3"/>
        <v>44620</v>
      </c>
      <c r="I184" s="32">
        <v>7585.400000000001</v>
      </c>
      <c r="J184" s="32">
        <v>6246.8</v>
      </c>
      <c r="K184" s="32">
        <v>892.4</v>
      </c>
      <c r="L184" s="32">
        <v>3569.6</v>
      </c>
    </row>
    <row r="185" spans="1:12" ht="22.5">
      <c r="A185" s="27" t="str">
        <f t="shared" si="1"/>
        <v>F5-BIG-LTM-1600-E-R</v>
      </c>
      <c r="B185" s="31" t="s">
        <v>965</v>
      </c>
      <c r="C185" s="31" t="s">
        <v>433</v>
      </c>
      <c r="D185" s="32">
        <v>32020</v>
      </c>
      <c r="E185" s="33" t="s">
        <v>227</v>
      </c>
      <c r="F185" s="34">
        <f t="shared" si="2"/>
        <v>0</v>
      </c>
      <c r="G185" s="32">
        <f t="shared" si="3"/>
        <v>32020</v>
      </c>
      <c r="I185" s="32">
        <v>5443.400000000001</v>
      </c>
      <c r="J185" s="32">
        <v>4482.8</v>
      </c>
      <c r="K185" s="32">
        <v>640.4</v>
      </c>
      <c r="L185" s="32">
        <v>2561.6</v>
      </c>
    </row>
    <row r="186" spans="1:12" ht="3" customHeight="1">
      <c r="A186" s="27">
        <f t="shared" si="1"/>
        <v>0</v>
      </c>
      <c r="B186" s="37"/>
      <c r="C186" s="38"/>
      <c r="D186" s="38"/>
      <c r="E186" s="38"/>
      <c r="F186" s="38"/>
      <c r="G186" s="39"/>
      <c r="H186" s="3"/>
      <c r="I186" s="40"/>
      <c r="J186" s="38"/>
      <c r="K186" s="38"/>
      <c r="L186" s="39"/>
    </row>
    <row r="187" spans="1:12" ht="33.75" customHeight="1">
      <c r="A187" s="27" t="str">
        <f aca="true" t="shared" si="4" ref="A187:A214">C187</f>
        <v>F5-BIG-LTM-8400-DC-E2-RS</v>
      </c>
      <c r="B187" s="105" t="s">
        <v>733</v>
      </c>
      <c r="C187" s="105" t="s">
        <v>243</v>
      </c>
      <c r="D187" s="100">
        <v>104995</v>
      </c>
      <c r="E187" s="106" t="s">
        <v>227</v>
      </c>
      <c r="F187" s="107">
        <f>Disc_PD</f>
        <v>0</v>
      </c>
      <c r="G187" s="100">
        <f>D187*(1-F187)</f>
        <v>104995</v>
      </c>
      <c r="I187" s="100">
        <v>17849.15</v>
      </c>
      <c r="J187" s="100">
        <v>14699.300000000001</v>
      </c>
      <c r="K187" s="100">
        <v>2099.9</v>
      </c>
      <c r="L187" s="100">
        <v>8399.6</v>
      </c>
    </row>
    <row r="188" spans="1:12" ht="3" customHeight="1">
      <c r="A188" s="27">
        <f t="shared" si="4"/>
        <v>0</v>
      </c>
      <c r="B188" s="37"/>
      <c r="C188" s="38"/>
      <c r="D188" s="38"/>
      <c r="E188" s="38"/>
      <c r="F188" s="38"/>
      <c r="G188" s="39"/>
      <c r="H188" s="3"/>
      <c r="I188" s="40"/>
      <c r="J188" s="38"/>
      <c r="K188" s="38"/>
      <c r="L188" s="39"/>
    </row>
    <row r="189" spans="1:12" ht="33.75" customHeight="1">
      <c r="A189" s="27" t="str">
        <f t="shared" si="4"/>
        <v>F5-BIG-LTM-8400EF2-R</v>
      </c>
      <c r="B189" s="105" t="s">
        <v>732</v>
      </c>
      <c r="C189" s="105" t="s">
        <v>141</v>
      </c>
      <c r="D189" s="100">
        <v>118115</v>
      </c>
      <c r="E189" s="106" t="s">
        <v>227</v>
      </c>
      <c r="F189" s="107">
        <f>Disc_PD</f>
        <v>0</v>
      </c>
      <c r="G189" s="100">
        <f>D189*(1-F189)</f>
        <v>118115</v>
      </c>
      <c r="I189" s="100">
        <v>20079.550000000003</v>
      </c>
      <c r="J189" s="100">
        <v>16536.100000000002</v>
      </c>
      <c r="K189" s="100">
        <v>2362.3</v>
      </c>
      <c r="L189" s="100">
        <v>9449.2</v>
      </c>
    </row>
    <row r="190" spans="1:8" ht="12.75">
      <c r="A190" s="27">
        <f t="shared" si="4"/>
        <v>0</v>
      </c>
      <c r="B190" s="10"/>
      <c r="H190" s="3"/>
    </row>
    <row r="191" spans="1:12" s="15" customFormat="1" ht="11.25" customHeight="1">
      <c r="A191" s="27">
        <f t="shared" si="4"/>
        <v>0</v>
      </c>
      <c r="B191" s="160" t="s">
        <v>80</v>
      </c>
      <c r="C191" s="160"/>
      <c r="D191" s="160"/>
      <c r="E191" s="160"/>
      <c r="F191" s="160"/>
      <c r="G191" s="160"/>
      <c r="H191" s="3"/>
      <c r="I191" s="3"/>
      <c r="J191" s="3"/>
      <c r="K191" s="3"/>
      <c r="L191" s="3"/>
    </row>
    <row r="192" spans="1:12" s="15" customFormat="1" ht="11.25" customHeight="1">
      <c r="A192" s="27">
        <f t="shared" si="4"/>
        <v>0</v>
      </c>
      <c r="B192" s="160" t="s">
        <v>360</v>
      </c>
      <c r="C192" s="160"/>
      <c r="D192" s="160"/>
      <c r="E192" s="160"/>
      <c r="F192" s="160"/>
      <c r="G192" s="160"/>
      <c r="H192" s="3"/>
      <c r="I192" s="3"/>
      <c r="J192" s="3"/>
      <c r="K192" s="3"/>
      <c r="L192" s="3"/>
    </row>
    <row r="193" spans="1:12" s="15" customFormat="1" ht="11.25">
      <c r="A193" s="27">
        <f t="shared" si="4"/>
        <v>0</v>
      </c>
      <c r="B193" s="160" t="s">
        <v>810</v>
      </c>
      <c r="C193" s="160"/>
      <c r="D193" s="160"/>
      <c r="E193" s="160"/>
      <c r="F193" s="160"/>
      <c r="G193" s="160"/>
      <c r="H193" s="3"/>
      <c r="I193" s="3"/>
      <c r="J193" s="3"/>
      <c r="K193" s="3"/>
      <c r="L193" s="3"/>
    </row>
    <row r="194" spans="1:8" ht="12.75">
      <c r="A194" s="27">
        <f t="shared" si="4"/>
        <v>0</v>
      </c>
      <c r="B194" s="10"/>
      <c r="H194" s="3"/>
    </row>
    <row r="195" spans="1:8" ht="12.75">
      <c r="A195" s="27">
        <f t="shared" si="4"/>
        <v>0</v>
      </c>
      <c r="B195" s="10"/>
      <c r="H195" s="3"/>
    </row>
    <row r="196" spans="1:8" ht="12.75">
      <c r="A196" s="27">
        <f t="shared" si="4"/>
        <v>0</v>
      </c>
      <c r="B196" s="10"/>
      <c r="H196" s="3"/>
    </row>
    <row r="197" spans="1:12" s="5" customFormat="1" ht="15.75" customHeight="1">
      <c r="A197" s="27">
        <f t="shared" si="4"/>
        <v>0</v>
      </c>
      <c r="B197" s="68" t="s">
        <v>634</v>
      </c>
      <c r="C197" s="62"/>
      <c r="D197" s="62"/>
      <c r="E197" s="62"/>
      <c r="F197" s="62"/>
      <c r="G197" s="63"/>
      <c r="I197" s="35" t="s">
        <v>167</v>
      </c>
      <c r="J197" s="35" t="s">
        <v>168</v>
      </c>
      <c r="K197" s="35" t="s">
        <v>170</v>
      </c>
      <c r="L197" s="35" t="s">
        <v>169</v>
      </c>
    </row>
    <row r="198" spans="1:12" s="4" customFormat="1" ht="22.5">
      <c r="A198" s="27" t="str">
        <f t="shared" si="4"/>
        <v>Part Number</v>
      </c>
      <c r="B198" s="29" t="s">
        <v>206</v>
      </c>
      <c r="C198" s="29" t="s">
        <v>207</v>
      </c>
      <c r="D198" s="30" t="s">
        <v>208</v>
      </c>
      <c r="E198" s="30" t="s">
        <v>163</v>
      </c>
      <c r="F198" s="30" t="s">
        <v>164</v>
      </c>
      <c r="G198" s="30" t="s">
        <v>165</v>
      </c>
      <c r="I198" s="30" t="s">
        <v>208</v>
      </c>
      <c r="J198" s="30" t="s">
        <v>208</v>
      </c>
      <c r="K198" s="30" t="s">
        <v>208</v>
      </c>
      <c r="L198" s="30" t="s">
        <v>208</v>
      </c>
    </row>
    <row r="199" spans="1:12" ht="22.5">
      <c r="A199" s="27" t="str">
        <f t="shared" si="4"/>
        <v>F5-BIG-LTM-8900-AS-R</v>
      </c>
      <c r="B199" s="43" t="s">
        <v>594</v>
      </c>
      <c r="C199" s="31" t="s">
        <v>593</v>
      </c>
      <c r="D199" s="32">
        <v>112340</v>
      </c>
      <c r="E199" s="33" t="s">
        <v>227</v>
      </c>
      <c r="F199" s="34">
        <f aca="true" t="shared" si="5" ref="F199:F204">Disc_PD</f>
        <v>0</v>
      </c>
      <c r="G199" s="32">
        <f aca="true" t="shared" si="6" ref="G199:G204">D199*(1-F199)</f>
        <v>112340</v>
      </c>
      <c r="I199" s="32">
        <v>19097.800000000003</v>
      </c>
      <c r="J199" s="32">
        <v>15727.600000000002</v>
      </c>
      <c r="K199" s="32">
        <v>2246.8</v>
      </c>
      <c r="L199" s="32">
        <v>8987.2</v>
      </c>
    </row>
    <row r="200" spans="1:12" ht="22.5">
      <c r="A200" s="27" t="str">
        <f t="shared" si="4"/>
        <v>F5-BIG-LTM-8800-AS-RS</v>
      </c>
      <c r="B200" s="108" t="s">
        <v>148</v>
      </c>
      <c r="C200" s="105" t="s">
        <v>159</v>
      </c>
      <c r="D200" s="100">
        <v>111710</v>
      </c>
      <c r="E200" s="106" t="s">
        <v>227</v>
      </c>
      <c r="F200" s="107">
        <f t="shared" si="5"/>
        <v>0</v>
      </c>
      <c r="G200" s="100">
        <f t="shared" si="6"/>
        <v>111710</v>
      </c>
      <c r="I200" s="100">
        <v>18990.7</v>
      </c>
      <c r="J200" s="100">
        <v>15639.400000000001</v>
      </c>
      <c r="K200" s="100">
        <v>2234.2000000000003</v>
      </c>
      <c r="L200" s="100">
        <v>8936.800000000001</v>
      </c>
    </row>
    <row r="201" spans="1:12" ht="22.5">
      <c r="A201" s="27" t="str">
        <f t="shared" si="4"/>
        <v>F5-BIG-LTM-8400-AS-RS</v>
      </c>
      <c r="B201" s="108" t="s">
        <v>353</v>
      </c>
      <c r="C201" s="105" t="s">
        <v>222</v>
      </c>
      <c r="D201" s="100">
        <v>95435</v>
      </c>
      <c r="E201" s="106" t="s">
        <v>227</v>
      </c>
      <c r="F201" s="107">
        <f t="shared" si="5"/>
        <v>0</v>
      </c>
      <c r="G201" s="100">
        <f t="shared" si="6"/>
        <v>95435</v>
      </c>
      <c r="I201" s="100">
        <v>16223.95</v>
      </c>
      <c r="J201" s="100">
        <v>13360.900000000001</v>
      </c>
      <c r="K201" s="100">
        <v>1908.7</v>
      </c>
      <c r="L201" s="100">
        <v>7634.8</v>
      </c>
    </row>
    <row r="202" spans="1:12" ht="22.5">
      <c r="A202" s="27" t="str">
        <f t="shared" si="4"/>
        <v>F5-BIG-LTM-6900-AS-R</v>
      </c>
      <c r="B202" s="43" t="s">
        <v>729</v>
      </c>
      <c r="C202" s="31" t="s">
        <v>587</v>
      </c>
      <c r="D202" s="32">
        <v>75590</v>
      </c>
      <c r="E202" s="33" t="s">
        <v>227</v>
      </c>
      <c r="F202" s="34">
        <f t="shared" si="5"/>
        <v>0</v>
      </c>
      <c r="G202" s="32">
        <f t="shared" si="6"/>
        <v>75590</v>
      </c>
      <c r="I202" s="32">
        <v>12850.300000000001</v>
      </c>
      <c r="J202" s="32">
        <v>10582.6</v>
      </c>
      <c r="K202" s="32">
        <v>1511.8</v>
      </c>
      <c r="L202" s="32">
        <v>6047.2</v>
      </c>
    </row>
    <row r="203" spans="1:12" ht="12.75">
      <c r="A203" s="27" t="str">
        <f t="shared" si="4"/>
        <v>F5-BIG-LTM-3900-AS-R</v>
      </c>
      <c r="B203" s="36" t="s">
        <v>703</v>
      </c>
      <c r="C203" s="31" t="s">
        <v>704</v>
      </c>
      <c r="D203" s="32">
        <v>59840</v>
      </c>
      <c r="E203" s="33" t="s">
        <v>227</v>
      </c>
      <c r="F203" s="34">
        <f t="shared" si="5"/>
        <v>0</v>
      </c>
      <c r="G203" s="32">
        <f t="shared" si="6"/>
        <v>59840</v>
      </c>
      <c r="I203" s="32">
        <v>10172.800000000001</v>
      </c>
      <c r="J203" s="32">
        <v>8377.6</v>
      </c>
      <c r="K203" s="32">
        <v>1196.8</v>
      </c>
      <c r="L203" s="32">
        <v>4787.2</v>
      </c>
    </row>
    <row r="204" spans="1:12" ht="12.75">
      <c r="A204" s="27" t="str">
        <f t="shared" si="4"/>
        <v>F5-BIG-LTM-3600-AS-R</v>
      </c>
      <c r="B204" s="36" t="s">
        <v>585</v>
      </c>
      <c r="C204" s="31" t="s">
        <v>586</v>
      </c>
      <c r="D204" s="32">
        <v>49340</v>
      </c>
      <c r="E204" s="33" t="s">
        <v>227</v>
      </c>
      <c r="F204" s="34">
        <f t="shared" si="5"/>
        <v>0</v>
      </c>
      <c r="G204" s="32">
        <f t="shared" si="6"/>
        <v>49340</v>
      </c>
      <c r="I204" s="32">
        <v>8387.800000000001</v>
      </c>
      <c r="J204" s="32">
        <v>6907.6</v>
      </c>
      <c r="K204" s="32">
        <v>986.8000000000001</v>
      </c>
      <c r="L204" s="32">
        <v>3947.2000000000003</v>
      </c>
    </row>
    <row r="205" spans="1:8" ht="12.75">
      <c r="A205" s="27">
        <f t="shared" si="4"/>
        <v>0</v>
      </c>
      <c r="B205" s="10"/>
      <c r="H205" s="3"/>
    </row>
    <row r="206" spans="1:12" s="15" customFormat="1" ht="11.25" customHeight="1">
      <c r="A206" s="27">
        <f t="shared" si="4"/>
        <v>0</v>
      </c>
      <c r="B206" s="160" t="s">
        <v>80</v>
      </c>
      <c r="C206" s="160"/>
      <c r="D206" s="160"/>
      <c r="E206" s="160"/>
      <c r="F206" s="160"/>
      <c r="G206" s="160"/>
      <c r="H206" s="3"/>
      <c r="I206" s="3"/>
      <c r="J206" s="3"/>
      <c r="K206" s="3"/>
      <c r="L206" s="3"/>
    </row>
    <row r="207" spans="1:12" s="15" customFormat="1" ht="11.25" customHeight="1">
      <c r="A207" s="27">
        <f t="shared" si="4"/>
        <v>0</v>
      </c>
      <c r="B207" s="160" t="s">
        <v>360</v>
      </c>
      <c r="C207" s="160"/>
      <c r="D207" s="160"/>
      <c r="E207" s="160"/>
      <c r="F207" s="160"/>
      <c r="G207" s="160"/>
      <c r="H207" s="3"/>
      <c r="I207" s="3"/>
      <c r="J207" s="3"/>
      <c r="K207" s="3"/>
      <c r="L207" s="3"/>
    </row>
    <row r="208" spans="1:12" s="15" customFormat="1" ht="11.25">
      <c r="A208" s="27">
        <f t="shared" si="4"/>
        <v>0</v>
      </c>
      <c r="B208" s="160" t="s">
        <v>695</v>
      </c>
      <c r="C208" s="160"/>
      <c r="D208" s="160"/>
      <c r="E208" s="160"/>
      <c r="F208" s="160"/>
      <c r="G208" s="160"/>
      <c r="H208" s="3"/>
      <c r="I208" s="3"/>
      <c r="J208" s="3"/>
      <c r="K208" s="3"/>
      <c r="L208" s="3"/>
    </row>
    <row r="209" spans="1:12" s="15" customFormat="1" ht="22.5" customHeight="1">
      <c r="A209" s="27">
        <f t="shared" si="4"/>
        <v>0</v>
      </c>
      <c r="B209" s="160" t="s">
        <v>696</v>
      </c>
      <c r="C209" s="160"/>
      <c r="D209" s="160"/>
      <c r="E209" s="160"/>
      <c r="F209" s="160"/>
      <c r="G209" s="160"/>
      <c r="H209" s="3"/>
      <c r="I209" s="3"/>
      <c r="J209" s="3"/>
      <c r="K209" s="3"/>
      <c r="L209" s="3"/>
    </row>
    <row r="210" spans="1:12" s="15" customFormat="1" ht="22.5" customHeight="1">
      <c r="A210" s="27">
        <f t="shared" si="4"/>
        <v>0</v>
      </c>
      <c r="B210" s="160" t="s">
        <v>867</v>
      </c>
      <c r="C210" s="160"/>
      <c r="D210" s="160"/>
      <c r="E210" s="160"/>
      <c r="F210" s="160"/>
      <c r="G210" s="160"/>
      <c r="H210" s="3"/>
      <c r="I210" s="3"/>
      <c r="J210" s="3"/>
      <c r="K210" s="3"/>
      <c r="L210" s="3"/>
    </row>
    <row r="211" spans="1:12" s="15" customFormat="1" ht="11.25" customHeight="1">
      <c r="A211" s="27">
        <f t="shared" si="4"/>
        <v>0</v>
      </c>
      <c r="B211" s="160" t="s">
        <v>811</v>
      </c>
      <c r="C211" s="160"/>
      <c r="D211" s="160"/>
      <c r="E211" s="160"/>
      <c r="F211" s="160"/>
      <c r="G211" s="160"/>
      <c r="H211" s="3"/>
      <c r="I211" s="3"/>
      <c r="J211" s="3"/>
      <c r="K211" s="3"/>
      <c r="L211" s="3"/>
    </row>
    <row r="212" spans="1:8" ht="12.75">
      <c r="A212" s="27">
        <f t="shared" si="4"/>
        <v>0</v>
      </c>
      <c r="B212" s="10"/>
      <c r="H212" s="3"/>
    </row>
    <row r="213" spans="1:8" ht="12.75">
      <c r="A213" s="27">
        <f t="shared" si="4"/>
        <v>0</v>
      </c>
      <c r="B213" s="10"/>
      <c r="H213" s="3"/>
    </row>
    <row r="214" spans="1:12" s="5" customFormat="1" ht="15.75" customHeight="1">
      <c r="A214" s="27">
        <f t="shared" si="4"/>
        <v>0</v>
      </c>
      <c r="B214" s="61" t="s">
        <v>190</v>
      </c>
      <c r="C214" s="62"/>
      <c r="D214" s="62"/>
      <c r="E214" s="62"/>
      <c r="F214" s="62"/>
      <c r="G214" s="63"/>
      <c r="I214" s="41" t="s">
        <v>167</v>
      </c>
      <c r="J214" s="41" t="s">
        <v>168</v>
      </c>
      <c r="K214" s="41" t="s">
        <v>170</v>
      </c>
      <c r="L214" s="41" t="s">
        <v>169</v>
      </c>
    </row>
    <row r="215" spans="1:12" s="4" customFormat="1" ht="22.5">
      <c r="A215" s="27" t="str">
        <f aca="true" t="shared" si="7" ref="A215:A233">C215</f>
        <v>Part Number</v>
      </c>
      <c r="B215" s="29" t="s">
        <v>206</v>
      </c>
      <c r="C215" s="29" t="s">
        <v>207</v>
      </c>
      <c r="D215" s="30" t="s">
        <v>208</v>
      </c>
      <c r="E215" s="30" t="s">
        <v>163</v>
      </c>
      <c r="F215" s="30" t="s">
        <v>164</v>
      </c>
      <c r="G215" s="30" t="s">
        <v>165</v>
      </c>
      <c r="I215" s="30" t="s">
        <v>208</v>
      </c>
      <c r="J215" s="30" t="s">
        <v>208</v>
      </c>
      <c r="K215" s="30" t="s">
        <v>208</v>
      </c>
      <c r="L215" s="30" t="s">
        <v>208</v>
      </c>
    </row>
    <row r="216" spans="1:12" ht="12.75">
      <c r="A216" s="27" t="str">
        <f t="shared" si="7"/>
        <v>F5-BIG-LTM-8900-R</v>
      </c>
      <c r="B216" s="31" t="s">
        <v>596</v>
      </c>
      <c r="C216" s="31" t="s">
        <v>592</v>
      </c>
      <c r="D216" s="32">
        <v>94495</v>
      </c>
      <c r="E216" s="33" t="s">
        <v>227</v>
      </c>
      <c r="F216" s="34">
        <f aca="true" t="shared" si="8" ref="F216:F222">Disc_PD</f>
        <v>0</v>
      </c>
      <c r="G216" s="32">
        <f aca="true" t="shared" si="9" ref="G216:G222">D216*(1-F216)</f>
        <v>94495</v>
      </c>
      <c r="I216" s="32">
        <v>16064.150000000001</v>
      </c>
      <c r="J216" s="32">
        <v>13229.300000000001</v>
      </c>
      <c r="K216" s="32">
        <v>1889.9</v>
      </c>
      <c r="L216" s="32">
        <v>7559.6</v>
      </c>
    </row>
    <row r="217" spans="1:12" ht="12.75">
      <c r="A217" s="27" t="str">
        <f t="shared" si="7"/>
        <v>F5-BIG-LTM-8800-4GB-RS</v>
      </c>
      <c r="B217" s="105" t="s">
        <v>149</v>
      </c>
      <c r="C217" s="105" t="s">
        <v>98</v>
      </c>
      <c r="D217" s="100">
        <v>93865</v>
      </c>
      <c r="E217" s="106" t="s">
        <v>227</v>
      </c>
      <c r="F217" s="107">
        <f t="shared" si="8"/>
        <v>0</v>
      </c>
      <c r="G217" s="100">
        <f t="shared" si="9"/>
        <v>93865</v>
      </c>
      <c r="I217" s="100">
        <v>15957.050000000001</v>
      </c>
      <c r="J217" s="100">
        <v>13141.1</v>
      </c>
      <c r="K217" s="100">
        <v>1877.3</v>
      </c>
      <c r="L217" s="100">
        <v>7509.2</v>
      </c>
    </row>
    <row r="218" spans="1:12" ht="12.75">
      <c r="A218" s="27" t="str">
        <f t="shared" si="7"/>
        <v>F5-BIG-LTM-8400-4GB-RS</v>
      </c>
      <c r="B218" s="105" t="s">
        <v>352</v>
      </c>
      <c r="C218" s="105" t="s">
        <v>258</v>
      </c>
      <c r="D218" s="100">
        <v>77590</v>
      </c>
      <c r="E218" s="106" t="s">
        <v>227</v>
      </c>
      <c r="F218" s="107">
        <f t="shared" si="8"/>
        <v>0</v>
      </c>
      <c r="G218" s="100">
        <f t="shared" si="9"/>
        <v>77590</v>
      </c>
      <c r="I218" s="100">
        <v>13190.300000000001</v>
      </c>
      <c r="J218" s="100">
        <v>10862.6</v>
      </c>
      <c r="K218" s="100">
        <v>1551.8</v>
      </c>
      <c r="L218" s="100">
        <v>6207.2</v>
      </c>
    </row>
    <row r="219" spans="1:12" ht="12.75">
      <c r="A219" s="27" t="str">
        <f t="shared" si="7"/>
        <v>F5-BIG-LTM-6900-8G-R</v>
      </c>
      <c r="B219" s="31" t="s">
        <v>542</v>
      </c>
      <c r="C219" s="31" t="s">
        <v>533</v>
      </c>
      <c r="D219" s="32">
        <v>57745</v>
      </c>
      <c r="E219" s="33" t="s">
        <v>227</v>
      </c>
      <c r="F219" s="34">
        <f t="shared" si="8"/>
        <v>0</v>
      </c>
      <c r="G219" s="32">
        <f t="shared" si="9"/>
        <v>57745</v>
      </c>
      <c r="H219" s="95"/>
      <c r="I219" s="32">
        <v>9816.650000000001</v>
      </c>
      <c r="J219" s="32">
        <v>8084.300000000001</v>
      </c>
      <c r="K219" s="32">
        <v>1154.9</v>
      </c>
      <c r="L219" s="32">
        <v>4619.6</v>
      </c>
    </row>
    <row r="220" spans="1:12" ht="12.75">
      <c r="A220" s="27" t="str">
        <f t="shared" si="7"/>
        <v>F5-BIG-LTM-3900-8G-R</v>
      </c>
      <c r="B220" s="31" t="s">
        <v>701</v>
      </c>
      <c r="C220" s="31" t="s">
        <v>700</v>
      </c>
      <c r="D220" s="32">
        <v>41995</v>
      </c>
      <c r="E220" s="33" t="s">
        <v>227</v>
      </c>
      <c r="F220" s="34">
        <f t="shared" si="8"/>
        <v>0</v>
      </c>
      <c r="G220" s="32">
        <f t="shared" si="9"/>
        <v>41995</v>
      </c>
      <c r="I220" s="32">
        <v>7139.150000000001</v>
      </c>
      <c r="J220" s="32">
        <v>5879.3</v>
      </c>
      <c r="K220" s="32">
        <v>839.9</v>
      </c>
      <c r="L220" s="32">
        <v>3359.6</v>
      </c>
    </row>
    <row r="221" spans="1:12" ht="12.75">
      <c r="A221" s="27" t="str">
        <f t="shared" si="7"/>
        <v>F5-BIG-LTM-3600-4G-R</v>
      </c>
      <c r="B221" s="31" t="s">
        <v>438</v>
      </c>
      <c r="C221" s="31" t="s">
        <v>439</v>
      </c>
      <c r="D221" s="32">
        <v>31495</v>
      </c>
      <c r="E221" s="33" t="s">
        <v>227</v>
      </c>
      <c r="F221" s="34">
        <f t="shared" si="8"/>
        <v>0</v>
      </c>
      <c r="G221" s="32">
        <f t="shared" si="9"/>
        <v>31495</v>
      </c>
      <c r="I221" s="32">
        <v>5354.150000000001</v>
      </c>
      <c r="J221" s="32">
        <v>4409.3</v>
      </c>
      <c r="K221" s="32">
        <v>629.9</v>
      </c>
      <c r="L221" s="32">
        <v>2519.6</v>
      </c>
    </row>
    <row r="222" spans="1:12" ht="12.75">
      <c r="A222" s="27" t="str">
        <f t="shared" si="7"/>
        <v>F5-BIG-LTM-1600-4G-R</v>
      </c>
      <c r="B222" s="31" t="s">
        <v>432</v>
      </c>
      <c r="C222" s="31" t="s">
        <v>431</v>
      </c>
      <c r="D222" s="32">
        <v>18895</v>
      </c>
      <c r="E222" s="33" t="s">
        <v>227</v>
      </c>
      <c r="F222" s="34">
        <f t="shared" si="8"/>
        <v>0</v>
      </c>
      <c r="G222" s="32">
        <f t="shared" si="9"/>
        <v>18895</v>
      </c>
      <c r="I222" s="32">
        <v>3212.15</v>
      </c>
      <c r="J222" s="32">
        <v>2645.3</v>
      </c>
      <c r="K222" s="32">
        <v>377.90000000000003</v>
      </c>
      <c r="L222" s="32">
        <v>1511.6000000000001</v>
      </c>
    </row>
    <row r="223" spans="1:12" ht="3" customHeight="1">
      <c r="A223" s="27">
        <f t="shared" si="7"/>
        <v>0</v>
      </c>
      <c r="B223" s="37"/>
      <c r="C223" s="42"/>
      <c r="D223" s="42"/>
      <c r="E223" s="42"/>
      <c r="F223" s="42"/>
      <c r="G223" s="39"/>
      <c r="H223" s="3"/>
      <c r="I223" s="42"/>
      <c r="J223" s="42"/>
      <c r="K223" s="42"/>
      <c r="L223" s="39"/>
    </row>
    <row r="224" spans="1:12" ht="12.75">
      <c r="A224" s="27" t="str">
        <f t="shared" si="7"/>
        <v>F5-BIG-LTM-8400-DC-4GB-RS</v>
      </c>
      <c r="B224" s="105" t="s">
        <v>209</v>
      </c>
      <c r="C224" s="105" t="s">
        <v>130</v>
      </c>
      <c r="D224" s="100">
        <v>80215</v>
      </c>
      <c r="E224" s="106" t="s">
        <v>227</v>
      </c>
      <c r="F224" s="107">
        <f>Disc_PD</f>
        <v>0</v>
      </c>
      <c r="G224" s="100">
        <f>D224*(1-F224)</f>
        <v>80215</v>
      </c>
      <c r="I224" s="100">
        <v>13636.550000000001</v>
      </c>
      <c r="J224" s="100">
        <v>11230.1</v>
      </c>
      <c r="K224" s="100">
        <v>1604.3</v>
      </c>
      <c r="L224" s="100">
        <v>6417.2</v>
      </c>
    </row>
    <row r="225" spans="1:12" ht="3" customHeight="1">
      <c r="A225" s="27">
        <f t="shared" si="7"/>
        <v>0</v>
      </c>
      <c r="B225" s="37"/>
      <c r="C225" s="42"/>
      <c r="D225" s="42"/>
      <c r="E225" s="42"/>
      <c r="F225" s="42"/>
      <c r="G225" s="39"/>
      <c r="H225" s="3"/>
      <c r="I225" s="42"/>
      <c r="J225" s="42"/>
      <c r="K225" s="42"/>
      <c r="L225" s="39"/>
    </row>
    <row r="226" spans="1:12" ht="22.5">
      <c r="A226" s="27" t="str">
        <f t="shared" si="7"/>
        <v>F5-BIG-LTM-8900-F-R</v>
      </c>
      <c r="B226" s="31" t="s">
        <v>781</v>
      </c>
      <c r="C226" s="31" t="s">
        <v>762</v>
      </c>
      <c r="D226" s="32">
        <v>120745</v>
      </c>
      <c r="E226" s="33" t="s">
        <v>227</v>
      </c>
      <c r="F226" s="34">
        <f>Disc_PD</f>
        <v>0</v>
      </c>
      <c r="G226" s="32">
        <f>D226*(1-F226)</f>
        <v>120745</v>
      </c>
      <c r="H226" s="95"/>
      <c r="I226" s="32">
        <v>20526.65</v>
      </c>
      <c r="J226" s="32">
        <v>16904.300000000003</v>
      </c>
      <c r="K226" s="32">
        <v>2414.9</v>
      </c>
      <c r="L226" s="32">
        <v>9659.6</v>
      </c>
    </row>
    <row r="227" spans="1:12" ht="22.5">
      <c r="A227" s="27" t="str">
        <f t="shared" si="7"/>
        <v>F5-BIG-LTM-8400F2-R</v>
      </c>
      <c r="B227" s="105" t="s">
        <v>579</v>
      </c>
      <c r="C227" s="105" t="s">
        <v>140</v>
      </c>
      <c r="D227" s="100">
        <v>93965</v>
      </c>
      <c r="E227" s="106" t="s">
        <v>227</v>
      </c>
      <c r="F227" s="107">
        <f>Disc_PD</f>
        <v>0</v>
      </c>
      <c r="G227" s="100">
        <f>D227*(1-F227)</f>
        <v>93965</v>
      </c>
      <c r="I227" s="100">
        <v>15974.050000000001</v>
      </c>
      <c r="J227" s="100">
        <v>13155.1</v>
      </c>
      <c r="K227" s="100">
        <v>1879.3</v>
      </c>
      <c r="L227" s="100">
        <v>7517.2</v>
      </c>
    </row>
    <row r="228" spans="1:12" ht="22.5">
      <c r="A228" s="27" t="str">
        <f t="shared" si="7"/>
        <v>F5-BIG-LTM-6900-F-R</v>
      </c>
      <c r="B228" s="31" t="s">
        <v>689</v>
      </c>
      <c r="C228" s="31" t="s">
        <v>670</v>
      </c>
      <c r="D228" s="32">
        <v>83995</v>
      </c>
      <c r="E228" s="33" t="s">
        <v>227</v>
      </c>
      <c r="F228" s="34">
        <f>Disc_PD</f>
        <v>0</v>
      </c>
      <c r="G228" s="32">
        <f>D228*(1-F228)</f>
        <v>83995</v>
      </c>
      <c r="H228" s="95"/>
      <c r="I228" s="32">
        <v>14279.150000000001</v>
      </c>
      <c r="J228" s="32">
        <v>11759.300000000001</v>
      </c>
      <c r="K228" s="32">
        <v>1679.9</v>
      </c>
      <c r="L228" s="32">
        <v>6719.6</v>
      </c>
    </row>
    <row r="229" spans="1:12" ht="3" customHeight="1">
      <c r="A229" s="27">
        <f t="shared" si="7"/>
        <v>0</v>
      </c>
      <c r="B229" s="37"/>
      <c r="C229" s="42"/>
      <c r="D229" s="42"/>
      <c r="E229" s="42"/>
      <c r="F229" s="42"/>
      <c r="G229" s="39"/>
      <c r="H229" s="3"/>
      <c r="I229" s="42"/>
      <c r="J229" s="42"/>
      <c r="K229" s="42"/>
      <c r="L229" s="39"/>
    </row>
    <row r="230" spans="1:12" ht="22.5" customHeight="1">
      <c r="A230" s="27" t="str">
        <f t="shared" si="7"/>
        <v>F5-BIG-LTM-6900-N-R</v>
      </c>
      <c r="B230" s="31" t="s">
        <v>770</v>
      </c>
      <c r="C230" s="31" t="s">
        <v>769</v>
      </c>
      <c r="D230" s="32">
        <v>68245</v>
      </c>
      <c r="E230" s="33" t="s">
        <v>227</v>
      </c>
      <c r="F230" s="34">
        <f>Disc_PD</f>
        <v>0</v>
      </c>
      <c r="G230" s="32">
        <f>D230*(1-F230)</f>
        <v>68245</v>
      </c>
      <c r="I230" s="32">
        <v>11601.650000000001</v>
      </c>
      <c r="J230" s="32">
        <v>9554.300000000001</v>
      </c>
      <c r="K230" s="32">
        <v>1364.9</v>
      </c>
      <c r="L230" s="32">
        <v>5459.6</v>
      </c>
    </row>
    <row r="231" spans="1:8" ht="12.75">
      <c r="A231" s="27">
        <f t="shared" si="7"/>
        <v>0</v>
      </c>
      <c r="B231" s="10"/>
      <c r="H231" s="3"/>
    </row>
    <row r="232" spans="1:12" s="15" customFormat="1" ht="11.25" customHeight="1">
      <c r="A232" s="27">
        <f t="shared" si="7"/>
        <v>0</v>
      </c>
      <c r="B232" s="160" t="s">
        <v>80</v>
      </c>
      <c r="C232" s="160"/>
      <c r="D232" s="160"/>
      <c r="E232" s="160"/>
      <c r="F232" s="160"/>
      <c r="G232" s="160"/>
      <c r="H232" s="3"/>
      <c r="I232" s="3"/>
      <c r="J232" s="3"/>
      <c r="K232" s="3"/>
      <c r="L232" s="3"/>
    </row>
    <row r="233" spans="1:12" s="15" customFormat="1" ht="11.25" customHeight="1">
      <c r="A233" s="27">
        <f t="shared" si="7"/>
        <v>0</v>
      </c>
      <c r="B233" s="160" t="s">
        <v>360</v>
      </c>
      <c r="C233" s="160"/>
      <c r="D233" s="160"/>
      <c r="E233" s="160"/>
      <c r="F233" s="160"/>
      <c r="G233" s="160"/>
      <c r="H233" s="3"/>
      <c r="I233" s="3"/>
      <c r="J233" s="3"/>
      <c r="K233" s="3"/>
      <c r="L233" s="3"/>
    </row>
    <row r="234" spans="1:12" s="15" customFormat="1" ht="22.5" customHeight="1">
      <c r="A234" s="27">
        <f>C234</f>
        <v>0</v>
      </c>
      <c r="B234" s="160" t="s">
        <v>868</v>
      </c>
      <c r="C234" s="160"/>
      <c r="D234" s="160"/>
      <c r="E234" s="160"/>
      <c r="F234" s="160"/>
      <c r="G234" s="160"/>
      <c r="H234" s="3"/>
      <c r="I234" s="3"/>
      <c r="J234" s="3"/>
      <c r="K234" s="3"/>
      <c r="L234" s="3"/>
    </row>
    <row r="235" spans="1:12" s="15" customFormat="1" ht="11.25">
      <c r="A235" s="27">
        <f>C235</f>
        <v>0</v>
      </c>
      <c r="B235" s="161" t="s">
        <v>869</v>
      </c>
      <c r="C235" s="161"/>
      <c r="D235" s="161"/>
      <c r="E235" s="161"/>
      <c r="F235" s="161"/>
      <c r="G235" s="161"/>
      <c r="H235" s="3"/>
      <c r="I235" s="3"/>
      <c r="J235" s="3"/>
      <c r="K235" s="3"/>
      <c r="L235" s="3"/>
    </row>
    <row r="236" spans="1:12" s="15" customFormat="1" ht="22.5" customHeight="1">
      <c r="A236" s="27">
        <f>C236</f>
        <v>0</v>
      </c>
      <c r="B236" s="160" t="s">
        <v>874</v>
      </c>
      <c r="C236" s="160"/>
      <c r="D236" s="160"/>
      <c r="E236" s="160"/>
      <c r="F236" s="160"/>
      <c r="G236" s="160"/>
      <c r="H236" s="3"/>
      <c r="I236" s="3"/>
      <c r="J236" s="3"/>
      <c r="K236" s="3"/>
      <c r="L236" s="3"/>
    </row>
    <row r="237" spans="1:12" s="15" customFormat="1" ht="11.25">
      <c r="A237" s="27">
        <f>C237</f>
        <v>0</v>
      </c>
      <c r="B237" s="160" t="s">
        <v>811</v>
      </c>
      <c r="C237" s="160"/>
      <c r="D237" s="160"/>
      <c r="E237" s="160"/>
      <c r="F237" s="160"/>
      <c r="G237" s="160"/>
      <c r="H237" s="3"/>
      <c r="I237" s="3"/>
      <c r="J237" s="3"/>
      <c r="K237" s="3"/>
      <c r="L237" s="3"/>
    </row>
    <row r="238" spans="1:8" ht="12.75">
      <c r="A238" s="27">
        <f>C238</f>
        <v>0</v>
      </c>
      <c r="B238" s="10"/>
      <c r="H238" s="3"/>
    </row>
    <row r="239" spans="1:8" ht="12.75">
      <c r="A239" s="27">
        <f>C239</f>
        <v>0</v>
      </c>
      <c r="B239" s="10"/>
      <c r="H239" s="3"/>
    </row>
    <row r="240" spans="1:8" ht="12.75" customHeight="1">
      <c r="A240" s="27">
        <f>C240</f>
        <v>0</v>
      </c>
      <c r="B240" s="10"/>
      <c r="H240" s="3"/>
    </row>
    <row r="241" spans="1:12" s="9" customFormat="1" ht="23.25" customHeight="1">
      <c r="A241" s="27">
        <f>C241</f>
        <v>0</v>
      </c>
      <c r="B241" s="64" t="s">
        <v>290</v>
      </c>
      <c r="C241" s="28"/>
      <c r="D241" s="28"/>
      <c r="E241" s="28"/>
      <c r="F241" s="28"/>
      <c r="G241" s="28"/>
      <c r="H241" s="28"/>
      <c r="I241" s="28"/>
      <c r="J241" s="28"/>
      <c r="K241" s="28"/>
      <c r="L241" s="60"/>
    </row>
    <row r="242" spans="1:8" ht="12.75" customHeight="1">
      <c r="A242" s="27">
        <f>C242</f>
        <v>0</v>
      </c>
      <c r="B242" s="5"/>
      <c r="H242" s="3"/>
    </row>
    <row r="243" spans="1:12" s="5" customFormat="1" ht="15.75" customHeight="1">
      <c r="A243" s="27">
        <f>C243</f>
        <v>0</v>
      </c>
      <c r="B243" s="61" t="s">
        <v>128</v>
      </c>
      <c r="C243" s="62"/>
      <c r="D243" s="62"/>
      <c r="E243" s="62"/>
      <c r="F243" s="62"/>
      <c r="G243" s="63"/>
      <c r="I243" s="41" t="s">
        <v>167</v>
      </c>
      <c r="J243" s="41" t="s">
        <v>168</v>
      </c>
      <c r="K243" s="41" t="s">
        <v>170</v>
      </c>
      <c r="L243" s="41" t="s">
        <v>169</v>
      </c>
    </row>
    <row r="244" spans="1:12" s="4" customFormat="1" ht="22.5">
      <c r="A244" s="27" t="str">
        <f>C244</f>
        <v>Part Number</v>
      </c>
      <c r="B244" s="29" t="s">
        <v>206</v>
      </c>
      <c r="C244" s="29" t="s">
        <v>207</v>
      </c>
      <c r="D244" s="30" t="s">
        <v>208</v>
      </c>
      <c r="E244" s="30" t="s">
        <v>163</v>
      </c>
      <c r="F244" s="30" t="s">
        <v>164</v>
      </c>
      <c r="G244" s="30" t="s">
        <v>165</v>
      </c>
      <c r="I244" s="30" t="s">
        <v>208</v>
      </c>
      <c r="J244" s="30" t="s">
        <v>208</v>
      </c>
      <c r="K244" s="30" t="s">
        <v>208</v>
      </c>
      <c r="L244" s="30" t="s">
        <v>208</v>
      </c>
    </row>
    <row r="245" spans="1:12" ht="12.75" customHeight="1">
      <c r="A245" s="27" t="str">
        <f>C245</f>
        <v>F5-BIG-GTM-3900-8G-R</v>
      </c>
      <c r="B245" s="31" t="s">
        <v>707</v>
      </c>
      <c r="C245" s="31" t="s">
        <v>708</v>
      </c>
      <c r="D245" s="32">
        <v>41995</v>
      </c>
      <c r="E245" s="33" t="s">
        <v>227</v>
      </c>
      <c r="F245" s="34">
        <f>Disc_PD</f>
        <v>0</v>
      </c>
      <c r="G245" s="32">
        <f>D245*(1-F245)</f>
        <v>41995</v>
      </c>
      <c r="I245" s="32">
        <v>7139.150000000001</v>
      </c>
      <c r="J245" s="32">
        <v>5879.3</v>
      </c>
      <c r="K245" s="32">
        <v>839.9</v>
      </c>
      <c r="L245" s="32">
        <v>3359.6</v>
      </c>
    </row>
    <row r="246" spans="1:12" ht="12.75" customHeight="1">
      <c r="A246" s="27" t="str">
        <f>C246</f>
        <v>F5-BIG-GTM-3600-4G-R</v>
      </c>
      <c r="B246" s="31" t="s">
        <v>588</v>
      </c>
      <c r="C246" s="31" t="s">
        <v>589</v>
      </c>
      <c r="D246" s="32">
        <v>36745</v>
      </c>
      <c r="E246" s="33" t="s">
        <v>227</v>
      </c>
      <c r="F246" s="34">
        <f>Disc_PD</f>
        <v>0</v>
      </c>
      <c r="G246" s="32">
        <f>D246*(1-F246)</f>
        <v>36745</v>
      </c>
      <c r="I246" s="32">
        <v>6246.650000000001</v>
      </c>
      <c r="J246" s="32">
        <v>5144.3</v>
      </c>
      <c r="K246" s="32">
        <v>734.9</v>
      </c>
      <c r="L246" s="32">
        <v>2939.6</v>
      </c>
    </row>
    <row r="247" spans="1:12" ht="12.75" customHeight="1">
      <c r="A247" s="27" t="str">
        <f>C247</f>
        <v>F5-BIG-GTM-1600-4G-R</v>
      </c>
      <c r="B247" s="31" t="s">
        <v>436</v>
      </c>
      <c r="C247" s="31" t="s">
        <v>437</v>
      </c>
      <c r="D247" s="32">
        <v>29395</v>
      </c>
      <c r="E247" s="33" t="s">
        <v>227</v>
      </c>
      <c r="F247" s="34">
        <f>Disc_PD</f>
        <v>0</v>
      </c>
      <c r="G247" s="32">
        <f>D247*(1-F247)</f>
        <v>29395</v>
      </c>
      <c r="I247" s="32">
        <v>4997.150000000001</v>
      </c>
      <c r="J247" s="32">
        <v>4115.3</v>
      </c>
      <c r="K247" s="32">
        <v>587.9</v>
      </c>
      <c r="L247" s="32">
        <v>2351.6</v>
      </c>
    </row>
    <row r="248" spans="1:8" ht="12.75" customHeight="1">
      <c r="A248" s="27">
        <f>C248</f>
        <v>0</v>
      </c>
      <c r="B248" s="10"/>
      <c r="H248" s="3"/>
    </row>
    <row r="249" spans="1:12" s="15" customFormat="1" ht="11.25">
      <c r="A249" s="27">
        <f>C249</f>
        <v>0</v>
      </c>
      <c r="B249" s="160" t="s">
        <v>80</v>
      </c>
      <c r="C249" s="160"/>
      <c r="D249" s="160"/>
      <c r="E249" s="160"/>
      <c r="F249" s="160"/>
      <c r="G249" s="160"/>
      <c r="H249" s="3"/>
      <c r="I249" s="3"/>
      <c r="J249" s="3"/>
      <c r="K249" s="3"/>
      <c r="L249" s="3"/>
    </row>
    <row r="250" spans="1:12" s="15" customFormat="1" ht="11.25" customHeight="1">
      <c r="A250" s="27">
        <f>C250</f>
        <v>0</v>
      </c>
      <c r="B250" s="160" t="s">
        <v>360</v>
      </c>
      <c r="C250" s="160"/>
      <c r="D250" s="160"/>
      <c r="E250" s="160"/>
      <c r="F250" s="160"/>
      <c r="G250" s="160"/>
      <c r="H250" s="3"/>
      <c r="I250" s="3"/>
      <c r="J250" s="3"/>
      <c r="K250" s="3"/>
      <c r="L250" s="3"/>
    </row>
    <row r="251" spans="1:12" s="15" customFormat="1" ht="11.25">
      <c r="A251" s="27">
        <f>C251</f>
        <v>0</v>
      </c>
      <c r="B251" s="160" t="s">
        <v>810</v>
      </c>
      <c r="C251" s="160"/>
      <c r="D251" s="160"/>
      <c r="E251" s="160"/>
      <c r="F251" s="160"/>
      <c r="G251" s="160"/>
      <c r="H251" s="3"/>
      <c r="I251" s="3"/>
      <c r="J251" s="3"/>
      <c r="K251" s="3"/>
      <c r="L251" s="3"/>
    </row>
    <row r="252" spans="1:8" ht="12.75" customHeight="1">
      <c r="A252" s="27">
        <f>C252</f>
        <v>0</v>
      </c>
      <c r="B252" s="10"/>
      <c r="H252" s="3"/>
    </row>
    <row r="253" spans="1:8" ht="12.75" customHeight="1">
      <c r="A253" s="27">
        <f>C253</f>
        <v>0</v>
      </c>
      <c r="B253" s="10"/>
      <c r="H253" s="3"/>
    </row>
    <row r="254" spans="1:12" s="5" customFormat="1" ht="15.75" customHeight="1">
      <c r="A254" s="27">
        <f>C254</f>
        <v>0</v>
      </c>
      <c r="B254" s="61" t="s">
        <v>87</v>
      </c>
      <c r="C254" s="62"/>
      <c r="D254" s="62"/>
      <c r="E254" s="62"/>
      <c r="F254" s="62"/>
      <c r="G254" s="63"/>
      <c r="I254" s="41" t="s">
        <v>167</v>
      </c>
      <c r="J254" s="41" t="s">
        <v>168</v>
      </c>
      <c r="K254" s="41" t="s">
        <v>170</v>
      </c>
      <c r="L254" s="41" t="s">
        <v>169</v>
      </c>
    </row>
    <row r="255" spans="1:12" s="4" customFormat="1" ht="22.5">
      <c r="A255" s="27" t="str">
        <f>C255</f>
        <v>Part Number</v>
      </c>
      <c r="B255" s="29" t="s">
        <v>206</v>
      </c>
      <c r="C255" s="29" t="s">
        <v>207</v>
      </c>
      <c r="D255" s="30" t="s">
        <v>208</v>
      </c>
      <c r="E255" s="30" t="s">
        <v>163</v>
      </c>
      <c r="F255" s="30" t="s">
        <v>164</v>
      </c>
      <c r="G255" s="30" t="s">
        <v>165</v>
      </c>
      <c r="I255" s="30" t="s">
        <v>208</v>
      </c>
      <c r="J255" s="30" t="s">
        <v>208</v>
      </c>
      <c r="K255" s="30" t="s">
        <v>208</v>
      </c>
      <c r="L255" s="30" t="s">
        <v>208</v>
      </c>
    </row>
    <row r="256" spans="1:12" ht="12.75" customHeight="1">
      <c r="A256" s="27" t="str">
        <f>C256</f>
        <v>F5-BIG-LC-1600-4G-R</v>
      </c>
      <c r="B256" s="31" t="s">
        <v>434</v>
      </c>
      <c r="C256" s="31" t="s">
        <v>435</v>
      </c>
      <c r="D256" s="32">
        <v>16790</v>
      </c>
      <c r="E256" s="33" t="s">
        <v>227</v>
      </c>
      <c r="F256" s="34">
        <f>Disc_PD</f>
        <v>0</v>
      </c>
      <c r="G256" s="32">
        <f>D256*(1-F256)</f>
        <v>16790</v>
      </c>
      <c r="I256" s="32">
        <v>2854.3</v>
      </c>
      <c r="J256" s="32">
        <v>2350.6000000000004</v>
      </c>
      <c r="K256" s="32">
        <v>335.8</v>
      </c>
      <c r="L256" s="32">
        <v>1343.2</v>
      </c>
    </row>
    <row r="257" spans="1:8" ht="12.75" customHeight="1">
      <c r="A257" s="27">
        <f>C257</f>
        <v>0</v>
      </c>
      <c r="B257" s="10"/>
      <c r="H257" s="3"/>
    </row>
    <row r="258" spans="1:12" s="15" customFormat="1" ht="11.25" customHeight="1">
      <c r="A258" s="27">
        <f>C258</f>
        <v>0</v>
      </c>
      <c r="B258" s="160" t="s">
        <v>80</v>
      </c>
      <c r="C258" s="160"/>
      <c r="D258" s="160"/>
      <c r="E258" s="160"/>
      <c r="F258" s="160"/>
      <c r="G258" s="160"/>
      <c r="H258" s="3"/>
      <c r="I258" s="3"/>
      <c r="J258" s="3"/>
      <c r="K258" s="3"/>
      <c r="L258" s="3"/>
    </row>
    <row r="259" spans="1:12" s="15" customFormat="1" ht="11.25" customHeight="1">
      <c r="A259" s="27">
        <f>C259</f>
        <v>0</v>
      </c>
      <c r="B259" s="160" t="s">
        <v>360</v>
      </c>
      <c r="C259" s="160"/>
      <c r="D259" s="160"/>
      <c r="E259" s="160"/>
      <c r="F259" s="160"/>
      <c r="G259" s="160"/>
      <c r="H259" s="3"/>
      <c r="I259" s="3"/>
      <c r="J259" s="3"/>
      <c r="K259" s="3"/>
      <c r="L259" s="3"/>
    </row>
    <row r="260" spans="1:12" s="15" customFormat="1" ht="11.25">
      <c r="A260" s="27">
        <f>C260</f>
        <v>0</v>
      </c>
      <c r="B260" s="160" t="s">
        <v>810</v>
      </c>
      <c r="C260" s="160"/>
      <c r="D260" s="160"/>
      <c r="E260" s="160"/>
      <c r="F260" s="160"/>
      <c r="G260" s="160"/>
      <c r="H260" s="3"/>
      <c r="I260" s="3"/>
      <c r="J260" s="3"/>
      <c r="K260" s="3"/>
      <c r="L260" s="3"/>
    </row>
    <row r="261" spans="1:8" ht="12.75" customHeight="1">
      <c r="A261" s="27">
        <f>C261</f>
        <v>0</v>
      </c>
      <c r="B261" s="10"/>
      <c r="H261" s="3"/>
    </row>
    <row r="262" spans="1:8" ht="12.75" customHeight="1">
      <c r="A262" s="27">
        <f>C262</f>
        <v>0</v>
      </c>
      <c r="B262" s="10"/>
      <c r="H262" s="3"/>
    </row>
    <row r="263" spans="1:8" ht="12.75" customHeight="1">
      <c r="A263" s="27">
        <f>C263</f>
        <v>0</v>
      </c>
      <c r="B263" s="10"/>
      <c r="H263" s="3"/>
    </row>
    <row r="264" spans="1:12" s="9" customFormat="1" ht="23.25">
      <c r="A264" s="27">
        <f>C264</f>
        <v>0</v>
      </c>
      <c r="B264" s="64" t="s">
        <v>905</v>
      </c>
      <c r="C264" s="28"/>
      <c r="D264" s="28"/>
      <c r="E264" s="28"/>
      <c r="F264" s="28"/>
      <c r="G264" s="28"/>
      <c r="H264" s="28"/>
      <c r="I264" s="28"/>
      <c r="J264" s="28"/>
      <c r="K264" s="28"/>
      <c r="L264" s="60"/>
    </row>
    <row r="265" spans="1:8" ht="12.75" customHeight="1">
      <c r="A265" s="27">
        <f>C265</f>
        <v>0</v>
      </c>
      <c r="B265" s="10"/>
      <c r="H265" s="3"/>
    </row>
    <row r="266" spans="1:12" s="5" customFormat="1" ht="15.75" customHeight="1">
      <c r="A266" s="27">
        <f>C266</f>
        <v>0</v>
      </c>
      <c r="B266" s="102" t="s">
        <v>916</v>
      </c>
      <c r="C266" s="103"/>
      <c r="D266" s="103"/>
      <c r="E266" s="103"/>
      <c r="F266" s="103"/>
      <c r="G266" s="63"/>
      <c r="I266" s="41" t="s">
        <v>167</v>
      </c>
      <c r="J266" s="41" t="s">
        <v>168</v>
      </c>
      <c r="K266" s="41" t="s">
        <v>170</v>
      </c>
      <c r="L266" s="41" t="s">
        <v>169</v>
      </c>
    </row>
    <row r="267" spans="1:12" s="4" customFormat="1" ht="22.5">
      <c r="A267" s="27" t="str">
        <f>C267</f>
        <v>Part Number</v>
      </c>
      <c r="B267" s="29" t="s">
        <v>206</v>
      </c>
      <c r="C267" s="29" t="s">
        <v>207</v>
      </c>
      <c r="D267" s="30" t="s">
        <v>208</v>
      </c>
      <c r="E267" s="30" t="s">
        <v>163</v>
      </c>
      <c r="F267" s="30" t="s">
        <v>164</v>
      </c>
      <c r="G267" s="30" t="s">
        <v>165</v>
      </c>
      <c r="I267" s="30" t="s">
        <v>208</v>
      </c>
      <c r="J267" s="30" t="s">
        <v>208</v>
      </c>
      <c r="K267" s="30" t="s">
        <v>208</v>
      </c>
      <c r="L267" s="30" t="s">
        <v>208</v>
      </c>
    </row>
    <row r="268" spans="1:12" ht="12.75">
      <c r="A268" s="27" t="str">
        <f>C268</f>
        <v>F5-BIG-EGW-8900-R</v>
      </c>
      <c r="B268" s="118" t="s">
        <v>918</v>
      </c>
      <c r="C268" s="118" t="s">
        <v>906</v>
      </c>
      <c r="D268" s="115">
        <v>94495</v>
      </c>
      <c r="E268" s="113" t="s">
        <v>227</v>
      </c>
      <c r="F268" s="114">
        <f aca="true" t="shared" si="10" ref="F268:F274">Disc_PD</f>
        <v>0</v>
      </c>
      <c r="G268" s="112">
        <f>D268*(1-F268)</f>
        <v>94495</v>
      </c>
      <c r="I268" s="112">
        <v>16064.150000000001</v>
      </c>
      <c r="J268" s="112">
        <v>13229.300000000001</v>
      </c>
      <c r="K268" s="112">
        <v>1889.9</v>
      </c>
      <c r="L268" s="112">
        <v>7559.6</v>
      </c>
    </row>
    <row r="269" spans="1:12" ht="12.75">
      <c r="A269" s="27" t="str">
        <f>C269</f>
        <v>F5-BIG-EGW-6900-8G-R</v>
      </c>
      <c r="B269" s="118" t="s">
        <v>919</v>
      </c>
      <c r="C269" s="118" t="s">
        <v>907</v>
      </c>
      <c r="D269" s="115">
        <v>57745</v>
      </c>
      <c r="E269" s="113" t="s">
        <v>227</v>
      </c>
      <c r="F269" s="114">
        <f t="shared" si="10"/>
        <v>0</v>
      </c>
      <c r="G269" s="112">
        <f>D269*(1-F269)</f>
        <v>57745</v>
      </c>
      <c r="I269" s="112">
        <v>9816.650000000001</v>
      </c>
      <c r="J269" s="112">
        <v>8084.300000000001</v>
      </c>
      <c r="K269" s="112">
        <v>1154.9</v>
      </c>
      <c r="L269" s="112">
        <v>4619.6</v>
      </c>
    </row>
    <row r="270" spans="1:12" ht="12.75">
      <c r="A270" s="27" t="str">
        <f>C270</f>
        <v>F5-BIG-EGW-3900-8G-R</v>
      </c>
      <c r="B270" s="118" t="s">
        <v>910</v>
      </c>
      <c r="C270" s="118" t="s">
        <v>911</v>
      </c>
      <c r="D270" s="115">
        <v>41995</v>
      </c>
      <c r="E270" s="113" t="s">
        <v>227</v>
      </c>
      <c r="F270" s="114">
        <f t="shared" si="10"/>
        <v>0</v>
      </c>
      <c r="G270" s="112">
        <f>D270*(1-F270)</f>
        <v>41995</v>
      </c>
      <c r="I270" s="112">
        <v>7139.150000000001</v>
      </c>
      <c r="J270" s="112">
        <v>5879.3</v>
      </c>
      <c r="K270" s="112">
        <v>839.9</v>
      </c>
      <c r="L270" s="112">
        <v>3359.6</v>
      </c>
    </row>
    <row r="271" spans="1:12" ht="12.75">
      <c r="A271" s="27" t="str">
        <f>C271</f>
        <v>F5-BIG-EGW-3600-4G-R</v>
      </c>
      <c r="B271" s="118" t="s">
        <v>912</v>
      </c>
      <c r="C271" s="118" t="s">
        <v>913</v>
      </c>
      <c r="D271" s="115">
        <v>31495</v>
      </c>
      <c r="E271" s="113" t="s">
        <v>227</v>
      </c>
      <c r="F271" s="114">
        <f t="shared" si="10"/>
        <v>0</v>
      </c>
      <c r="G271" s="112">
        <f>D271*(1-F271)</f>
        <v>31495</v>
      </c>
      <c r="I271" s="112">
        <v>5354.150000000001</v>
      </c>
      <c r="J271" s="112">
        <v>4409.3</v>
      </c>
      <c r="K271" s="112">
        <v>629.9</v>
      </c>
      <c r="L271" s="112">
        <v>2519.6</v>
      </c>
    </row>
    <row r="272" spans="1:12" ht="12.75">
      <c r="A272" s="27" t="str">
        <f aca="true" t="shared" si="11" ref="A272:A280">C272</f>
        <v>F5-BIG-EGW-1600-4G-R</v>
      </c>
      <c r="B272" s="118" t="s">
        <v>914</v>
      </c>
      <c r="C272" s="118" t="s">
        <v>915</v>
      </c>
      <c r="D272" s="115">
        <v>18895</v>
      </c>
      <c r="E272" s="113" t="s">
        <v>227</v>
      </c>
      <c r="F272" s="114">
        <f t="shared" si="10"/>
        <v>0</v>
      </c>
      <c r="G272" s="112">
        <f>D272*(1-F272)</f>
        <v>18895</v>
      </c>
      <c r="I272" s="112">
        <v>3212.15</v>
      </c>
      <c r="J272" s="112">
        <v>2645.3</v>
      </c>
      <c r="K272" s="112">
        <v>377.90000000000003</v>
      </c>
      <c r="L272" s="112">
        <v>1511.6000000000001</v>
      </c>
    </row>
    <row r="273" spans="1:12" ht="3" customHeight="1">
      <c r="A273" s="27">
        <f t="shared" si="11"/>
        <v>0</v>
      </c>
      <c r="B273" s="37"/>
      <c r="C273" s="42"/>
      <c r="D273" s="42"/>
      <c r="E273" s="42"/>
      <c r="F273" s="42"/>
      <c r="G273" s="39"/>
      <c r="H273" s="3"/>
      <c r="I273" s="42"/>
      <c r="J273" s="42"/>
      <c r="K273" s="42"/>
      <c r="L273" s="39"/>
    </row>
    <row r="274" spans="1:12" ht="22.5">
      <c r="A274" s="27" t="str">
        <f>C274</f>
        <v>F5-BIG-EGW-6900-F-R</v>
      </c>
      <c r="B274" s="111" t="s">
        <v>908</v>
      </c>
      <c r="C274" s="118" t="s">
        <v>909</v>
      </c>
      <c r="D274" s="115">
        <v>83995</v>
      </c>
      <c r="E274" s="113" t="s">
        <v>227</v>
      </c>
      <c r="F274" s="114">
        <f t="shared" si="10"/>
        <v>0</v>
      </c>
      <c r="G274" s="112">
        <f>D274*(1-F274)</f>
        <v>83995</v>
      </c>
      <c r="I274" s="112">
        <v>14279.150000000001</v>
      </c>
      <c r="J274" s="112">
        <v>11759.300000000001</v>
      </c>
      <c r="K274" s="112">
        <v>1679.9</v>
      </c>
      <c r="L274" s="112">
        <v>6719.6</v>
      </c>
    </row>
    <row r="275" spans="1:8" ht="12.75">
      <c r="A275" s="27">
        <f t="shared" si="11"/>
        <v>0</v>
      </c>
      <c r="B275" s="10"/>
      <c r="H275" s="3"/>
    </row>
    <row r="276" spans="1:12" s="15" customFormat="1" ht="11.25">
      <c r="A276" s="27">
        <f t="shared" si="11"/>
        <v>0</v>
      </c>
      <c r="B276" s="165" t="s">
        <v>80</v>
      </c>
      <c r="C276" s="165"/>
      <c r="D276" s="165"/>
      <c r="E276" s="165"/>
      <c r="F276" s="165"/>
      <c r="G276" s="165"/>
      <c r="H276" s="3"/>
      <c r="I276" s="3"/>
      <c r="J276" s="3"/>
      <c r="K276" s="3"/>
      <c r="L276" s="3"/>
    </row>
    <row r="277" spans="1:12" s="15" customFormat="1" ht="11.25">
      <c r="A277" s="27">
        <f t="shared" si="11"/>
        <v>0</v>
      </c>
      <c r="B277" s="165" t="s">
        <v>951</v>
      </c>
      <c r="C277" s="165"/>
      <c r="D277" s="165"/>
      <c r="E277" s="165"/>
      <c r="F277" s="165"/>
      <c r="G277" s="165"/>
      <c r="H277" s="3"/>
      <c r="I277" s="3"/>
      <c r="J277" s="3"/>
      <c r="K277" s="3"/>
      <c r="L277" s="3"/>
    </row>
    <row r="278" spans="1:12" s="15" customFormat="1" ht="11.25">
      <c r="A278" s="27">
        <f>C278</f>
        <v>0</v>
      </c>
      <c r="B278" s="165" t="s">
        <v>920</v>
      </c>
      <c r="C278" s="165"/>
      <c r="D278" s="165"/>
      <c r="E278" s="165"/>
      <c r="F278" s="165"/>
      <c r="G278" s="165"/>
      <c r="H278" s="3"/>
      <c r="I278" s="3"/>
      <c r="J278" s="3"/>
      <c r="K278" s="3"/>
      <c r="L278" s="3"/>
    </row>
    <row r="279" spans="1:12" s="15" customFormat="1" ht="22.5" customHeight="1">
      <c r="A279" s="27">
        <f>C279</f>
        <v>0</v>
      </c>
      <c r="B279" s="165" t="s">
        <v>946</v>
      </c>
      <c r="C279" s="165"/>
      <c r="D279" s="165"/>
      <c r="E279" s="165"/>
      <c r="F279" s="165"/>
      <c r="G279" s="165"/>
      <c r="H279" s="3"/>
      <c r="I279" s="3"/>
      <c r="J279" s="3"/>
      <c r="K279" s="3"/>
      <c r="L279" s="3"/>
    </row>
    <row r="280" spans="1:12" s="15" customFormat="1" ht="11.25">
      <c r="A280" s="27">
        <f t="shared" si="11"/>
        <v>0</v>
      </c>
      <c r="B280" s="165" t="s">
        <v>945</v>
      </c>
      <c r="C280" s="165"/>
      <c r="D280" s="165"/>
      <c r="E280" s="165"/>
      <c r="F280" s="165"/>
      <c r="G280" s="165"/>
      <c r="H280" s="3"/>
      <c r="I280" s="3"/>
      <c r="J280" s="3"/>
      <c r="K280" s="3"/>
      <c r="L280" s="3"/>
    </row>
    <row r="281" spans="1:8" ht="12.75" customHeight="1">
      <c r="A281" s="27">
        <f>C281</f>
        <v>0</v>
      </c>
      <c r="B281" s="10"/>
      <c r="H281" s="3"/>
    </row>
    <row r="282" spans="1:8" ht="12.75" customHeight="1">
      <c r="A282" s="27">
        <f>C282</f>
        <v>0</v>
      </c>
      <c r="B282" s="5"/>
      <c r="H282" s="3"/>
    </row>
    <row r="283" spans="1:8" ht="12.75" customHeight="1">
      <c r="A283" s="27">
        <f>C283</f>
        <v>0</v>
      </c>
      <c r="B283" s="10"/>
      <c r="H283" s="3"/>
    </row>
    <row r="284" spans="1:12" s="9" customFormat="1" ht="23.25">
      <c r="A284" s="27">
        <f>C284</f>
        <v>0</v>
      </c>
      <c r="B284" s="64" t="s">
        <v>76</v>
      </c>
      <c r="C284" s="28"/>
      <c r="D284" s="28"/>
      <c r="E284" s="28"/>
      <c r="F284" s="28"/>
      <c r="G284" s="28"/>
      <c r="H284" s="28"/>
      <c r="I284" s="28"/>
      <c r="J284" s="28"/>
      <c r="K284" s="28"/>
      <c r="L284" s="60"/>
    </row>
    <row r="285" spans="1:8" ht="12.75" customHeight="1">
      <c r="A285" s="27">
        <f>C285</f>
        <v>0</v>
      </c>
      <c r="B285" s="10"/>
      <c r="H285" s="3"/>
    </row>
    <row r="286" spans="1:12" s="5" customFormat="1" ht="15.75" customHeight="1">
      <c r="A286" s="27">
        <f>C286</f>
        <v>0</v>
      </c>
      <c r="B286" s="61" t="s">
        <v>191</v>
      </c>
      <c r="C286" s="62"/>
      <c r="D286" s="62"/>
      <c r="E286" s="62"/>
      <c r="F286" s="62"/>
      <c r="G286" s="63"/>
      <c r="I286" s="41" t="s">
        <v>167</v>
      </c>
      <c r="J286" s="41" t="s">
        <v>168</v>
      </c>
      <c r="K286" s="41" t="s">
        <v>170</v>
      </c>
      <c r="L286" s="41" t="s">
        <v>169</v>
      </c>
    </row>
    <row r="287" spans="1:12" s="4" customFormat="1" ht="22.5">
      <c r="A287" s="27" t="str">
        <f>C287</f>
        <v>Part Number</v>
      </c>
      <c r="B287" s="29" t="s">
        <v>206</v>
      </c>
      <c r="C287" s="29" t="s">
        <v>207</v>
      </c>
      <c r="D287" s="30" t="s">
        <v>208</v>
      </c>
      <c r="E287" s="30" t="s">
        <v>163</v>
      </c>
      <c r="F287" s="30" t="s">
        <v>164</v>
      </c>
      <c r="G287" s="30" t="s">
        <v>165</v>
      </c>
      <c r="I287" s="30" t="s">
        <v>208</v>
      </c>
      <c r="J287" s="30" t="s">
        <v>208</v>
      </c>
      <c r="K287" s="30" t="s">
        <v>208</v>
      </c>
      <c r="L287" s="30" t="s">
        <v>208</v>
      </c>
    </row>
    <row r="288" spans="1:12" ht="12.75" customHeight="1">
      <c r="A288" s="27" t="str">
        <f>C288</f>
        <v>F5-BIG-ASM-8900-R</v>
      </c>
      <c r="B288" s="31" t="s">
        <v>730</v>
      </c>
      <c r="C288" s="31" t="s">
        <v>597</v>
      </c>
      <c r="D288" s="32">
        <v>83995</v>
      </c>
      <c r="E288" s="33" t="s">
        <v>227</v>
      </c>
      <c r="F288" s="34">
        <f>Disc_PD</f>
        <v>0</v>
      </c>
      <c r="G288" s="32">
        <f>D288*(1-F288)</f>
        <v>83995</v>
      </c>
      <c r="I288" s="32">
        <v>14279.150000000001</v>
      </c>
      <c r="J288" s="32">
        <v>11759.300000000001</v>
      </c>
      <c r="K288" s="32">
        <v>1679.9</v>
      </c>
      <c r="L288" s="32">
        <v>6719.6</v>
      </c>
    </row>
    <row r="289" spans="1:12" ht="12.75" customHeight="1">
      <c r="A289" s="27" t="str">
        <f>C289</f>
        <v>F5-BIG-ASM-6900-8G-R</v>
      </c>
      <c r="B289" s="31" t="s">
        <v>731</v>
      </c>
      <c r="C289" s="31" t="s">
        <v>681</v>
      </c>
      <c r="D289" s="32">
        <v>52495</v>
      </c>
      <c r="E289" s="33" t="s">
        <v>227</v>
      </c>
      <c r="F289" s="34">
        <f>Disc_PD</f>
        <v>0</v>
      </c>
      <c r="G289" s="32">
        <f>D289*(1-F289)</f>
        <v>52495</v>
      </c>
      <c r="I289" s="32">
        <v>8924.150000000001</v>
      </c>
      <c r="J289" s="32">
        <v>7349.300000000001</v>
      </c>
      <c r="K289" s="32">
        <v>1049.9</v>
      </c>
      <c r="L289" s="32">
        <v>4199.6</v>
      </c>
    </row>
    <row r="290" spans="1:12" ht="12.75" customHeight="1">
      <c r="A290" s="27" t="str">
        <f>C290</f>
        <v>F5-BIG-ASM-3900-8G-R</v>
      </c>
      <c r="B290" s="31" t="s">
        <v>705</v>
      </c>
      <c r="C290" s="31" t="s">
        <v>706</v>
      </c>
      <c r="D290" s="32">
        <v>36745</v>
      </c>
      <c r="E290" s="33" t="s">
        <v>227</v>
      </c>
      <c r="F290" s="34">
        <f>Disc_PD</f>
        <v>0</v>
      </c>
      <c r="G290" s="32">
        <f>D290*(1-F290)</f>
        <v>36745</v>
      </c>
      <c r="I290" s="32">
        <v>6246.650000000001</v>
      </c>
      <c r="J290" s="32">
        <v>5144.3</v>
      </c>
      <c r="K290" s="32">
        <v>734.9</v>
      </c>
      <c r="L290" s="32">
        <v>2939.6</v>
      </c>
    </row>
    <row r="291" spans="1:12" ht="12.75" customHeight="1">
      <c r="A291" s="27" t="str">
        <f>C291</f>
        <v>F5-BIG-ASM-3600-4G-R</v>
      </c>
      <c r="B291" s="31" t="s">
        <v>631</v>
      </c>
      <c r="C291" s="31" t="s">
        <v>445</v>
      </c>
      <c r="D291" s="32">
        <v>25195</v>
      </c>
      <c r="E291" s="33" t="s">
        <v>227</v>
      </c>
      <c r="F291" s="34">
        <f>Disc_PD</f>
        <v>0</v>
      </c>
      <c r="G291" s="32">
        <f>D291*(1-F291)</f>
        <v>25195</v>
      </c>
      <c r="I291" s="32">
        <v>4283.150000000001</v>
      </c>
      <c r="J291" s="32">
        <v>3527.3</v>
      </c>
      <c r="K291" s="32">
        <v>503.90000000000003</v>
      </c>
      <c r="L291" s="32">
        <v>2015.6000000000001</v>
      </c>
    </row>
    <row r="292" spans="1:8" ht="12.75" customHeight="1">
      <c r="A292" s="27">
        <f>C292</f>
        <v>0</v>
      </c>
      <c r="B292" s="10"/>
      <c r="H292" s="3"/>
    </row>
    <row r="293" spans="1:12" s="15" customFormat="1" ht="11.25" customHeight="1">
      <c r="A293" s="27">
        <f>C293</f>
        <v>0</v>
      </c>
      <c r="B293" s="163" t="s">
        <v>80</v>
      </c>
      <c r="C293" s="163"/>
      <c r="D293" s="163"/>
      <c r="E293" s="163"/>
      <c r="F293" s="163"/>
      <c r="G293" s="163"/>
      <c r="H293" s="3"/>
      <c r="I293" s="3"/>
      <c r="J293" s="3"/>
      <c r="K293" s="3"/>
      <c r="L293" s="3"/>
    </row>
    <row r="294" spans="1:12" s="15" customFormat="1" ht="11.25" customHeight="1">
      <c r="A294" s="27">
        <f>C294</f>
        <v>0</v>
      </c>
      <c r="B294" s="160" t="s">
        <v>360</v>
      </c>
      <c r="C294" s="160"/>
      <c r="D294" s="160"/>
      <c r="E294" s="160"/>
      <c r="F294" s="160"/>
      <c r="G294" s="160"/>
      <c r="H294" s="3"/>
      <c r="I294" s="3"/>
      <c r="J294" s="3"/>
      <c r="K294" s="3"/>
      <c r="L294" s="3"/>
    </row>
    <row r="295" spans="1:12" s="15" customFormat="1" ht="11.25" customHeight="1">
      <c r="A295" s="27">
        <f>C295</f>
        <v>0</v>
      </c>
      <c r="B295" s="164" t="s">
        <v>813</v>
      </c>
      <c r="C295" s="164"/>
      <c r="D295" s="164"/>
      <c r="E295" s="164"/>
      <c r="F295" s="164"/>
      <c r="G295" s="164"/>
      <c r="H295" s="3"/>
      <c r="I295" s="3"/>
      <c r="J295" s="3"/>
      <c r="K295" s="3"/>
      <c r="L295" s="3"/>
    </row>
    <row r="296" spans="1:12" s="15" customFormat="1" ht="11.25">
      <c r="A296" s="27">
        <f>C296</f>
        <v>0</v>
      </c>
      <c r="B296" s="160" t="s">
        <v>809</v>
      </c>
      <c r="C296" s="160"/>
      <c r="D296" s="160"/>
      <c r="E296" s="160"/>
      <c r="F296" s="160"/>
      <c r="G296" s="160"/>
      <c r="H296" s="3"/>
      <c r="I296" s="3"/>
      <c r="J296" s="3"/>
      <c r="K296" s="3"/>
      <c r="L296" s="3"/>
    </row>
    <row r="297" spans="1:8" ht="12.75" customHeight="1">
      <c r="A297" s="27">
        <f>C297</f>
        <v>0</v>
      </c>
      <c r="B297" s="10"/>
      <c r="H297" s="3"/>
    </row>
    <row r="298" spans="1:8" ht="12.75" customHeight="1">
      <c r="A298" s="27">
        <f>C298</f>
        <v>0</v>
      </c>
      <c r="B298" s="5"/>
      <c r="H298" s="3"/>
    </row>
    <row r="299" spans="1:8" ht="12.75" customHeight="1">
      <c r="A299" s="27">
        <f>C299</f>
        <v>0</v>
      </c>
      <c r="B299" s="10"/>
      <c r="H299" s="3"/>
    </row>
    <row r="300" spans="1:12" s="9" customFormat="1" ht="23.25" customHeight="1">
      <c r="A300" s="27">
        <f>C300</f>
        <v>0</v>
      </c>
      <c r="B300" s="64" t="s">
        <v>278</v>
      </c>
      <c r="C300" s="28"/>
      <c r="D300" s="28"/>
      <c r="E300" s="28"/>
      <c r="F300" s="28"/>
      <c r="G300" s="28"/>
      <c r="H300" s="28"/>
      <c r="I300" s="28"/>
      <c r="J300" s="28"/>
      <c r="K300" s="28"/>
      <c r="L300" s="60"/>
    </row>
    <row r="301" spans="1:8" ht="12.75" customHeight="1">
      <c r="A301" s="27">
        <f>C301</f>
        <v>0</v>
      </c>
      <c r="B301" s="10"/>
      <c r="H301" s="3"/>
    </row>
    <row r="302" spans="1:12" s="5" customFormat="1" ht="15.75" customHeight="1">
      <c r="A302" s="27">
        <f>C302</f>
        <v>0</v>
      </c>
      <c r="B302" s="61" t="s">
        <v>441</v>
      </c>
      <c r="C302" s="62"/>
      <c r="D302" s="62"/>
      <c r="E302" s="62"/>
      <c r="F302" s="62"/>
      <c r="G302" s="63"/>
      <c r="I302" s="41" t="s">
        <v>167</v>
      </c>
      <c r="J302" s="41" t="s">
        <v>168</v>
      </c>
      <c r="K302" s="41" t="s">
        <v>170</v>
      </c>
      <c r="L302" s="41" t="s">
        <v>169</v>
      </c>
    </row>
    <row r="303" spans="1:12" s="4" customFormat="1" ht="22.5">
      <c r="A303" s="27" t="str">
        <f aca="true" t="shared" si="12" ref="A303:A405">C303</f>
        <v>Part Number</v>
      </c>
      <c r="B303" s="45" t="s">
        <v>206</v>
      </c>
      <c r="C303" s="45" t="s">
        <v>207</v>
      </c>
      <c r="D303" s="46" t="s">
        <v>208</v>
      </c>
      <c r="E303" s="46" t="s">
        <v>163</v>
      </c>
      <c r="F303" s="46" t="s">
        <v>164</v>
      </c>
      <c r="G303" s="46" t="s">
        <v>165</v>
      </c>
      <c r="I303" s="46" t="s">
        <v>208</v>
      </c>
      <c r="J303" s="46" t="s">
        <v>208</v>
      </c>
      <c r="K303" s="46" t="s">
        <v>208</v>
      </c>
      <c r="L303" s="46" t="s">
        <v>208</v>
      </c>
    </row>
    <row r="304" spans="1:12" ht="12.75">
      <c r="A304" s="27" t="str">
        <f>C304</f>
        <v>F5-BIG-WBA-8900-R</v>
      </c>
      <c r="B304" s="31" t="s">
        <v>767</v>
      </c>
      <c r="C304" s="31" t="s">
        <v>766</v>
      </c>
      <c r="D304" s="32">
        <v>83995</v>
      </c>
      <c r="E304" s="33" t="s">
        <v>227</v>
      </c>
      <c r="F304" s="34">
        <f>Disc_PD</f>
        <v>0</v>
      </c>
      <c r="G304" s="32">
        <f>D304*(1-F304)</f>
        <v>83995</v>
      </c>
      <c r="I304" s="32">
        <v>14279.150000000001</v>
      </c>
      <c r="J304" s="32">
        <v>11759.300000000001</v>
      </c>
      <c r="K304" s="32">
        <v>1679.9</v>
      </c>
      <c r="L304" s="32">
        <v>6719.6</v>
      </c>
    </row>
    <row r="305" spans="1:12" ht="12.75">
      <c r="A305" s="27" t="str">
        <f>C305</f>
        <v>F5-BIG-WBA-6900-8G-R</v>
      </c>
      <c r="B305" s="31" t="s">
        <v>768</v>
      </c>
      <c r="C305" s="31" t="s">
        <v>765</v>
      </c>
      <c r="D305" s="32">
        <v>52495</v>
      </c>
      <c r="E305" s="33" t="s">
        <v>227</v>
      </c>
      <c r="F305" s="34">
        <f>Disc_PD</f>
        <v>0</v>
      </c>
      <c r="G305" s="32">
        <f>D305*(1-F305)</f>
        <v>52495</v>
      </c>
      <c r="I305" s="32">
        <v>8924.150000000001</v>
      </c>
      <c r="J305" s="32">
        <v>7349.300000000001</v>
      </c>
      <c r="K305" s="32">
        <v>1049.9</v>
      </c>
      <c r="L305" s="32">
        <v>4199.6</v>
      </c>
    </row>
    <row r="306" spans="1:12" ht="12.75">
      <c r="A306" s="27" t="str">
        <f>C306</f>
        <v>F5-BIG-WBA-3900-8G-R</v>
      </c>
      <c r="B306" s="31" t="s">
        <v>764</v>
      </c>
      <c r="C306" s="31" t="s">
        <v>763</v>
      </c>
      <c r="D306" s="32">
        <v>36745</v>
      </c>
      <c r="E306" s="33" t="s">
        <v>227</v>
      </c>
      <c r="F306" s="34">
        <f>Disc_PD</f>
        <v>0</v>
      </c>
      <c r="G306" s="32">
        <f>D306*(1-F306)</f>
        <v>36745</v>
      </c>
      <c r="I306" s="32">
        <v>6246.650000000001</v>
      </c>
      <c r="J306" s="32">
        <v>5144.3</v>
      </c>
      <c r="K306" s="32">
        <v>734.9</v>
      </c>
      <c r="L306" s="32">
        <v>2939.6</v>
      </c>
    </row>
    <row r="307" spans="1:12" ht="12.75">
      <c r="A307" s="27" t="str">
        <f>C307</f>
        <v>F5-BIG-WBA-3600-4G-R</v>
      </c>
      <c r="B307" s="31" t="s">
        <v>444</v>
      </c>
      <c r="C307" s="31" t="s">
        <v>443</v>
      </c>
      <c r="D307" s="32">
        <v>26245</v>
      </c>
      <c r="E307" s="33" t="s">
        <v>227</v>
      </c>
      <c r="F307" s="34">
        <f>Disc_PD</f>
        <v>0</v>
      </c>
      <c r="G307" s="32">
        <f>D307*(1-F307)</f>
        <v>26245</v>
      </c>
      <c r="I307" s="32">
        <v>4461.650000000001</v>
      </c>
      <c r="J307" s="32">
        <v>3674.3</v>
      </c>
      <c r="K307" s="32">
        <v>524.9</v>
      </c>
      <c r="L307" s="32">
        <v>2099.6</v>
      </c>
    </row>
    <row r="308" spans="1:8" ht="12.75" customHeight="1">
      <c r="A308" s="27">
        <f t="shared" si="12"/>
        <v>0</v>
      </c>
      <c r="B308" s="10"/>
      <c r="H308" s="3"/>
    </row>
    <row r="309" spans="1:12" s="15" customFormat="1" ht="11.25" customHeight="1">
      <c r="A309" s="27">
        <f t="shared" si="12"/>
        <v>0</v>
      </c>
      <c r="B309" s="160" t="s">
        <v>80</v>
      </c>
      <c r="C309" s="160"/>
      <c r="D309" s="160"/>
      <c r="E309" s="160"/>
      <c r="F309" s="160"/>
      <c r="G309" s="160"/>
      <c r="H309" s="3"/>
      <c r="I309" s="3"/>
      <c r="J309" s="3"/>
      <c r="K309" s="3"/>
      <c r="L309" s="3"/>
    </row>
    <row r="310" spans="1:12" s="15" customFormat="1" ht="11.25" customHeight="1">
      <c r="A310" s="27">
        <f t="shared" si="12"/>
        <v>0</v>
      </c>
      <c r="B310" s="160" t="s">
        <v>360</v>
      </c>
      <c r="C310" s="160"/>
      <c r="D310" s="160"/>
      <c r="E310" s="160"/>
      <c r="F310" s="160"/>
      <c r="G310" s="160"/>
      <c r="H310" s="3"/>
      <c r="I310" s="3"/>
      <c r="J310" s="3"/>
      <c r="K310" s="3"/>
      <c r="L310" s="3"/>
    </row>
    <row r="311" spans="1:12" s="15" customFormat="1" ht="11.25">
      <c r="A311" s="27">
        <f t="shared" si="12"/>
        <v>0</v>
      </c>
      <c r="B311" s="160" t="s">
        <v>810</v>
      </c>
      <c r="C311" s="160"/>
      <c r="D311" s="160"/>
      <c r="E311" s="160"/>
      <c r="F311" s="160"/>
      <c r="G311" s="160"/>
      <c r="H311" s="3"/>
      <c r="I311" s="3"/>
      <c r="J311" s="3"/>
      <c r="K311" s="3"/>
      <c r="L311" s="3"/>
    </row>
    <row r="312" spans="1:8" ht="12.75">
      <c r="A312" s="27">
        <f t="shared" si="12"/>
        <v>0</v>
      </c>
      <c r="B312" s="10"/>
      <c r="H312" s="3"/>
    </row>
    <row r="313" spans="1:8" ht="12.75">
      <c r="A313" s="27">
        <f t="shared" si="12"/>
        <v>0</v>
      </c>
      <c r="B313" s="10"/>
      <c r="H313" s="3"/>
    </row>
    <row r="314" spans="1:8" ht="12.75" customHeight="1">
      <c r="A314" s="27">
        <f t="shared" si="12"/>
        <v>0</v>
      </c>
      <c r="B314" s="10"/>
      <c r="H314" s="3"/>
    </row>
    <row r="315" spans="1:12" s="9" customFormat="1" ht="23.25" customHeight="1">
      <c r="A315" s="27">
        <f t="shared" si="12"/>
        <v>0</v>
      </c>
      <c r="B315" s="64" t="s">
        <v>292</v>
      </c>
      <c r="C315" s="28"/>
      <c r="D315" s="28"/>
      <c r="E315" s="28"/>
      <c r="F315" s="28"/>
      <c r="G315" s="28"/>
      <c r="H315" s="28"/>
      <c r="I315" s="28"/>
      <c r="J315" s="28"/>
      <c r="K315" s="28"/>
      <c r="L315" s="60"/>
    </row>
    <row r="316" spans="1:8" ht="12.75" customHeight="1">
      <c r="A316" s="27">
        <f t="shared" si="12"/>
        <v>0</v>
      </c>
      <c r="B316" s="5"/>
      <c r="H316" s="3"/>
    </row>
    <row r="317" spans="1:12" s="5" customFormat="1" ht="15.75" customHeight="1">
      <c r="A317" s="27">
        <f t="shared" si="12"/>
        <v>0</v>
      </c>
      <c r="B317" s="61" t="s">
        <v>298</v>
      </c>
      <c r="C317" s="62"/>
      <c r="D317" s="62"/>
      <c r="E317" s="62"/>
      <c r="F317" s="62"/>
      <c r="G317" s="63"/>
      <c r="I317" s="41" t="s">
        <v>167</v>
      </c>
      <c r="J317" s="41" t="s">
        <v>168</v>
      </c>
      <c r="K317" s="41" t="s">
        <v>170</v>
      </c>
      <c r="L317" s="41" t="s">
        <v>169</v>
      </c>
    </row>
    <row r="318" spans="1:12" s="4" customFormat="1" ht="22.5">
      <c r="A318" s="27" t="str">
        <f t="shared" si="12"/>
        <v>Part Number</v>
      </c>
      <c r="B318" s="45" t="s">
        <v>206</v>
      </c>
      <c r="C318" s="45" t="s">
        <v>207</v>
      </c>
      <c r="D318" s="46" t="s">
        <v>208</v>
      </c>
      <c r="E318" s="46" t="s">
        <v>163</v>
      </c>
      <c r="F318" s="46" t="s">
        <v>164</v>
      </c>
      <c r="G318" s="46" t="s">
        <v>165</v>
      </c>
      <c r="I318" s="46" t="s">
        <v>208</v>
      </c>
      <c r="J318" s="46" t="s">
        <v>208</v>
      </c>
      <c r="K318" s="46" t="s">
        <v>208</v>
      </c>
      <c r="L318" s="46" t="s">
        <v>208</v>
      </c>
    </row>
    <row r="319" spans="1:12" ht="22.5">
      <c r="A319" s="27" t="str">
        <f aca="true" t="shared" si="13" ref="A319:A324">C319</f>
        <v>F5-ADD-BIG-WBA-8900</v>
      </c>
      <c r="B319" s="31" t="s">
        <v>608</v>
      </c>
      <c r="C319" s="31" t="s">
        <v>609</v>
      </c>
      <c r="D319" s="44">
        <v>26245</v>
      </c>
      <c r="E319" s="33" t="s">
        <v>227</v>
      </c>
      <c r="F319" s="34">
        <f>Disc_PD</f>
        <v>0</v>
      </c>
      <c r="G319" s="32">
        <f>D319*(1-F319)</f>
        <v>26245</v>
      </c>
      <c r="H319" s="95"/>
      <c r="I319" s="32">
        <v>4461.650000000001</v>
      </c>
      <c r="J319" s="32">
        <v>3674.3</v>
      </c>
      <c r="K319" s="32" t="s">
        <v>158</v>
      </c>
      <c r="L319" s="32" t="s">
        <v>158</v>
      </c>
    </row>
    <row r="320" spans="1:12" ht="22.5">
      <c r="A320" s="27" t="str">
        <f t="shared" si="13"/>
        <v>F5-ADD-BIG-WBA-6900</v>
      </c>
      <c r="B320" s="31" t="s">
        <v>539</v>
      </c>
      <c r="C320" s="31" t="s">
        <v>540</v>
      </c>
      <c r="D320" s="44">
        <v>20995</v>
      </c>
      <c r="E320" s="33" t="s">
        <v>227</v>
      </c>
      <c r="F320" s="34">
        <f>Disc_PD</f>
        <v>0</v>
      </c>
      <c r="G320" s="32">
        <f>D320*(1-F320)</f>
        <v>20995</v>
      </c>
      <c r="H320" s="95"/>
      <c r="I320" s="32">
        <v>3569.15</v>
      </c>
      <c r="J320" s="32">
        <v>2939.3</v>
      </c>
      <c r="K320" s="32" t="s">
        <v>158</v>
      </c>
      <c r="L320" s="32" t="s">
        <v>158</v>
      </c>
    </row>
    <row r="321" spans="1:12" ht="22.5">
      <c r="A321" s="27" t="str">
        <f>C321</f>
        <v>F5-ADD-BIG-WBA-3900</v>
      </c>
      <c r="B321" s="31" t="s">
        <v>715</v>
      </c>
      <c r="C321" s="31" t="s">
        <v>716</v>
      </c>
      <c r="D321" s="44">
        <v>16795</v>
      </c>
      <c r="E321" s="33" t="s">
        <v>227</v>
      </c>
      <c r="F321" s="34">
        <f>Disc_PD</f>
        <v>0</v>
      </c>
      <c r="G321" s="32">
        <f>D321*(1-F321)</f>
        <v>16795</v>
      </c>
      <c r="I321" s="32">
        <v>2855.15</v>
      </c>
      <c r="J321" s="32">
        <v>2351.3</v>
      </c>
      <c r="K321" s="32" t="s">
        <v>158</v>
      </c>
      <c r="L321" s="32" t="s">
        <v>158</v>
      </c>
    </row>
    <row r="322" spans="1:12" ht="22.5">
      <c r="A322" s="27" t="str">
        <f t="shared" si="13"/>
        <v>F5-ADD-BIG-WBA-3600</v>
      </c>
      <c r="B322" s="31" t="s">
        <v>471</v>
      </c>
      <c r="C322" s="31" t="s">
        <v>451</v>
      </c>
      <c r="D322" s="44">
        <v>16795</v>
      </c>
      <c r="E322" s="33" t="s">
        <v>227</v>
      </c>
      <c r="F322" s="34">
        <f>Disc_PD</f>
        <v>0</v>
      </c>
      <c r="G322" s="32">
        <f>D322*(1-F322)</f>
        <v>16795</v>
      </c>
      <c r="I322" s="32">
        <v>2855.15</v>
      </c>
      <c r="J322" s="32">
        <v>2351.3</v>
      </c>
      <c r="K322" s="32" t="s">
        <v>158</v>
      </c>
      <c r="L322" s="32" t="s">
        <v>158</v>
      </c>
    </row>
    <row r="323" spans="1:12" ht="12.75">
      <c r="A323" s="27" t="str">
        <f>C323</f>
        <v>F5-ADD-BIG-WBA</v>
      </c>
      <c r="B323" s="31" t="s">
        <v>188</v>
      </c>
      <c r="C323" s="31" t="s">
        <v>27</v>
      </c>
      <c r="D323" s="44">
        <v>15745</v>
      </c>
      <c r="E323" s="33" t="s">
        <v>227</v>
      </c>
      <c r="F323" s="34">
        <f>Disc_PD</f>
        <v>0</v>
      </c>
      <c r="G323" s="32">
        <f>D323*(1-F323)</f>
        <v>15745</v>
      </c>
      <c r="I323" s="32">
        <v>2676.65</v>
      </c>
      <c r="J323" s="32">
        <v>2204.3</v>
      </c>
      <c r="K323" s="32" t="s">
        <v>158</v>
      </c>
      <c r="L323" s="32" t="s">
        <v>158</v>
      </c>
    </row>
    <row r="324" spans="1:12" ht="3" customHeight="1">
      <c r="A324" s="27">
        <f t="shared" si="13"/>
        <v>0</v>
      </c>
      <c r="B324" s="37"/>
      <c r="C324" s="38"/>
      <c r="D324" s="38"/>
      <c r="E324" s="38"/>
      <c r="F324" s="38"/>
      <c r="G324" s="39"/>
      <c r="H324" s="3"/>
      <c r="I324" s="40"/>
      <c r="J324" s="38"/>
      <c r="K324" s="51"/>
      <c r="L324" s="52"/>
    </row>
    <row r="325" spans="1:12" ht="12.75">
      <c r="A325" s="27" t="str">
        <f t="shared" si="12"/>
        <v>F5-ADD-BIG-CACHE</v>
      </c>
      <c r="B325" s="105" t="s">
        <v>32</v>
      </c>
      <c r="C325" s="105" t="s">
        <v>24</v>
      </c>
      <c r="D325" s="109">
        <v>5245</v>
      </c>
      <c r="E325" s="106" t="s">
        <v>227</v>
      </c>
      <c r="F325" s="107">
        <f>Disc_PD</f>
        <v>0</v>
      </c>
      <c r="G325" s="100">
        <f>D325*(1-F325)</f>
        <v>5245</v>
      </c>
      <c r="I325" s="100">
        <v>891.6500000000001</v>
      </c>
      <c r="J325" s="100">
        <v>734.3000000000001</v>
      </c>
      <c r="K325" s="100" t="s">
        <v>158</v>
      </c>
      <c r="L325" s="100" t="s">
        <v>158</v>
      </c>
    </row>
    <row r="326" spans="1:12" ht="3" customHeight="1">
      <c r="A326" s="27">
        <f aca="true" t="shared" si="14" ref="A326:A331">C326</f>
        <v>0</v>
      </c>
      <c r="B326" s="37"/>
      <c r="C326" s="38"/>
      <c r="D326" s="38"/>
      <c r="E326" s="38"/>
      <c r="F326" s="38"/>
      <c r="G326" s="39"/>
      <c r="H326" s="3"/>
      <c r="I326" s="40"/>
      <c r="J326" s="38"/>
      <c r="K326" s="51"/>
      <c r="L326" s="52"/>
    </row>
    <row r="327" spans="1:12" ht="12.75">
      <c r="A327" s="27" t="str">
        <f t="shared" si="14"/>
        <v>F5-ADD-BIG-CMP-8900</v>
      </c>
      <c r="B327" s="31" t="s">
        <v>606</v>
      </c>
      <c r="C327" s="31" t="s">
        <v>607</v>
      </c>
      <c r="D327" s="44">
        <v>15745</v>
      </c>
      <c r="E327" s="33" t="s">
        <v>227</v>
      </c>
      <c r="F327" s="34">
        <f>Disc_PD</f>
        <v>0</v>
      </c>
      <c r="G327" s="32">
        <f>D327*(1-F327)</f>
        <v>15745</v>
      </c>
      <c r="H327" s="95"/>
      <c r="I327" s="32">
        <v>2676.65</v>
      </c>
      <c r="J327" s="32">
        <v>2204.3</v>
      </c>
      <c r="K327" s="32" t="s">
        <v>158</v>
      </c>
      <c r="L327" s="32" t="s">
        <v>158</v>
      </c>
    </row>
    <row r="328" spans="1:12" ht="12.75">
      <c r="A328" s="27" t="str">
        <f t="shared" si="14"/>
        <v>F5-ADD-BIG-CMP-6900</v>
      </c>
      <c r="B328" s="31" t="s">
        <v>537</v>
      </c>
      <c r="C328" s="31" t="s">
        <v>538</v>
      </c>
      <c r="D328" s="44">
        <v>10495</v>
      </c>
      <c r="E328" s="33" t="s">
        <v>227</v>
      </c>
      <c r="F328" s="34">
        <f>Disc_PD</f>
        <v>0</v>
      </c>
      <c r="G328" s="32">
        <f>D328*(1-F328)</f>
        <v>10495</v>
      </c>
      <c r="H328" s="95"/>
      <c r="I328" s="32">
        <v>1784.15</v>
      </c>
      <c r="J328" s="32">
        <v>1469.3000000000002</v>
      </c>
      <c r="K328" s="32" t="s">
        <v>158</v>
      </c>
      <c r="L328" s="32" t="s">
        <v>158</v>
      </c>
    </row>
    <row r="329" spans="1:12" ht="12.75">
      <c r="A329" s="27" t="str">
        <f t="shared" si="14"/>
        <v>F5-ADD-BIG-CMP-3900</v>
      </c>
      <c r="B329" s="31" t="s">
        <v>713</v>
      </c>
      <c r="C329" s="31" t="s">
        <v>714</v>
      </c>
      <c r="D329" s="44">
        <v>6295</v>
      </c>
      <c r="E329" s="33" t="s">
        <v>227</v>
      </c>
      <c r="F329" s="34">
        <f>Disc_PD</f>
        <v>0</v>
      </c>
      <c r="G329" s="32">
        <f>D329*(1-F329)</f>
        <v>6295</v>
      </c>
      <c r="I329" s="32">
        <v>1070.15</v>
      </c>
      <c r="J329" s="32">
        <v>881.3000000000001</v>
      </c>
      <c r="K329" s="32" t="s">
        <v>158</v>
      </c>
      <c r="L329" s="32" t="s">
        <v>158</v>
      </c>
    </row>
    <row r="330" spans="1:12" ht="12.75">
      <c r="A330" s="27" t="str">
        <f t="shared" si="14"/>
        <v>F5-ADD-BIG-CMP-3600</v>
      </c>
      <c r="B330" s="31" t="s">
        <v>474</v>
      </c>
      <c r="C330" s="31" t="s">
        <v>450</v>
      </c>
      <c r="D330" s="44">
        <v>6295</v>
      </c>
      <c r="E330" s="33" t="s">
        <v>227</v>
      </c>
      <c r="F330" s="34">
        <f>Disc_PD</f>
        <v>0</v>
      </c>
      <c r="G330" s="32">
        <f>D330*(1-F330)</f>
        <v>6295</v>
      </c>
      <c r="I330" s="32">
        <v>1070.15</v>
      </c>
      <c r="J330" s="32">
        <v>881.3000000000001</v>
      </c>
      <c r="K330" s="32" t="s">
        <v>158</v>
      </c>
      <c r="L330" s="32" t="s">
        <v>158</v>
      </c>
    </row>
    <row r="331" spans="1:12" ht="12.75">
      <c r="A331" s="27" t="str">
        <f t="shared" si="14"/>
        <v>F5-ADD-BIG-CMP-1600</v>
      </c>
      <c r="B331" s="31" t="s">
        <v>475</v>
      </c>
      <c r="C331" s="31" t="s">
        <v>449</v>
      </c>
      <c r="D331" s="44">
        <v>6295</v>
      </c>
      <c r="E331" s="33" t="s">
        <v>227</v>
      </c>
      <c r="F331" s="34">
        <f>Disc_PD</f>
        <v>0</v>
      </c>
      <c r="G331" s="32">
        <f>D331*(1-F331)</f>
        <v>6295</v>
      </c>
      <c r="I331" s="32">
        <v>1070.15</v>
      </c>
      <c r="J331" s="32">
        <v>881.3000000000001</v>
      </c>
      <c r="K331" s="32" t="s">
        <v>158</v>
      </c>
      <c r="L331" s="32" t="s">
        <v>158</v>
      </c>
    </row>
    <row r="332" spans="1:12" ht="3" customHeight="1">
      <c r="A332" s="27">
        <f t="shared" si="12"/>
        <v>0</v>
      </c>
      <c r="B332" s="37"/>
      <c r="C332" s="38"/>
      <c r="D332" s="38"/>
      <c r="E332" s="38"/>
      <c r="F332" s="38"/>
      <c r="G332" s="39"/>
      <c r="H332" s="3"/>
      <c r="I332" s="40"/>
      <c r="J332" s="38"/>
      <c r="K332" s="51"/>
      <c r="L332" s="52"/>
    </row>
    <row r="333" spans="1:12" ht="12.75">
      <c r="A333" s="27" t="str">
        <f t="shared" si="12"/>
        <v>F5-ADD-BIG-CMP5</v>
      </c>
      <c r="B333" s="105" t="s">
        <v>819</v>
      </c>
      <c r="C333" s="105" t="s">
        <v>175</v>
      </c>
      <c r="D333" s="109">
        <v>3145</v>
      </c>
      <c r="E333" s="106" t="s">
        <v>227</v>
      </c>
      <c r="F333" s="107">
        <f>Disc_PD</f>
        <v>0</v>
      </c>
      <c r="G333" s="100">
        <f>D333*(1-F333)</f>
        <v>3145</v>
      </c>
      <c r="I333" s="100">
        <v>534.6500000000001</v>
      </c>
      <c r="J333" s="100">
        <v>440.30000000000007</v>
      </c>
      <c r="K333" s="100" t="s">
        <v>158</v>
      </c>
      <c r="L333" s="100" t="s">
        <v>158</v>
      </c>
    </row>
    <row r="334" spans="1:12" ht="12.75">
      <c r="A334" s="27" t="str">
        <f t="shared" si="12"/>
        <v>F5-ADD-BIG-CMP100</v>
      </c>
      <c r="B334" s="105" t="s">
        <v>820</v>
      </c>
      <c r="C334" s="105" t="s">
        <v>172</v>
      </c>
      <c r="D334" s="109">
        <v>5245</v>
      </c>
      <c r="E334" s="106" t="s">
        <v>227</v>
      </c>
      <c r="F334" s="107">
        <f>Disc_PD</f>
        <v>0</v>
      </c>
      <c r="G334" s="100">
        <f>D334*(1-F334)</f>
        <v>5245</v>
      </c>
      <c r="I334" s="100">
        <v>891.6500000000001</v>
      </c>
      <c r="J334" s="100">
        <v>734.3000000000001</v>
      </c>
      <c r="K334" s="100" t="s">
        <v>158</v>
      </c>
      <c r="L334" s="100" t="s">
        <v>158</v>
      </c>
    </row>
    <row r="335" spans="1:12" ht="12.75">
      <c r="A335" s="27" t="str">
        <f t="shared" si="12"/>
        <v>F5-ADD-BIG-CMP500</v>
      </c>
      <c r="B335" s="105" t="s">
        <v>821</v>
      </c>
      <c r="C335" s="105" t="s">
        <v>174</v>
      </c>
      <c r="D335" s="109">
        <v>10495</v>
      </c>
      <c r="E335" s="106" t="s">
        <v>227</v>
      </c>
      <c r="F335" s="107">
        <f>Disc_PD</f>
        <v>0</v>
      </c>
      <c r="G335" s="100">
        <f>D335*(1-F335)</f>
        <v>10495</v>
      </c>
      <c r="I335" s="100">
        <v>1784.15</v>
      </c>
      <c r="J335" s="100">
        <v>1469.3000000000002</v>
      </c>
      <c r="K335" s="100" t="s">
        <v>158</v>
      </c>
      <c r="L335" s="100" t="s">
        <v>158</v>
      </c>
    </row>
    <row r="336" spans="1:12" ht="12.75">
      <c r="A336" s="27" t="str">
        <f t="shared" si="12"/>
        <v>F5-ADD-BIG-CMP1000</v>
      </c>
      <c r="B336" s="105" t="s">
        <v>822</v>
      </c>
      <c r="C336" s="105" t="s">
        <v>173</v>
      </c>
      <c r="D336" s="109">
        <v>16795</v>
      </c>
      <c r="E336" s="106" t="s">
        <v>227</v>
      </c>
      <c r="F336" s="107">
        <f>Disc_PD</f>
        <v>0</v>
      </c>
      <c r="G336" s="100">
        <f>D336*(1-F336)</f>
        <v>16795</v>
      </c>
      <c r="I336" s="100">
        <v>2855.15</v>
      </c>
      <c r="J336" s="100">
        <v>2351.3</v>
      </c>
      <c r="K336" s="100" t="s">
        <v>158</v>
      </c>
      <c r="L336" s="100" t="s">
        <v>158</v>
      </c>
    </row>
    <row r="337" spans="1:12" ht="12.75">
      <c r="A337" s="27" t="str">
        <f t="shared" si="12"/>
        <v>F5-ADD-BIG-CMP6000</v>
      </c>
      <c r="B337" s="105" t="s">
        <v>697</v>
      </c>
      <c r="C337" s="105" t="s">
        <v>101</v>
      </c>
      <c r="D337" s="109">
        <v>20995</v>
      </c>
      <c r="E337" s="106" t="s">
        <v>227</v>
      </c>
      <c r="F337" s="107">
        <f>Disc_PD</f>
        <v>0</v>
      </c>
      <c r="G337" s="100">
        <f>D337*(1-F337)</f>
        <v>20995</v>
      </c>
      <c r="I337" s="100">
        <v>3569.15</v>
      </c>
      <c r="J337" s="100">
        <v>2939.3</v>
      </c>
      <c r="K337" s="100" t="s">
        <v>158</v>
      </c>
      <c r="L337" s="100" t="s">
        <v>158</v>
      </c>
    </row>
    <row r="338" spans="1:12" ht="3" customHeight="1">
      <c r="A338" s="27">
        <f t="shared" si="12"/>
        <v>0</v>
      </c>
      <c r="B338" s="37"/>
      <c r="C338" s="38"/>
      <c r="D338" s="38"/>
      <c r="E338" s="38"/>
      <c r="F338" s="38"/>
      <c r="G338" s="39"/>
      <c r="H338" s="3"/>
      <c r="I338" s="40"/>
      <c r="J338" s="38"/>
      <c r="K338" s="51"/>
      <c r="L338" s="52"/>
    </row>
    <row r="339" spans="1:12" ht="22.5" customHeight="1">
      <c r="A339" s="27" t="str">
        <f>C339</f>
        <v>F5-ADD-BIG-PX-8800</v>
      </c>
      <c r="B339" s="105" t="s">
        <v>698</v>
      </c>
      <c r="C339" s="105" t="s">
        <v>100</v>
      </c>
      <c r="D339" s="109">
        <v>36750</v>
      </c>
      <c r="E339" s="106" t="s">
        <v>227</v>
      </c>
      <c r="F339" s="107">
        <f>Disc_PD</f>
        <v>0</v>
      </c>
      <c r="G339" s="100">
        <f>D339*(1-F339)</f>
        <v>36750</v>
      </c>
      <c r="I339" s="100">
        <v>6247.5</v>
      </c>
      <c r="J339" s="100">
        <v>5145.000000000001</v>
      </c>
      <c r="K339" s="100" t="s">
        <v>158</v>
      </c>
      <c r="L339" s="100" t="s">
        <v>158</v>
      </c>
    </row>
    <row r="340" spans="1:12" ht="22.5" customHeight="1">
      <c r="A340" s="27" t="str">
        <f t="shared" si="12"/>
        <v>F5-ADD-BIG-PX</v>
      </c>
      <c r="B340" s="105" t="s">
        <v>823</v>
      </c>
      <c r="C340" s="105" t="s">
        <v>221</v>
      </c>
      <c r="D340" s="109">
        <v>20995</v>
      </c>
      <c r="E340" s="106" t="s">
        <v>227</v>
      </c>
      <c r="F340" s="107">
        <f>Disc_PD</f>
        <v>0</v>
      </c>
      <c r="G340" s="100">
        <f>D340*(1-F340)</f>
        <v>20995</v>
      </c>
      <c r="I340" s="100">
        <v>3569.15</v>
      </c>
      <c r="J340" s="100">
        <v>2939.3</v>
      </c>
      <c r="K340" s="100" t="s">
        <v>158</v>
      </c>
      <c r="L340" s="100" t="s">
        <v>158</v>
      </c>
    </row>
    <row r="341" spans="1:12" ht="22.5">
      <c r="A341" s="27" t="str">
        <f t="shared" si="12"/>
        <v>F5-ADD-BIG-P1</v>
      </c>
      <c r="B341" s="105" t="s">
        <v>824</v>
      </c>
      <c r="C341" s="105" t="s">
        <v>219</v>
      </c>
      <c r="D341" s="109">
        <v>15745</v>
      </c>
      <c r="E341" s="106" t="s">
        <v>227</v>
      </c>
      <c r="F341" s="107">
        <f>Disc_PD</f>
        <v>0</v>
      </c>
      <c r="G341" s="100">
        <f>D341*(1-F341)</f>
        <v>15745</v>
      </c>
      <c r="I341" s="100">
        <v>2676.65</v>
      </c>
      <c r="J341" s="100">
        <v>2204.3</v>
      </c>
      <c r="K341" s="100" t="s">
        <v>158</v>
      </c>
      <c r="L341" s="100" t="s">
        <v>158</v>
      </c>
    </row>
    <row r="342" spans="1:12" ht="22.5">
      <c r="A342" s="27" t="str">
        <f t="shared" si="12"/>
        <v>F5-ADD-BIG-P2</v>
      </c>
      <c r="B342" s="105" t="s">
        <v>825</v>
      </c>
      <c r="C342" s="105" t="s">
        <v>220</v>
      </c>
      <c r="D342" s="109">
        <v>15745</v>
      </c>
      <c r="E342" s="106" t="s">
        <v>227</v>
      </c>
      <c r="F342" s="107">
        <f>Disc_PD</f>
        <v>0</v>
      </c>
      <c r="G342" s="100">
        <f>D342*(1-F342)</f>
        <v>15745</v>
      </c>
      <c r="I342" s="100">
        <v>2676.65</v>
      </c>
      <c r="J342" s="100">
        <v>2204.3</v>
      </c>
      <c r="K342" s="100" t="s">
        <v>158</v>
      </c>
      <c r="L342" s="100" t="s">
        <v>158</v>
      </c>
    </row>
    <row r="343" spans="1:12" ht="22.5">
      <c r="A343" s="27" t="str">
        <f t="shared" si="12"/>
        <v>F5-ADD-BIG-P3</v>
      </c>
      <c r="B343" s="105" t="s">
        <v>826</v>
      </c>
      <c r="C343" s="105" t="s">
        <v>166</v>
      </c>
      <c r="D343" s="109">
        <v>15745</v>
      </c>
      <c r="E343" s="106" t="s">
        <v>227</v>
      </c>
      <c r="F343" s="107">
        <f>Disc_PD</f>
        <v>0</v>
      </c>
      <c r="G343" s="100">
        <f>D343*(1-F343)</f>
        <v>15745</v>
      </c>
      <c r="I343" s="100">
        <v>2676.65</v>
      </c>
      <c r="J343" s="100">
        <v>2204.3</v>
      </c>
      <c r="K343" s="100" t="s">
        <v>158</v>
      </c>
      <c r="L343" s="100" t="s">
        <v>158</v>
      </c>
    </row>
    <row r="344" spans="1:8" ht="12.75" customHeight="1">
      <c r="A344" s="27">
        <f t="shared" si="12"/>
        <v>0</v>
      </c>
      <c r="B344" s="10"/>
      <c r="H344" s="3"/>
    </row>
    <row r="345" spans="1:12" s="15" customFormat="1" ht="22.5" customHeight="1">
      <c r="A345" s="27">
        <f>C345</f>
        <v>0</v>
      </c>
      <c r="B345" s="164" t="s">
        <v>806</v>
      </c>
      <c r="C345" s="164"/>
      <c r="D345" s="164"/>
      <c r="E345" s="164"/>
      <c r="F345" s="164"/>
      <c r="G345" s="164"/>
      <c r="H345" s="3"/>
      <c r="I345" s="3"/>
      <c r="J345" s="3"/>
      <c r="K345" s="3"/>
      <c r="L345" s="3"/>
    </row>
    <row r="346" spans="1:12" s="15" customFormat="1" ht="11.25">
      <c r="A346" s="27">
        <f>C346</f>
        <v>0</v>
      </c>
      <c r="B346" s="160" t="s">
        <v>812</v>
      </c>
      <c r="C346" s="160"/>
      <c r="D346" s="160"/>
      <c r="E346" s="160"/>
      <c r="F346" s="160"/>
      <c r="G346" s="160"/>
      <c r="H346" s="3"/>
      <c r="I346" s="3"/>
      <c r="J346" s="3"/>
      <c r="K346" s="3"/>
      <c r="L346" s="3"/>
    </row>
    <row r="347" spans="1:12" s="15" customFormat="1" ht="35.25" customHeight="1">
      <c r="A347" s="27">
        <f t="shared" si="12"/>
        <v>0</v>
      </c>
      <c r="B347" s="186" t="s">
        <v>870</v>
      </c>
      <c r="C347" s="186"/>
      <c r="D347" s="186"/>
      <c r="E347" s="186"/>
      <c r="F347" s="186"/>
      <c r="G347" s="186"/>
      <c r="H347" s="3"/>
      <c r="I347" s="3"/>
      <c r="J347" s="3"/>
      <c r="K347" s="3"/>
      <c r="L347" s="3"/>
    </row>
    <row r="348" spans="1:12" s="15" customFormat="1" ht="22.5" customHeight="1">
      <c r="A348" s="27">
        <f t="shared" si="12"/>
        <v>0</v>
      </c>
      <c r="B348" s="160" t="s">
        <v>719</v>
      </c>
      <c r="C348" s="160"/>
      <c r="D348" s="160"/>
      <c r="E348" s="160"/>
      <c r="F348" s="160"/>
      <c r="G348" s="160"/>
      <c r="H348" s="3"/>
      <c r="I348" s="3"/>
      <c r="J348" s="3"/>
      <c r="K348" s="3"/>
      <c r="L348" s="3"/>
    </row>
    <row r="349" spans="1:12" s="15" customFormat="1" ht="11.25">
      <c r="A349" s="27">
        <f>C349</f>
        <v>0</v>
      </c>
      <c r="B349" s="160" t="s">
        <v>694</v>
      </c>
      <c r="C349" s="160"/>
      <c r="D349" s="160"/>
      <c r="E349" s="160"/>
      <c r="F349" s="160"/>
      <c r="G349" s="160"/>
      <c r="H349" s="3"/>
      <c r="I349" s="3"/>
      <c r="J349" s="3"/>
      <c r="K349" s="3"/>
      <c r="L349" s="3"/>
    </row>
    <row r="350" spans="1:12" s="15" customFormat="1" ht="35.25" customHeight="1">
      <c r="A350" s="27">
        <f t="shared" si="12"/>
        <v>0</v>
      </c>
      <c r="B350" s="164" t="s">
        <v>578</v>
      </c>
      <c r="C350" s="164"/>
      <c r="D350" s="164"/>
      <c r="E350" s="164"/>
      <c r="F350" s="164"/>
      <c r="G350" s="164"/>
      <c r="H350" s="3"/>
      <c r="I350" s="3"/>
      <c r="J350" s="3"/>
      <c r="K350" s="3"/>
      <c r="L350" s="3"/>
    </row>
    <row r="351" spans="1:12" s="15" customFormat="1" ht="22.5" customHeight="1">
      <c r="A351" s="27">
        <f t="shared" si="12"/>
        <v>0</v>
      </c>
      <c r="B351" s="160" t="s">
        <v>690</v>
      </c>
      <c r="C351" s="160"/>
      <c r="D351" s="160"/>
      <c r="E351" s="160"/>
      <c r="F351" s="160"/>
      <c r="G351" s="160"/>
      <c r="H351" s="3"/>
      <c r="I351" s="3"/>
      <c r="J351" s="3"/>
      <c r="K351" s="3"/>
      <c r="L351" s="3"/>
    </row>
    <row r="352" spans="1:12" s="15" customFormat="1" ht="11.25" customHeight="1">
      <c r="A352" s="27">
        <f t="shared" si="12"/>
        <v>0</v>
      </c>
      <c r="B352" s="160" t="s">
        <v>361</v>
      </c>
      <c r="C352" s="160"/>
      <c r="D352" s="160"/>
      <c r="E352" s="160"/>
      <c r="F352" s="160"/>
      <c r="G352" s="160"/>
      <c r="H352" s="3"/>
      <c r="I352" s="3"/>
      <c r="J352" s="3"/>
      <c r="K352" s="3"/>
      <c r="L352" s="3"/>
    </row>
    <row r="353" spans="1:8" ht="12.75" customHeight="1">
      <c r="A353" s="27">
        <f t="shared" si="12"/>
        <v>0</v>
      </c>
      <c r="B353" s="10"/>
      <c r="H353" s="3"/>
    </row>
    <row r="354" spans="1:8" ht="12.75" customHeight="1">
      <c r="A354" s="27">
        <f t="shared" si="12"/>
        <v>0</v>
      </c>
      <c r="B354" s="10"/>
      <c r="H354" s="3"/>
    </row>
    <row r="355" spans="1:12" s="5" customFormat="1" ht="15.75" customHeight="1">
      <c r="A355" s="27">
        <f t="shared" si="12"/>
        <v>0</v>
      </c>
      <c r="B355" s="61" t="s">
        <v>297</v>
      </c>
      <c r="C355" s="62"/>
      <c r="D355" s="62"/>
      <c r="E355" s="62"/>
      <c r="F355" s="62"/>
      <c r="G355" s="63"/>
      <c r="I355" s="41" t="s">
        <v>167</v>
      </c>
      <c r="J355" s="41" t="s">
        <v>168</v>
      </c>
      <c r="K355" s="41" t="s">
        <v>170</v>
      </c>
      <c r="L355" s="41" t="s">
        <v>169</v>
      </c>
    </row>
    <row r="356" spans="1:12" s="4" customFormat="1" ht="22.5">
      <c r="A356" s="27" t="str">
        <f t="shared" si="12"/>
        <v>Part Number</v>
      </c>
      <c r="B356" s="29" t="s">
        <v>206</v>
      </c>
      <c r="C356" s="29" t="s">
        <v>207</v>
      </c>
      <c r="D356" s="30" t="s">
        <v>208</v>
      </c>
      <c r="E356" s="30" t="s">
        <v>163</v>
      </c>
      <c r="F356" s="30" t="s">
        <v>164</v>
      </c>
      <c r="G356" s="30" t="s">
        <v>165</v>
      </c>
      <c r="I356" s="30" t="s">
        <v>208</v>
      </c>
      <c r="J356" s="30" t="s">
        <v>208</v>
      </c>
      <c r="K356" s="30" t="s">
        <v>208</v>
      </c>
      <c r="L356" s="30" t="s">
        <v>208</v>
      </c>
    </row>
    <row r="357" spans="1:12" ht="22.5" customHeight="1">
      <c r="A357" s="27" t="str">
        <f>C357</f>
        <v>F5-ADD-BIG-ASM-8900</v>
      </c>
      <c r="B357" s="31" t="s">
        <v>610</v>
      </c>
      <c r="C357" s="31" t="s">
        <v>611</v>
      </c>
      <c r="D357" s="44">
        <v>29395</v>
      </c>
      <c r="E357" s="33" t="s">
        <v>227</v>
      </c>
      <c r="F357" s="34">
        <f>Disc_PD</f>
        <v>0</v>
      </c>
      <c r="G357" s="32">
        <f>D357*(1-F357)</f>
        <v>29395</v>
      </c>
      <c r="H357" s="95"/>
      <c r="I357" s="32">
        <v>4997.150000000001</v>
      </c>
      <c r="J357" s="32">
        <v>4115.3</v>
      </c>
      <c r="K357" s="32" t="s">
        <v>158</v>
      </c>
      <c r="L357" s="32" t="s">
        <v>158</v>
      </c>
    </row>
    <row r="358" spans="1:12" ht="22.5" customHeight="1">
      <c r="A358" s="27" t="str">
        <f>C358</f>
        <v>F5-ADD-BIG-ASM-6900</v>
      </c>
      <c r="B358" s="31" t="s">
        <v>546</v>
      </c>
      <c r="C358" s="31" t="s">
        <v>541</v>
      </c>
      <c r="D358" s="44">
        <v>24145</v>
      </c>
      <c r="E358" s="33" t="s">
        <v>227</v>
      </c>
      <c r="F358" s="34">
        <f>Disc_PD</f>
        <v>0</v>
      </c>
      <c r="G358" s="32">
        <f>D358*(1-F358)</f>
        <v>24145</v>
      </c>
      <c r="H358" s="95"/>
      <c r="I358" s="32">
        <v>4104.650000000001</v>
      </c>
      <c r="J358" s="32">
        <v>3380.3</v>
      </c>
      <c r="K358" s="32" t="s">
        <v>158</v>
      </c>
      <c r="L358" s="32" t="s">
        <v>158</v>
      </c>
    </row>
    <row r="359" spans="1:12" ht="22.5" customHeight="1">
      <c r="A359" s="27" t="str">
        <f>C359</f>
        <v>F5-ADD-BIG-ASM-3900</v>
      </c>
      <c r="B359" s="31" t="s">
        <v>717</v>
      </c>
      <c r="C359" s="31" t="s">
        <v>718</v>
      </c>
      <c r="D359" s="44">
        <v>18895</v>
      </c>
      <c r="E359" s="33" t="s">
        <v>227</v>
      </c>
      <c r="F359" s="34">
        <f>Disc_PD</f>
        <v>0</v>
      </c>
      <c r="G359" s="32">
        <f>D359*(1-F359)</f>
        <v>18895</v>
      </c>
      <c r="I359" s="32">
        <v>3212.15</v>
      </c>
      <c r="J359" s="32">
        <v>2645.3</v>
      </c>
      <c r="K359" s="32" t="s">
        <v>158</v>
      </c>
      <c r="L359" s="32" t="s">
        <v>158</v>
      </c>
    </row>
    <row r="360" spans="1:12" ht="22.5" customHeight="1">
      <c r="A360" s="27" t="str">
        <f>C360</f>
        <v>F5-ADD-BIG-ASM-3600</v>
      </c>
      <c r="B360" s="31" t="s">
        <v>547</v>
      </c>
      <c r="C360" s="31" t="s">
        <v>452</v>
      </c>
      <c r="D360" s="44">
        <v>18895</v>
      </c>
      <c r="E360" s="33" t="s">
        <v>227</v>
      </c>
      <c r="F360" s="34">
        <f>Disc_PD</f>
        <v>0</v>
      </c>
      <c r="G360" s="32">
        <f>D360*(1-F360)</f>
        <v>18895</v>
      </c>
      <c r="I360" s="32">
        <v>3212.15</v>
      </c>
      <c r="J360" s="32">
        <v>2645.3</v>
      </c>
      <c r="K360" s="32" t="s">
        <v>158</v>
      </c>
      <c r="L360" s="32" t="s">
        <v>158</v>
      </c>
    </row>
    <row r="361" spans="1:12" ht="12.75">
      <c r="A361" s="27" t="str">
        <f>C361</f>
        <v>F5-ADD-BIG-ASM</v>
      </c>
      <c r="B361" s="36" t="s">
        <v>632</v>
      </c>
      <c r="C361" s="36" t="s">
        <v>21</v>
      </c>
      <c r="D361" s="44">
        <v>17845</v>
      </c>
      <c r="E361" s="33" t="s">
        <v>227</v>
      </c>
      <c r="F361" s="34">
        <f>Disc_PD</f>
        <v>0</v>
      </c>
      <c r="G361" s="32">
        <f>D361*(1-F361)</f>
        <v>17845</v>
      </c>
      <c r="I361" s="32">
        <v>3033.65</v>
      </c>
      <c r="J361" s="32">
        <v>2498.3</v>
      </c>
      <c r="K361" s="32" t="s">
        <v>158</v>
      </c>
      <c r="L361" s="32" t="s">
        <v>158</v>
      </c>
    </row>
    <row r="362" spans="1:12" ht="3" customHeight="1">
      <c r="A362" s="27">
        <f>C362</f>
        <v>0</v>
      </c>
      <c r="B362" s="37"/>
      <c r="C362" s="38"/>
      <c r="D362" s="38"/>
      <c r="E362" s="38"/>
      <c r="F362" s="38"/>
      <c r="G362" s="39"/>
      <c r="H362" s="3"/>
      <c r="I362" s="40"/>
      <c r="J362" s="38"/>
      <c r="K362" s="51"/>
      <c r="L362" s="52"/>
    </row>
    <row r="363" spans="1:12" ht="12.75">
      <c r="A363" s="27" t="str">
        <f>C363</f>
        <v>F5-ADD-BIG-PSM</v>
      </c>
      <c r="B363" s="31" t="s">
        <v>453</v>
      </c>
      <c r="C363" s="31" t="s">
        <v>476</v>
      </c>
      <c r="D363" s="44">
        <v>8395</v>
      </c>
      <c r="E363" s="33" t="s">
        <v>227</v>
      </c>
      <c r="F363" s="34">
        <f>Disc_PD</f>
        <v>0</v>
      </c>
      <c r="G363" s="32">
        <f>D363*(1-F363)</f>
        <v>8395</v>
      </c>
      <c r="I363" s="32">
        <v>1427.15</v>
      </c>
      <c r="J363" s="32">
        <v>1175.3000000000002</v>
      </c>
      <c r="K363" s="32" t="s">
        <v>158</v>
      </c>
      <c r="L363" s="32" t="s">
        <v>158</v>
      </c>
    </row>
    <row r="364" spans="1:12" ht="12.75">
      <c r="A364" s="27" t="str">
        <f>C364</f>
        <v>F5-ADD-BIG-PSM-1600</v>
      </c>
      <c r="B364" s="31" t="s">
        <v>792</v>
      </c>
      <c r="C364" s="31" t="s">
        <v>791</v>
      </c>
      <c r="D364" s="44">
        <v>8395</v>
      </c>
      <c r="E364" s="33" t="s">
        <v>227</v>
      </c>
      <c r="F364" s="34">
        <f>Disc_PD</f>
        <v>0</v>
      </c>
      <c r="G364" s="32">
        <f>D364*(1-F364)</f>
        <v>8395</v>
      </c>
      <c r="I364" s="32">
        <v>1427.15</v>
      </c>
      <c r="J364" s="32">
        <v>1175.3000000000002</v>
      </c>
      <c r="K364" s="32" t="s">
        <v>158</v>
      </c>
      <c r="L364" s="32" t="s">
        <v>158</v>
      </c>
    </row>
    <row r="365" spans="1:12" ht="12.75">
      <c r="A365" s="27" t="str">
        <f>C365</f>
        <v>F5-ADD-BIG-PSM-ASM</v>
      </c>
      <c r="B365" s="31" t="s">
        <v>612</v>
      </c>
      <c r="C365" s="31" t="s">
        <v>613</v>
      </c>
      <c r="D365" s="44">
        <v>12595</v>
      </c>
      <c r="E365" s="33" t="s">
        <v>227</v>
      </c>
      <c r="F365" s="34">
        <f>Disc_PD</f>
        <v>0</v>
      </c>
      <c r="G365" s="32">
        <f>D365*(1-F365)</f>
        <v>12595</v>
      </c>
      <c r="I365" s="32">
        <v>2141.15</v>
      </c>
      <c r="J365" s="32">
        <v>1763.3000000000002</v>
      </c>
      <c r="K365" s="32" t="s">
        <v>158</v>
      </c>
      <c r="L365" s="32" t="s">
        <v>158</v>
      </c>
    </row>
    <row r="366" spans="1:12" ht="3" customHeight="1">
      <c r="A366" s="27">
        <f>C366</f>
        <v>0</v>
      </c>
      <c r="B366" s="37"/>
      <c r="C366" s="38"/>
      <c r="D366" s="38"/>
      <c r="E366" s="38"/>
      <c r="F366" s="38"/>
      <c r="G366" s="39"/>
      <c r="H366" s="3"/>
      <c r="I366" s="40"/>
      <c r="J366" s="38"/>
      <c r="K366" s="51"/>
      <c r="L366" s="52"/>
    </row>
    <row r="367" spans="1:12" ht="12.75">
      <c r="A367" s="27" t="str">
        <f>C367</f>
        <v>F5-ADD-BIG-APM-8900</v>
      </c>
      <c r="B367" s="118" t="s">
        <v>921</v>
      </c>
      <c r="C367" s="118" t="s">
        <v>922</v>
      </c>
      <c r="D367" s="115">
        <v>121795</v>
      </c>
      <c r="E367" s="113" t="s">
        <v>227</v>
      </c>
      <c r="F367" s="114">
        <f>Disc_PD</f>
        <v>0</v>
      </c>
      <c r="G367" s="112">
        <f>D367*(1-F367)</f>
        <v>121795</v>
      </c>
      <c r="I367" s="112">
        <v>20705.15</v>
      </c>
      <c r="J367" s="112">
        <v>17051.300000000003</v>
      </c>
      <c r="K367" s="112" t="s">
        <v>158</v>
      </c>
      <c r="L367" s="112" t="s">
        <v>158</v>
      </c>
    </row>
    <row r="368" spans="1:12" ht="12.75">
      <c r="A368" s="27" t="str">
        <f>C368</f>
        <v>F5-ADD-BIG-APM-6900</v>
      </c>
      <c r="B368" s="118" t="s">
        <v>923</v>
      </c>
      <c r="C368" s="118" t="s">
        <v>924</v>
      </c>
      <c r="D368" s="115">
        <v>83995</v>
      </c>
      <c r="E368" s="113" t="s">
        <v>227</v>
      </c>
      <c r="F368" s="114">
        <f>Disc_PD</f>
        <v>0</v>
      </c>
      <c r="G368" s="112">
        <f>D368*(1-F368)</f>
        <v>83995</v>
      </c>
      <c r="I368" s="112">
        <v>14279.150000000001</v>
      </c>
      <c r="J368" s="112">
        <v>11759.300000000001</v>
      </c>
      <c r="K368" s="112" t="s">
        <v>158</v>
      </c>
      <c r="L368" s="112" t="s">
        <v>158</v>
      </c>
    </row>
    <row r="369" spans="1:12" ht="12.75">
      <c r="A369" s="27" t="str">
        <f>C369</f>
        <v>F5-ADD-BIG-APM-3900</v>
      </c>
      <c r="B369" s="118" t="s">
        <v>925</v>
      </c>
      <c r="C369" s="118" t="s">
        <v>926</v>
      </c>
      <c r="D369" s="115">
        <v>36745</v>
      </c>
      <c r="E369" s="113" t="s">
        <v>227</v>
      </c>
      <c r="F369" s="114">
        <f>Disc_PD</f>
        <v>0</v>
      </c>
      <c r="G369" s="112">
        <f>D369*(1-F369)</f>
        <v>36745</v>
      </c>
      <c r="I369" s="112">
        <v>6246.650000000001</v>
      </c>
      <c r="J369" s="112">
        <v>5144.3</v>
      </c>
      <c r="K369" s="112" t="s">
        <v>158</v>
      </c>
      <c r="L369" s="112" t="s">
        <v>158</v>
      </c>
    </row>
    <row r="370" spans="1:12" ht="12.75">
      <c r="A370" s="27" t="str">
        <f>C370</f>
        <v>F5-ADD-BIG-APM-3600</v>
      </c>
      <c r="B370" s="118" t="s">
        <v>927</v>
      </c>
      <c r="C370" s="118" t="s">
        <v>928</v>
      </c>
      <c r="D370" s="115">
        <v>20995</v>
      </c>
      <c r="E370" s="113" t="s">
        <v>227</v>
      </c>
      <c r="F370" s="114">
        <f>Disc_PD</f>
        <v>0</v>
      </c>
      <c r="G370" s="112">
        <f>D370*(1-F370)</f>
        <v>20995</v>
      </c>
      <c r="I370" s="112">
        <v>3569.15</v>
      </c>
      <c r="J370" s="112">
        <v>2939.3</v>
      </c>
      <c r="K370" s="112" t="s">
        <v>158</v>
      </c>
      <c r="L370" s="112" t="s">
        <v>158</v>
      </c>
    </row>
    <row r="371" spans="1:12" ht="12.75">
      <c r="A371" s="27" t="str">
        <f>C371</f>
        <v>F5-ADD-BIG-APM</v>
      </c>
      <c r="B371" s="118" t="s">
        <v>940</v>
      </c>
      <c r="C371" s="118" t="s">
        <v>929</v>
      </c>
      <c r="D371" s="115">
        <v>7870</v>
      </c>
      <c r="E371" s="113" t="s">
        <v>227</v>
      </c>
      <c r="F371" s="114">
        <f>Disc_PD</f>
        <v>0</v>
      </c>
      <c r="G371" s="112">
        <f>D371*(1-F371)</f>
        <v>7870</v>
      </c>
      <c r="I371" s="112">
        <v>1337.9</v>
      </c>
      <c r="J371" s="112">
        <v>1101.8000000000002</v>
      </c>
      <c r="K371" s="112" t="s">
        <v>158</v>
      </c>
      <c r="L371" s="112" t="s">
        <v>158</v>
      </c>
    </row>
    <row r="372" spans="1:12" ht="3" customHeight="1">
      <c r="A372" s="27">
        <f>C372</f>
        <v>0</v>
      </c>
      <c r="B372" s="37"/>
      <c r="C372" s="38"/>
      <c r="D372" s="38"/>
      <c r="E372" s="38"/>
      <c r="F372" s="38"/>
      <c r="G372" s="39"/>
      <c r="H372" s="3"/>
      <c r="I372" s="40"/>
      <c r="J372" s="38"/>
      <c r="K372" s="51"/>
      <c r="L372" s="52"/>
    </row>
    <row r="373" spans="1:12" ht="12.75">
      <c r="A373" s="27" t="str">
        <f>C373</f>
        <v>F5-ADD-BIG-USER-100</v>
      </c>
      <c r="B373" s="118" t="s">
        <v>930</v>
      </c>
      <c r="C373" s="118" t="s">
        <v>931</v>
      </c>
      <c r="D373" s="115">
        <v>1570</v>
      </c>
      <c r="E373" s="113" t="s">
        <v>227</v>
      </c>
      <c r="F373" s="114">
        <f>Disc_PD</f>
        <v>0</v>
      </c>
      <c r="G373" s="112">
        <f>D373*(1-F373)</f>
        <v>1570</v>
      </c>
      <c r="I373" s="112">
        <v>266.90000000000003</v>
      </c>
      <c r="J373" s="112">
        <v>219.8</v>
      </c>
      <c r="K373" s="112" t="s">
        <v>158</v>
      </c>
      <c r="L373" s="112" t="s">
        <v>158</v>
      </c>
    </row>
    <row r="374" spans="1:12" ht="12.75">
      <c r="A374" s="27" t="str">
        <f>C374</f>
        <v>F5-ADD-BIG-USER-500</v>
      </c>
      <c r="B374" s="118" t="s">
        <v>932</v>
      </c>
      <c r="C374" s="118" t="s">
        <v>933</v>
      </c>
      <c r="D374" s="115">
        <v>5770</v>
      </c>
      <c r="E374" s="113" t="s">
        <v>227</v>
      </c>
      <c r="F374" s="114">
        <f>Disc_PD</f>
        <v>0</v>
      </c>
      <c r="G374" s="112">
        <f>D374*(1-F374)</f>
        <v>5770</v>
      </c>
      <c r="I374" s="112">
        <v>980.9000000000001</v>
      </c>
      <c r="J374" s="112">
        <v>807.8000000000001</v>
      </c>
      <c r="K374" s="112" t="s">
        <v>158</v>
      </c>
      <c r="L374" s="112" t="s">
        <v>158</v>
      </c>
    </row>
    <row r="375" spans="1:12" ht="12.75">
      <c r="A375" s="27" t="str">
        <f>C375</f>
        <v>F5-ADD-BIG-USER-1K</v>
      </c>
      <c r="B375" s="118" t="s">
        <v>934</v>
      </c>
      <c r="C375" s="118" t="s">
        <v>935</v>
      </c>
      <c r="D375" s="115">
        <v>8395</v>
      </c>
      <c r="E375" s="113" t="s">
        <v>227</v>
      </c>
      <c r="F375" s="114">
        <f>Disc_PD</f>
        <v>0</v>
      </c>
      <c r="G375" s="112">
        <f>D375*(1-F375)</f>
        <v>8395</v>
      </c>
      <c r="I375" s="112">
        <v>1427.15</v>
      </c>
      <c r="J375" s="112">
        <v>1175.3000000000002</v>
      </c>
      <c r="K375" s="112" t="s">
        <v>158</v>
      </c>
      <c r="L375" s="112" t="s">
        <v>158</v>
      </c>
    </row>
    <row r="376" spans="1:12" ht="12.75">
      <c r="A376" s="27" t="str">
        <f>C376</f>
        <v>F5-ADD-BIG-USER-5K</v>
      </c>
      <c r="B376" s="118" t="s">
        <v>936</v>
      </c>
      <c r="C376" s="118" t="s">
        <v>937</v>
      </c>
      <c r="D376" s="115">
        <v>31495</v>
      </c>
      <c r="E376" s="113" t="s">
        <v>227</v>
      </c>
      <c r="F376" s="114">
        <f>Disc_PD</f>
        <v>0</v>
      </c>
      <c r="G376" s="112">
        <f>D376*(1-F376)</f>
        <v>31495</v>
      </c>
      <c r="I376" s="112">
        <v>5354.150000000001</v>
      </c>
      <c r="J376" s="112">
        <v>4409.3</v>
      </c>
      <c r="K376" s="112" t="s">
        <v>158</v>
      </c>
      <c r="L376" s="112" t="s">
        <v>158</v>
      </c>
    </row>
    <row r="377" spans="1:12" ht="12.75">
      <c r="A377" s="27" t="str">
        <f>C377</f>
        <v>F5-ADD-BIG-USER-10K</v>
      </c>
      <c r="B377" s="118" t="s">
        <v>938</v>
      </c>
      <c r="C377" s="118" t="s">
        <v>939</v>
      </c>
      <c r="D377" s="115">
        <v>47245</v>
      </c>
      <c r="E377" s="113" t="s">
        <v>227</v>
      </c>
      <c r="F377" s="114">
        <f>Disc_PD</f>
        <v>0</v>
      </c>
      <c r="G377" s="112">
        <f>D377*(1-F377)</f>
        <v>47245</v>
      </c>
      <c r="I377" s="112">
        <v>8031.650000000001</v>
      </c>
      <c r="J377" s="112">
        <v>6614.3</v>
      </c>
      <c r="K377" s="112" t="s">
        <v>158</v>
      </c>
      <c r="L377" s="112" t="s">
        <v>158</v>
      </c>
    </row>
    <row r="378" spans="1:12" ht="3" customHeight="1">
      <c r="A378" s="27">
        <f>C378</f>
        <v>0</v>
      </c>
      <c r="B378" s="37"/>
      <c r="C378" s="38"/>
      <c r="D378" s="38"/>
      <c r="E378" s="38"/>
      <c r="F378" s="38"/>
      <c r="G378" s="39"/>
      <c r="H378" s="3"/>
      <c r="I378" s="40"/>
      <c r="J378" s="38"/>
      <c r="K378" s="51"/>
      <c r="L378" s="52"/>
    </row>
    <row r="379" spans="1:12" ht="12.75">
      <c r="A379" s="27" t="str">
        <f>C379</f>
        <v>F5-ADD-BIG-ACA</v>
      </c>
      <c r="B379" s="31" t="s">
        <v>86</v>
      </c>
      <c r="C379" s="31" t="s">
        <v>171</v>
      </c>
      <c r="D379" s="44">
        <v>5245</v>
      </c>
      <c r="E379" s="33" t="s">
        <v>227</v>
      </c>
      <c r="F379" s="34">
        <f>Disc_PD</f>
        <v>0</v>
      </c>
      <c r="G379" s="32">
        <f>D379*(1-F379)</f>
        <v>5245</v>
      </c>
      <c r="I379" s="32">
        <v>891.6500000000001</v>
      </c>
      <c r="J379" s="32">
        <v>734.3000000000001</v>
      </c>
      <c r="K379" s="32" t="s">
        <v>158</v>
      </c>
      <c r="L379" s="32" t="s">
        <v>158</v>
      </c>
    </row>
    <row r="380" spans="1:12" ht="3" customHeight="1">
      <c r="A380" s="27">
        <f>C380</f>
        <v>0</v>
      </c>
      <c r="B380" s="37"/>
      <c r="C380" s="38"/>
      <c r="D380" s="38"/>
      <c r="E380" s="38"/>
      <c r="F380" s="38"/>
      <c r="G380" s="39"/>
      <c r="H380" s="3"/>
      <c r="I380" s="40"/>
      <c r="J380" s="38"/>
      <c r="K380" s="51"/>
      <c r="L380" s="52"/>
    </row>
    <row r="381" spans="1:12" ht="12.75">
      <c r="A381" s="27" t="str">
        <f t="shared" si="12"/>
        <v>F5-ADD-BIG-MSM</v>
      </c>
      <c r="B381" s="31" t="s">
        <v>256</v>
      </c>
      <c r="C381" s="31" t="s">
        <v>223</v>
      </c>
      <c r="D381" s="44">
        <v>15745</v>
      </c>
      <c r="E381" s="33" t="s">
        <v>227</v>
      </c>
      <c r="F381" s="34">
        <f>Disc_PD</f>
        <v>0</v>
      </c>
      <c r="G381" s="32">
        <f>D381*(1-F381)</f>
        <v>15745</v>
      </c>
      <c r="I381" s="32">
        <v>2676.65</v>
      </c>
      <c r="J381" s="32">
        <v>2204.3</v>
      </c>
      <c r="K381" s="32" t="s">
        <v>158</v>
      </c>
      <c r="L381" s="32" t="s">
        <v>158</v>
      </c>
    </row>
    <row r="382" spans="1:8" ht="12.75" customHeight="1">
      <c r="A382" s="27">
        <f t="shared" si="12"/>
        <v>0</v>
      </c>
      <c r="B382" s="10"/>
      <c r="H382" s="3"/>
    </row>
    <row r="383" spans="1:12" s="15" customFormat="1" ht="22.5" customHeight="1">
      <c r="A383" s="27">
        <f t="shared" si="12"/>
        <v>0</v>
      </c>
      <c r="B383" s="164" t="s">
        <v>806</v>
      </c>
      <c r="C383" s="164"/>
      <c r="D383" s="164"/>
      <c r="E383" s="164"/>
      <c r="F383" s="164"/>
      <c r="G383" s="164"/>
      <c r="H383" s="3"/>
      <c r="I383" s="3"/>
      <c r="J383" s="3"/>
      <c r="K383" s="3"/>
      <c r="L383" s="3"/>
    </row>
    <row r="384" spans="1:12" s="15" customFormat="1" ht="11.25">
      <c r="A384" s="27">
        <f t="shared" si="12"/>
        <v>0</v>
      </c>
      <c r="B384" s="160" t="s">
        <v>812</v>
      </c>
      <c r="C384" s="160"/>
      <c r="D384" s="160"/>
      <c r="E384" s="160"/>
      <c r="F384" s="160"/>
      <c r="G384" s="160"/>
      <c r="H384" s="3"/>
      <c r="I384" s="3"/>
      <c r="J384" s="3"/>
      <c r="K384" s="3"/>
      <c r="L384" s="3"/>
    </row>
    <row r="385" spans="1:12" s="15" customFormat="1" ht="11.25">
      <c r="A385" s="27">
        <f>C385</f>
        <v>0</v>
      </c>
      <c r="B385" s="164" t="s">
        <v>692</v>
      </c>
      <c r="C385" s="164"/>
      <c r="D385" s="164"/>
      <c r="E385" s="164"/>
      <c r="F385" s="164"/>
      <c r="G385" s="164"/>
      <c r="H385" s="3"/>
      <c r="I385" s="3"/>
      <c r="J385" s="3"/>
      <c r="K385" s="3"/>
      <c r="L385" s="3"/>
    </row>
    <row r="386" spans="1:12" s="15" customFormat="1" ht="11.25">
      <c r="A386" s="27">
        <f>C386</f>
        <v>0</v>
      </c>
      <c r="B386" s="164" t="s">
        <v>795</v>
      </c>
      <c r="C386" s="164"/>
      <c r="D386" s="164"/>
      <c r="E386" s="164"/>
      <c r="F386" s="164"/>
      <c r="G386" s="164"/>
      <c r="H386" s="3"/>
      <c r="I386" s="3"/>
      <c r="J386" s="3"/>
      <c r="K386" s="3"/>
      <c r="L386" s="3"/>
    </row>
    <row r="387" spans="1:12" s="15" customFormat="1" ht="35.25" customHeight="1">
      <c r="A387" s="27">
        <f t="shared" si="12"/>
        <v>0</v>
      </c>
      <c r="B387" s="162" t="s">
        <v>793</v>
      </c>
      <c r="C387" s="162"/>
      <c r="D387" s="162"/>
      <c r="E387" s="162"/>
      <c r="F387" s="162"/>
      <c r="G387" s="162"/>
      <c r="H387" s="3"/>
      <c r="I387" s="3"/>
      <c r="J387" s="3"/>
      <c r="K387" s="3"/>
      <c r="L387" s="3"/>
    </row>
    <row r="388" spans="1:12" s="15" customFormat="1" ht="11.25">
      <c r="A388" s="27">
        <f t="shared" si="12"/>
        <v>0</v>
      </c>
      <c r="B388" s="160" t="s">
        <v>794</v>
      </c>
      <c r="C388" s="160"/>
      <c r="D388" s="160"/>
      <c r="E388" s="160"/>
      <c r="F388" s="160"/>
      <c r="G388" s="160"/>
      <c r="H388" s="3"/>
      <c r="I388" s="3"/>
      <c r="J388" s="3"/>
      <c r="K388" s="3"/>
      <c r="L388" s="3"/>
    </row>
    <row r="389" spans="1:12" s="15" customFormat="1" ht="22.5" customHeight="1">
      <c r="A389" s="27">
        <f t="shared" si="12"/>
        <v>0</v>
      </c>
      <c r="B389" s="160" t="s">
        <v>690</v>
      </c>
      <c r="C389" s="160"/>
      <c r="D389" s="160"/>
      <c r="E389" s="160"/>
      <c r="F389" s="160"/>
      <c r="G389" s="160"/>
      <c r="H389" s="3"/>
      <c r="I389" s="3"/>
      <c r="J389" s="3"/>
      <c r="K389" s="3"/>
      <c r="L389" s="3"/>
    </row>
    <row r="390" spans="1:12" s="15" customFormat="1" ht="11.25" customHeight="1">
      <c r="A390" s="27">
        <f t="shared" si="12"/>
        <v>0</v>
      </c>
      <c r="B390" s="160" t="s">
        <v>361</v>
      </c>
      <c r="C390" s="160"/>
      <c r="D390" s="160"/>
      <c r="E390" s="160"/>
      <c r="F390" s="160"/>
      <c r="G390" s="160"/>
      <c r="H390" s="3"/>
      <c r="I390" s="3"/>
      <c r="J390" s="3"/>
      <c r="K390" s="3"/>
      <c r="L390" s="3"/>
    </row>
    <row r="391" spans="1:8" ht="12.75" customHeight="1">
      <c r="A391" s="27">
        <f t="shared" si="12"/>
        <v>0</v>
      </c>
      <c r="B391" s="10"/>
      <c r="H391" s="3"/>
    </row>
    <row r="392" spans="1:8" ht="12.75" customHeight="1">
      <c r="A392" s="27">
        <f t="shared" si="12"/>
        <v>0</v>
      </c>
      <c r="B392" s="5"/>
      <c r="H392" s="3"/>
    </row>
    <row r="393" spans="1:12" s="5" customFormat="1" ht="15.75" customHeight="1">
      <c r="A393" s="27">
        <f t="shared" si="12"/>
        <v>0</v>
      </c>
      <c r="B393" s="61" t="s">
        <v>117</v>
      </c>
      <c r="C393" s="62"/>
      <c r="D393" s="62"/>
      <c r="E393" s="62"/>
      <c r="F393" s="62"/>
      <c r="G393" s="63"/>
      <c r="I393" s="41" t="s">
        <v>167</v>
      </c>
      <c r="J393" s="41" t="s">
        <v>168</v>
      </c>
      <c r="K393" s="41" t="s">
        <v>170</v>
      </c>
      <c r="L393" s="41" t="s">
        <v>169</v>
      </c>
    </row>
    <row r="394" spans="1:12" s="4" customFormat="1" ht="22.5">
      <c r="A394" s="27" t="str">
        <f t="shared" si="12"/>
        <v>Part Number</v>
      </c>
      <c r="B394" s="45" t="s">
        <v>206</v>
      </c>
      <c r="C394" s="45" t="s">
        <v>207</v>
      </c>
      <c r="D394" s="46" t="s">
        <v>208</v>
      </c>
      <c r="E394" s="46" t="s">
        <v>163</v>
      </c>
      <c r="F394" s="46" t="s">
        <v>164</v>
      </c>
      <c r="G394" s="46" t="s">
        <v>165</v>
      </c>
      <c r="I394" s="46" t="s">
        <v>208</v>
      </c>
      <c r="J394" s="46" t="s">
        <v>208</v>
      </c>
      <c r="K394" s="46" t="s">
        <v>208</v>
      </c>
      <c r="L394" s="46" t="s">
        <v>208</v>
      </c>
    </row>
    <row r="395" spans="1:12" ht="12.75">
      <c r="A395" s="27" t="str">
        <f>C395</f>
        <v>F5-ADD-BIG-SSL-8900</v>
      </c>
      <c r="B395" s="31" t="s">
        <v>604</v>
      </c>
      <c r="C395" s="31" t="s">
        <v>605</v>
      </c>
      <c r="D395" s="44">
        <v>15745</v>
      </c>
      <c r="E395" s="33" t="s">
        <v>111</v>
      </c>
      <c r="F395" s="34">
        <f>Disc_A</f>
        <v>0</v>
      </c>
      <c r="G395" s="32">
        <f>D395*(1-F395)</f>
        <v>15745</v>
      </c>
      <c r="H395" s="97"/>
      <c r="I395" s="32">
        <v>2676.65</v>
      </c>
      <c r="J395" s="32">
        <v>2204.3</v>
      </c>
      <c r="K395" s="32" t="s">
        <v>158</v>
      </c>
      <c r="L395" s="32" t="s">
        <v>158</v>
      </c>
    </row>
    <row r="396" spans="1:12" ht="12.75">
      <c r="A396" s="27" t="str">
        <f>C396</f>
        <v>F5-ADD-BIG-SSL-6900</v>
      </c>
      <c r="B396" s="31" t="s">
        <v>536</v>
      </c>
      <c r="C396" s="31" t="s">
        <v>535</v>
      </c>
      <c r="D396" s="44">
        <v>10495</v>
      </c>
      <c r="E396" s="33" t="s">
        <v>111</v>
      </c>
      <c r="F396" s="34">
        <f>Disc_A</f>
        <v>0</v>
      </c>
      <c r="G396" s="32">
        <f>D396*(1-F396)</f>
        <v>10495</v>
      </c>
      <c r="H396" s="97"/>
      <c r="I396" s="32">
        <v>1784.15</v>
      </c>
      <c r="J396" s="32">
        <v>1469.3000000000002</v>
      </c>
      <c r="K396" s="32" t="s">
        <v>158</v>
      </c>
      <c r="L396" s="32" t="s">
        <v>158</v>
      </c>
    </row>
    <row r="397" spans="1:12" ht="12.75">
      <c r="A397" s="27" t="str">
        <f>C397</f>
        <v>F5-ADD-BIG-SSL-3900</v>
      </c>
      <c r="B397" s="31" t="s">
        <v>712</v>
      </c>
      <c r="C397" s="31" t="s">
        <v>711</v>
      </c>
      <c r="D397" s="44">
        <v>6295</v>
      </c>
      <c r="E397" s="33" t="s">
        <v>111</v>
      </c>
      <c r="F397" s="34">
        <f>Disc_A</f>
        <v>0</v>
      </c>
      <c r="G397" s="32">
        <f>D397*(1-F397)</f>
        <v>6295</v>
      </c>
      <c r="H397" s="3"/>
      <c r="I397" s="32">
        <v>1070.15</v>
      </c>
      <c r="J397" s="32">
        <v>881.3000000000001</v>
      </c>
      <c r="K397" s="32" t="s">
        <v>158</v>
      </c>
      <c r="L397" s="32" t="s">
        <v>158</v>
      </c>
    </row>
    <row r="398" spans="1:12" ht="12.75">
      <c r="A398" s="27" t="str">
        <f>C398</f>
        <v>F5-ADD-BIG-SSL-3600</v>
      </c>
      <c r="B398" s="31" t="s">
        <v>472</v>
      </c>
      <c r="C398" s="31" t="s">
        <v>448</v>
      </c>
      <c r="D398" s="44">
        <v>6295</v>
      </c>
      <c r="E398" s="33" t="s">
        <v>111</v>
      </c>
      <c r="F398" s="34">
        <f>Disc_A</f>
        <v>0</v>
      </c>
      <c r="G398" s="32">
        <f>D398*(1-F398)</f>
        <v>6295</v>
      </c>
      <c r="H398" s="3"/>
      <c r="I398" s="32">
        <v>1070.15</v>
      </c>
      <c r="J398" s="32">
        <v>881.3000000000001</v>
      </c>
      <c r="K398" s="32" t="s">
        <v>158</v>
      </c>
      <c r="L398" s="32" t="s">
        <v>158</v>
      </c>
    </row>
    <row r="399" spans="1:12" ht="12.75">
      <c r="A399" s="27" t="str">
        <f>C399</f>
        <v>F5-ADD-BIG-SSL-1600</v>
      </c>
      <c r="B399" s="31" t="s">
        <v>473</v>
      </c>
      <c r="C399" s="31" t="s">
        <v>447</v>
      </c>
      <c r="D399" s="44">
        <v>6295</v>
      </c>
      <c r="E399" s="33" t="s">
        <v>111</v>
      </c>
      <c r="F399" s="34">
        <f>Disc_A</f>
        <v>0</v>
      </c>
      <c r="G399" s="32">
        <f>D399*(1-F399)</f>
        <v>6295</v>
      </c>
      <c r="H399" s="3"/>
      <c r="I399" s="32">
        <v>1070.15</v>
      </c>
      <c r="J399" s="32">
        <v>881.3000000000001</v>
      </c>
      <c r="K399" s="32" t="s">
        <v>158</v>
      </c>
      <c r="L399" s="32" t="s">
        <v>158</v>
      </c>
    </row>
    <row r="400" spans="1:12" ht="3" customHeight="1">
      <c r="A400" s="27">
        <f t="shared" si="12"/>
        <v>0</v>
      </c>
      <c r="B400" s="37"/>
      <c r="C400" s="38"/>
      <c r="D400" s="38"/>
      <c r="E400" s="38"/>
      <c r="F400" s="38"/>
      <c r="G400" s="39"/>
      <c r="H400" s="3"/>
      <c r="I400" s="40"/>
      <c r="J400" s="38"/>
      <c r="K400" s="51"/>
      <c r="L400" s="52"/>
    </row>
    <row r="401" spans="1:12" ht="12.75">
      <c r="A401" s="27" t="str">
        <f t="shared" si="12"/>
        <v>F5-ADD-BIG-SSL100</v>
      </c>
      <c r="B401" s="105" t="s">
        <v>814</v>
      </c>
      <c r="C401" s="105" t="s">
        <v>302</v>
      </c>
      <c r="D401" s="109">
        <v>2095</v>
      </c>
      <c r="E401" s="106" t="s">
        <v>111</v>
      </c>
      <c r="F401" s="107">
        <f>Disc_A</f>
        <v>0</v>
      </c>
      <c r="G401" s="100">
        <f>D401*(1-F401)</f>
        <v>2095</v>
      </c>
      <c r="H401" s="3"/>
      <c r="I401" s="100">
        <v>356.15000000000003</v>
      </c>
      <c r="J401" s="100">
        <v>293.3</v>
      </c>
      <c r="K401" s="100" t="s">
        <v>158</v>
      </c>
      <c r="L401" s="100" t="s">
        <v>158</v>
      </c>
    </row>
    <row r="402" spans="1:12" ht="12.75">
      <c r="A402" s="27" t="str">
        <f t="shared" si="12"/>
        <v>F5-ADD-BIG-SSL1000</v>
      </c>
      <c r="B402" s="105" t="s">
        <v>815</v>
      </c>
      <c r="C402" s="105" t="s">
        <v>303</v>
      </c>
      <c r="D402" s="109">
        <v>5245</v>
      </c>
      <c r="E402" s="106" t="s">
        <v>111</v>
      </c>
      <c r="F402" s="107">
        <f>Disc_A</f>
        <v>0</v>
      </c>
      <c r="G402" s="100">
        <f>D402*(1-F402)</f>
        <v>5245</v>
      </c>
      <c r="H402" s="3"/>
      <c r="I402" s="100">
        <v>891.6500000000001</v>
      </c>
      <c r="J402" s="100">
        <v>734.3000000000001</v>
      </c>
      <c r="K402" s="100" t="s">
        <v>158</v>
      </c>
      <c r="L402" s="100" t="s">
        <v>158</v>
      </c>
    </row>
    <row r="403" spans="1:12" ht="12.75">
      <c r="A403" s="27" t="str">
        <f t="shared" si="12"/>
        <v>F5-ADD-BIG-SSL5000</v>
      </c>
      <c r="B403" s="105" t="s">
        <v>816</v>
      </c>
      <c r="C403" s="105" t="s">
        <v>305</v>
      </c>
      <c r="D403" s="109">
        <v>10495</v>
      </c>
      <c r="E403" s="106" t="s">
        <v>111</v>
      </c>
      <c r="F403" s="107">
        <f>Disc_A</f>
        <v>0</v>
      </c>
      <c r="G403" s="100">
        <f>D403*(1-F403)</f>
        <v>10495</v>
      </c>
      <c r="H403" s="3"/>
      <c r="I403" s="100">
        <v>1784.15</v>
      </c>
      <c r="J403" s="100">
        <v>1469.3000000000002</v>
      </c>
      <c r="K403" s="100" t="s">
        <v>158</v>
      </c>
      <c r="L403" s="100" t="s">
        <v>158</v>
      </c>
    </row>
    <row r="404" spans="1:12" ht="12.75">
      <c r="A404" s="27" t="str">
        <f t="shared" si="12"/>
        <v>F5-ADD-BIG-SSL15000</v>
      </c>
      <c r="B404" s="105" t="s">
        <v>817</v>
      </c>
      <c r="C404" s="105" t="s">
        <v>304</v>
      </c>
      <c r="D404" s="109">
        <v>16795</v>
      </c>
      <c r="E404" s="106" t="s">
        <v>111</v>
      </c>
      <c r="F404" s="107">
        <f>Disc_A</f>
        <v>0</v>
      </c>
      <c r="G404" s="100">
        <f>D404*(1-F404)</f>
        <v>16795</v>
      </c>
      <c r="H404" s="3"/>
      <c r="I404" s="100">
        <v>2855.15</v>
      </c>
      <c r="J404" s="100">
        <v>2351.3</v>
      </c>
      <c r="K404" s="100" t="s">
        <v>158</v>
      </c>
      <c r="L404" s="100" t="s">
        <v>158</v>
      </c>
    </row>
    <row r="405" spans="1:12" ht="12.75">
      <c r="A405" s="27" t="str">
        <f t="shared" si="12"/>
        <v>F5-ADD-BIG-SSL48000</v>
      </c>
      <c r="B405" s="105" t="s">
        <v>666</v>
      </c>
      <c r="C405" s="105" t="s">
        <v>44</v>
      </c>
      <c r="D405" s="109">
        <v>20995</v>
      </c>
      <c r="E405" s="106" t="s">
        <v>111</v>
      </c>
      <c r="F405" s="107">
        <f>Disc_A</f>
        <v>0</v>
      </c>
      <c r="G405" s="100">
        <f>D405*(1-F405)</f>
        <v>20995</v>
      </c>
      <c r="H405" s="3"/>
      <c r="I405" s="100">
        <v>3569.15</v>
      </c>
      <c r="J405" s="100">
        <v>2939.3</v>
      </c>
      <c r="K405" s="100" t="s">
        <v>158</v>
      </c>
      <c r="L405" s="100" t="s">
        <v>158</v>
      </c>
    </row>
    <row r="406" spans="1:12" ht="3" customHeight="1">
      <c r="A406" s="27">
        <f aca="true" t="shared" si="15" ref="A406:A469">C406</f>
        <v>0</v>
      </c>
      <c r="B406" s="37"/>
      <c r="C406" s="38"/>
      <c r="D406" s="38"/>
      <c r="E406" s="38"/>
      <c r="F406" s="38"/>
      <c r="G406" s="39"/>
      <c r="H406" s="3"/>
      <c r="I406" s="40"/>
      <c r="J406" s="38"/>
      <c r="K406" s="51"/>
      <c r="L406" s="52"/>
    </row>
    <row r="407" spans="1:12" ht="12.75">
      <c r="A407" s="27" t="str">
        <f>C407</f>
        <v>F5-ADD-BIG-FIPSMAX</v>
      </c>
      <c r="B407" s="110" t="s">
        <v>818</v>
      </c>
      <c r="C407" s="105" t="s">
        <v>505</v>
      </c>
      <c r="D407" s="109">
        <v>26250</v>
      </c>
      <c r="E407" s="106" t="s">
        <v>111</v>
      </c>
      <c r="F407" s="107">
        <f>Disc_A</f>
        <v>0</v>
      </c>
      <c r="G407" s="100">
        <f>D407*(1-F407)</f>
        <v>26250</v>
      </c>
      <c r="H407" s="95"/>
      <c r="I407" s="100">
        <v>4462.5</v>
      </c>
      <c r="J407" s="100">
        <v>3675.0000000000005</v>
      </c>
      <c r="K407" s="100" t="s">
        <v>158</v>
      </c>
      <c r="L407" s="100" t="s">
        <v>158</v>
      </c>
    </row>
    <row r="408" spans="1:8" ht="12.75" customHeight="1">
      <c r="A408" s="27">
        <f t="shared" si="15"/>
        <v>0</v>
      </c>
      <c r="B408" s="10"/>
      <c r="H408" s="3"/>
    </row>
    <row r="409" spans="1:12" s="15" customFormat="1" ht="22.5" customHeight="1">
      <c r="A409" s="27">
        <f t="shared" si="15"/>
        <v>0</v>
      </c>
      <c r="B409" s="160" t="s">
        <v>871</v>
      </c>
      <c r="C409" s="160"/>
      <c r="D409" s="160"/>
      <c r="E409" s="160"/>
      <c r="F409" s="160"/>
      <c r="G409" s="160"/>
      <c r="H409" s="3"/>
      <c r="I409" s="3"/>
      <c r="J409" s="3"/>
      <c r="K409" s="3"/>
      <c r="L409" s="3"/>
    </row>
    <row r="410" spans="1:12" s="15" customFormat="1" ht="11.25">
      <c r="A410" s="27">
        <f>C410</f>
        <v>0</v>
      </c>
      <c r="B410" s="161" t="s">
        <v>872</v>
      </c>
      <c r="C410" s="161"/>
      <c r="D410" s="161"/>
      <c r="E410" s="161"/>
      <c r="F410" s="161"/>
      <c r="G410" s="161"/>
      <c r="H410" s="3"/>
      <c r="I410" s="3"/>
      <c r="J410" s="3"/>
      <c r="K410" s="3"/>
      <c r="L410" s="3"/>
    </row>
    <row r="411" spans="1:12" s="15" customFormat="1" ht="35.25" customHeight="1">
      <c r="A411" s="27">
        <f t="shared" si="15"/>
        <v>0</v>
      </c>
      <c r="B411" s="164" t="s">
        <v>506</v>
      </c>
      <c r="C411" s="164"/>
      <c r="D411" s="164"/>
      <c r="E411" s="164"/>
      <c r="F411" s="164"/>
      <c r="G411" s="164"/>
      <c r="H411" s="3"/>
      <c r="I411" s="3"/>
      <c r="J411" s="3"/>
      <c r="K411" s="3"/>
      <c r="L411" s="3"/>
    </row>
    <row r="412" spans="1:8" ht="12.75" customHeight="1">
      <c r="A412" s="27">
        <f t="shared" si="15"/>
        <v>0</v>
      </c>
      <c r="B412" s="10"/>
      <c r="H412" s="3"/>
    </row>
    <row r="413" spans="1:8" ht="12.75" customHeight="1">
      <c r="A413" s="27">
        <f t="shared" si="15"/>
        <v>0</v>
      </c>
      <c r="B413" s="10"/>
      <c r="H413" s="3"/>
    </row>
    <row r="414" spans="1:12" s="5" customFormat="1" ht="15.75" customHeight="1">
      <c r="A414" s="27">
        <f t="shared" si="15"/>
        <v>0</v>
      </c>
      <c r="B414" s="61" t="s">
        <v>254</v>
      </c>
      <c r="C414" s="62"/>
      <c r="D414" s="62"/>
      <c r="E414" s="62"/>
      <c r="F414" s="62"/>
      <c r="G414" s="63"/>
      <c r="I414" s="41" t="s">
        <v>167</v>
      </c>
      <c r="J414" s="41" t="s">
        <v>168</v>
      </c>
      <c r="K414" s="41" t="s">
        <v>170</v>
      </c>
      <c r="L414" s="41" t="s">
        <v>169</v>
      </c>
    </row>
    <row r="415" spans="1:12" s="4" customFormat="1" ht="22.5">
      <c r="A415" s="27" t="str">
        <f t="shared" si="15"/>
        <v>Part Number</v>
      </c>
      <c r="B415" s="45" t="s">
        <v>206</v>
      </c>
      <c r="C415" s="45" t="s">
        <v>207</v>
      </c>
      <c r="D415" s="46" t="s">
        <v>208</v>
      </c>
      <c r="E415" s="46" t="s">
        <v>163</v>
      </c>
      <c r="F415" s="46" t="s">
        <v>164</v>
      </c>
      <c r="G415" s="46" t="s">
        <v>165</v>
      </c>
      <c r="I415" s="46" t="s">
        <v>208</v>
      </c>
      <c r="J415" s="46" t="s">
        <v>208</v>
      </c>
      <c r="K415" s="46" t="s">
        <v>208</v>
      </c>
      <c r="L415" s="46" t="s">
        <v>208</v>
      </c>
    </row>
    <row r="416" spans="1:12" ht="12.75">
      <c r="A416" s="27" t="str">
        <f t="shared" si="15"/>
        <v>F5-ADD-BIG-GTM</v>
      </c>
      <c r="B416" s="31" t="s">
        <v>40</v>
      </c>
      <c r="C416" s="31" t="s">
        <v>272</v>
      </c>
      <c r="D416" s="44">
        <v>25190</v>
      </c>
      <c r="E416" s="33" t="s">
        <v>227</v>
      </c>
      <c r="F416" s="34">
        <f>Disc_PD</f>
        <v>0</v>
      </c>
      <c r="G416" s="32">
        <f>D416*(1-F416)</f>
        <v>25190</v>
      </c>
      <c r="I416" s="32">
        <v>4282.3</v>
      </c>
      <c r="J416" s="32">
        <v>3526.6000000000004</v>
      </c>
      <c r="K416" s="32" t="s">
        <v>158</v>
      </c>
      <c r="L416" s="32" t="s">
        <v>158</v>
      </c>
    </row>
    <row r="417" spans="1:12" ht="12.75">
      <c r="A417" s="27" t="str">
        <f>C417</f>
        <v>F5-ADD-BIG-DNSSEC</v>
      </c>
      <c r="B417" s="31" t="s">
        <v>759</v>
      </c>
      <c r="C417" s="31" t="s">
        <v>758</v>
      </c>
      <c r="D417" s="44">
        <v>10495</v>
      </c>
      <c r="E417" s="33" t="s">
        <v>227</v>
      </c>
      <c r="F417" s="34">
        <f>Disc_PD</f>
        <v>0</v>
      </c>
      <c r="G417" s="32">
        <f>D417*(1-F417)</f>
        <v>10495</v>
      </c>
      <c r="I417" s="32">
        <v>1784.15</v>
      </c>
      <c r="J417" s="32">
        <v>1469.3000000000002</v>
      </c>
      <c r="K417" s="32" t="s">
        <v>158</v>
      </c>
      <c r="L417" s="32" t="s">
        <v>158</v>
      </c>
    </row>
    <row r="418" spans="1:12" ht="3" customHeight="1">
      <c r="A418" s="27">
        <f t="shared" si="15"/>
        <v>0</v>
      </c>
      <c r="B418" s="37"/>
      <c r="C418" s="38"/>
      <c r="D418" s="38"/>
      <c r="E418" s="38"/>
      <c r="F418" s="38"/>
      <c r="G418" s="39"/>
      <c r="H418" s="3"/>
      <c r="I418" s="40"/>
      <c r="J418" s="38"/>
      <c r="K418" s="51"/>
      <c r="L418" s="52"/>
    </row>
    <row r="419" spans="1:12" ht="12.75">
      <c r="A419" s="27" t="str">
        <f t="shared" si="15"/>
        <v>F5-ADD-BIG-LC</v>
      </c>
      <c r="B419" s="31" t="s">
        <v>41</v>
      </c>
      <c r="C419" s="31" t="s">
        <v>237</v>
      </c>
      <c r="D419" s="44">
        <v>7340</v>
      </c>
      <c r="E419" s="33" t="s">
        <v>227</v>
      </c>
      <c r="F419" s="34">
        <f>Disc_PD</f>
        <v>0</v>
      </c>
      <c r="G419" s="32">
        <f>D419*(1-F419)</f>
        <v>7340</v>
      </c>
      <c r="I419" s="32">
        <v>1247.8000000000002</v>
      </c>
      <c r="J419" s="32">
        <v>1027.6000000000001</v>
      </c>
      <c r="K419" s="32" t="s">
        <v>158</v>
      </c>
      <c r="L419" s="32" t="s">
        <v>158</v>
      </c>
    </row>
    <row r="420" spans="1:12" ht="3" customHeight="1">
      <c r="A420" s="27">
        <f t="shared" si="15"/>
        <v>0</v>
      </c>
      <c r="B420" s="37"/>
      <c r="C420" s="38"/>
      <c r="D420" s="38"/>
      <c r="E420" s="38"/>
      <c r="F420" s="38"/>
      <c r="G420" s="39"/>
      <c r="H420" s="3"/>
      <c r="I420" s="40"/>
      <c r="J420" s="38"/>
      <c r="K420" s="51"/>
      <c r="L420" s="52"/>
    </row>
    <row r="421" spans="1:12" ht="12.75">
      <c r="A421" s="27" t="str">
        <f t="shared" si="15"/>
        <v>F5-ADD-BIG-RS</v>
      </c>
      <c r="B421" s="105" t="s">
        <v>42</v>
      </c>
      <c r="C421" s="105" t="s">
        <v>301</v>
      </c>
      <c r="D421" s="109">
        <v>6295</v>
      </c>
      <c r="E421" s="106" t="s">
        <v>227</v>
      </c>
      <c r="F421" s="107">
        <f>Disc_PD</f>
        <v>0</v>
      </c>
      <c r="G421" s="100">
        <f>D421*(1-F421)</f>
        <v>6295</v>
      </c>
      <c r="I421" s="100">
        <v>1070.15</v>
      </c>
      <c r="J421" s="100">
        <v>881.3000000000001</v>
      </c>
      <c r="K421" s="100" t="s">
        <v>158</v>
      </c>
      <c r="L421" s="100" t="s">
        <v>158</v>
      </c>
    </row>
    <row r="422" spans="1:12" ht="12.75">
      <c r="A422" s="27" t="str">
        <f t="shared" si="15"/>
        <v>F5-ADD-BIG-IPV6</v>
      </c>
      <c r="B422" s="105" t="s">
        <v>43</v>
      </c>
      <c r="C422" s="105" t="s">
        <v>176</v>
      </c>
      <c r="D422" s="109">
        <v>10495</v>
      </c>
      <c r="E422" s="106" t="s">
        <v>227</v>
      </c>
      <c r="F422" s="107">
        <f>Disc_PD</f>
        <v>0</v>
      </c>
      <c r="G422" s="100">
        <f>D422*(1-F422)</f>
        <v>10495</v>
      </c>
      <c r="I422" s="100">
        <v>1784.15</v>
      </c>
      <c r="J422" s="100">
        <v>1469.3000000000002</v>
      </c>
      <c r="K422" s="100" t="s">
        <v>158</v>
      </c>
      <c r="L422" s="100" t="s">
        <v>158</v>
      </c>
    </row>
    <row r="423" spans="1:12" ht="3" customHeight="1">
      <c r="A423" s="27">
        <f t="shared" si="15"/>
        <v>0</v>
      </c>
      <c r="B423" s="37"/>
      <c r="C423" s="38"/>
      <c r="D423" s="38"/>
      <c r="E423" s="38"/>
      <c r="F423" s="38"/>
      <c r="G423" s="39"/>
      <c r="H423" s="3"/>
      <c r="I423" s="40"/>
      <c r="J423" s="38"/>
      <c r="K423" s="51"/>
      <c r="L423" s="52"/>
    </row>
    <row r="424" spans="1:12" ht="12.75">
      <c r="A424" s="27" t="str">
        <f t="shared" si="15"/>
        <v>F5-ADD-BIG-ROUTING</v>
      </c>
      <c r="B424" s="31" t="s">
        <v>378</v>
      </c>
      <c r="C424" s="31" t="s">
        <v>300</v>
      </c>
      <c r="D424" s="44">
        <v>2625</v>
      </c>
      <c r="E424" s="33" t="s">
        <v>227</v>
      </c>
      <c r="F424" s="34">
        <f>Disc_PD</f>
        <v>0</v>
      </c>
      <c r="G424" s="32">
        <f>D424*(1-F424)</f>
        <v>2625</v>
      </c>
      <c r="I424" s="32">
        <v>446.25000000000006</v>
      </c>
      <c r="J424" s="32">
        <v>367.50000000000006</v>
      </c>
      <c r="K424" s="32" t="s">
        <v>158</v>
      </c>
      <c r="L424" s="32" t="s">
        <v>158</v>
      </c>
    </row>
    <row r="425" spans="1:12" ht="3" customHeight="1">
      <c r="A425" s="27">
        <f>C425</f>
        <v>0</v>
      </c>
      <c r="B425" s="37"/>
      <c r="C425" s="89"/>
      <c r="D425" s="89"/>
      <c r="E425" s="89"/>
      <c r="F425" s="89"/>
      <c r="G425" s="90"/>
      <c r="H425" s="3"/>
      <c r="I425" s="91"/>
      <c r="J425" s="89"/>
      <c r="K425" s="98"/>
      <c r="L425" s="99"/>
    </row>
    <row r="426" spans="1:12" ht="22.5">
      <c r="A426" s="27" t="str">
        <f t="shared" si="15"/>
        <v>F5-ADD-BIG-WOM-8900</v>
      </c>
      <c r="B426" s="31" t="s">
        <v>638</v>
      </c>
      <c r="C426" s="31" t="s">
        <v>639</v>
      </c>
      <c r="D426" s="44">
        <v>26245</v>
      </c>
      <c r="E426" s="33" t="s">
        <v>227</v>
      </c>
      <c r="F426" s="34">
        <f aca="true" t="shared" si="16" ref="F426:F431">Disc_PD</f>
        <v>0</v>
      </c>
      <c r="G426" s="32">
        <f aca="true" t="shared" si="17" ref="G426:G431">D426*(1-F426)</f>
        <v>26245</v>
      </c>
      <c r="I426" s="32">
        <v>4461.650000000001</v>
      </c>
      <c r="J426" s="32">
        <v>3674.3</v>
      </c>
      <c r="K426" s="32" t="s">
        <v>158</v>
      </c>
      <c r="L426" s="32" t="s">
        <v>158</v>
      </c>
    </row>
    <row r="427" spans="1:12" ht="22.5">
      <c r="A427" s="27" t="str">
        <f>C427</f>
        <v>F5-ADD-BIG-WOM-6900</v>
      </c>
      <c r="B427" s="31" t="s">
        <v>640</v>
      </c>
      <c r="C427" s="31" t="s">
        <v>641</v>
      </c>
      <c r="D427" s="44">
        <v>20995</v>
      </c>
      <c r="E427" s="33" t="s">
        <v>227</v>
      </c>
      <c r="F427" s="34">
        <f t="shared" si="16"/>
        <v>0</v>
      </c>
      <c r="G427" s="32">
        <f t="shared" si="17"/>
        <v>20995</v>
      </c>
      <c r="I427" s="32">
        <v>3569.15</v>
      </c>
      <c r="J427" s="32">
        <v>2939.3</v>
      </c>
      <c r="K427" s="32" t="s">
        <v>158</v>
      </c>
      <c r="L427" s="32" t="s">
        <v>158</v>
      </c>
    </row>
    <row r="428" spans="1:12" ht="22.5">
      <c r="A428" s="27" t="str">
        <f>C428</f>
        <v>F5-ADD-BIG-WOM-3900</v>
      </c>
      <c r="B428" s="31" t="s">
        <v>760</v>
      </c>
      <c r="C428" s="31" t="s">
        <v>761</v>
      </c>
      <c r="D428" s="44">
        <v>16795</v>
      </c>
      <c r="E428" s="33" t="s">
        <v>227</v>
      </c>
      <c r="F428" s="34">
        <f t="shared" si="16"/>
        <v>0</v>
      </c>
      <c r="G428" s="32">
        <f t="shared" si="17"/>
        <v>16795</v>
      </c>
      <c r="I428" s="32">
        <v>2855.15</v>
      </c>
      <c r="J428" s="32">
        <v>2351.3</v>
      </c>
      <c r="K428" s="32" t="s">
        <v>158</v>
      </c>
      <c r="L428" s="32" t="s">
        <v>158</v>
      </c>
    </row>
    <row r="429" spans="1:12" ht="22.5">
      <c r="A429" s="27" t="str">
        <f>C429</f>
        <v>F5-ADD-BIG-WOM-3600</v>
      </c>
      <c r="B429" s="31" t="s">
        <v>642</v>
      </c>
      <c r="C429" s="31" t="s">
        <v>643</v>
      </c>
      <c r="D429" s="44">
        <v>16795</v>
      </c>
      <c r="E429" s="33" t="s">
        <v>227</v>
      </c>
      <c r="F429" s="34">
        <f t="shared" si="16"/>
        <v>0</v>
      </c>
      <c r="G429" s="32">
        <f t="shared" si="17"/>
        <v>16795</v>
      </c>
      <c r="I429" s="32">
        <v>2855.15</v>
      </c>
      <c r="J429" s="32">
        <v>2351.3</v>
      </c>
      <c r="K429" s="32" t="s">
        <v>158</v>
      </c>
      <c r="L429" s="32" t="s">
        <v>158</v>
      </c>
    </row>
    <row r="430" spans="1:12" ht="22.5">
      <c r="A430" s="27" t="str">
        <f>C430</f>
        <v>F5-ADD-BIG-WOM-1600</v>
      </c>
      <c r="B430" s="31" t="s">
        <v>644</v>
      </c>
      <c r="C430" s="31" t="s">
        <v>645</v>
      </c>
      <c r="D430" s="44">
        <v>10495</v>
      </c>
      <c r="E430" s="33" t="s">
        <v>227</v>
      </c>
      <c r="F430" s="34">
        <f t="shared" si="16"/>
        <v>0</v>
      </c>
      <c r="G430" s="32">
        <f t="shared" si="17"/>
        <v>10495</v>
      </c>
      <c r="I430" s="32">
        <v>1784.15</v>
      </c>
      <c r="J430" s="32">
        <v>1469.3000000000002</v>
      </c>
      <c r="K430" s="32" t="s">
        <v>158</v>
      </c>
      <c r="L430" s="32" t="s">
        <v>158</v>
      </c>
    </row>
    <row r="431" spans="1:12" ht="12.75">
      <c r="A431" s="27" t="str">
        <f>C431</f>
        <v>F5-ADD-BIG-WOM</v>
      </c>
      <c r="B431" s="31" t="s">
        <v>636</v>
      </c>
      <c r="C431" s="31" t="s">
        <v>637</v>
      </c>
      <c r="D431" s="115">
        <v>9445</v>
      </c>
      <c r="E431" s="33" t="s">
        <v>227</v>
      </c>
      <c r="F431" s="34">
        <f t="shared" si="16"/>
        <v>0</v>
      </c>
      <c r="G431" s="112">
        <f t="shared" si="17"/>
        <v>9445</v>
      </c>
      <c r="I431" s="112">
        <v>1605.65</v>
      </c>
      <c r="J431" s="112">
        <v>1322.3000000000002</v>
      </c>
      <c r="K431" s="32" t="s">
        <v>158</v>
      </c>
      <c r="L431" s="32" t="s">
        <v>158</v>
      </c>
    </row>
    <row r="432" spans="1:8" ht="12.75" customHeight="1">
      <c r="A432" s="27">
        <f t="shared" si="15"/>
        <v>0</v>
      </c>
      <c r="B432" s="10"/>
      <c r="H432" s="3"/>
    </row>
    <row r="433" spans="1:12" s="15" customFormat="1" ht="22.5" customHeight="1">
      <c r="A433" s="27">
        <f t="shared" si="15"/>
        <v>0</v>
      </c>
      <c r="B433" s="164" t="s">
        <v>806</v>
      </c>
      <c r="C433" s="164"/>
      <c r="D433" s="164"/>
      <c r="E433" s="164"/>
      <c r="F433" s="164"/>
      <c r="G433" s="164"/>
      <c r="H433" s="3"/>
      <c r="I433" s="3"/>
      <c r="J433" s="3"/>
      <c r="K433" s="3"/>
      <c r="L433" s="3"/>
    </row>
    <row r="434" spans="1:12" s="15" customFormat="1" ht="11.25">
      <c r="A434" s="27">
        <f t="shared" si="15"/>
        <v>0</v>
      </c>
      <c r="B434" s="160" t="s">
        <v>812</v>
      </c>
      <c r="C434" s="160"/>
      <c r="D434" s="160"/>
      <c r="E434" s="160"/>
      <c r="F434" s="160"/>
      <c r="G434" s="160"/>
      <c r="H434" s="3"/>
      <c r="I434" s="3"/>
      <c r="J434" s="3"/>
      <c r="K434" s="3"/>
      <c r="L434" s="3"/>
    </row>
    <row r="435" spans="1:12" s="15" customFormat="1" ht="11.25">
      <c r="A435" s="27">
        <f>C435</f>
        <v>0</v>
      </c>
      <c r="B435" s="164" t="s">
        <v>693</v>
      </c>
      <c r="C435" s="164"/>
      <c r="D435" s="164"/>
      <c r="E435" s="164"/>
      <c r="F435" s="164"/>
      <c r="G435" s="164"/>
      <c r="H435" s="3"/>
      <c r="I435" s="3"/>
      <c r="J435" s="3"/>
      <c r="K435" s="3"/>
      <c r="L435" s="3"/>
    </row>
    <row r="436" spans="1:12" s="15" customFormat="1" ht="11.25">
      <c r="A436" s="27">
        <f>C436</f>
        <v>0</v>
      </c>
      <c r="B436" s="186" t="s">
        <v>960</v>
      </c>
      <c r="C436" s="186"/>
      <c r="D436" s="186"/>
      <c r="E436" s="186"/>
      <c r="F436" s="186"/>
      <c r="G436" s="186"/>
      <c r="H436" s="3"/>
      <c r="I436" s="3"/>
      <c r="J436" s="3"/>
      <c r="K436" s="3"/>
      <c r="L436" s="3"/>
    </row>
    <row r="437" spans="1:12" s="15" customFormat="1" ht="22.5" customHeight="1">
      <c r="A437" s="27">
        <f>C437</f>
        <v>0</v>
      </c>
      <c r="B437" s="164" t="s">
        <v>827</v>
      </c>
      <c r="C437" s="164"/>
      <c r="D437" s="164"/>
      <c r="E437" s="164"/>
      <c r="F437" s="164"/>
      <c r="G437" s="164"/>
      <c r="H437" s="3"/>
      <c r="I437" s="3"/>
      <c r="J437" s="3"/>
      <c r="K437" s="3"/>
      <c r="L437" s="3"/>
    </row>
    <row r="438" spans="1:12" s="15" customFormat="1" ht="11.25">
      <c r="A438" s="27">
        <f>C438</f>
        <v>0</v>
      </c>
      <c r="B438" s="164" t="s">
        <v>828</v>
      </c>
      <c r="C438" s="164"/>
      <c r="D438" s="164"/>
      <c r="E438" s="164"/>
      <c r="F438" s="164"/>
      <c r="G438" s="164"/>
      <c r="H438" s="3"/>
      <c r="I438" s="3"/>
      <c r="J438" s="3"/>
      <c r="K438" s="3"/>
      <c r="L438" s="3"/>
    </row>
    <row r="439" spans="1:12" s="15" customFormat="1" ht="35.25" customHeight="1">
      <c r="A439" s="27">
        <f t="shared" si="15"/>
        <v>0</v>
      </c>
      <c r="B439" s="162" t="s">
        <v>829</v>
      </c>
      <c r="C439" s="162"/>
      <c r="D439" s="162"/>
      <c r="E439" s="162"/>
      <c r="F439" s="162"/>
      <c r="G439" s="162"/>
      <c r="H439" s="3"/>
      <c r="I439" s="3"/>
      <c r="J439" s="3"/>
      <c r="K439" s="3"/>
      <c r="L439" s="3"/>
    </row>
    <row r="440" spans="1:12" s="15" customFormat="1" ht="22.5" customHeight="1">
      <c r="A440" s="27">
        <f t="shared" si="15"/>
        <v>0</v>
      </c>
      <c r="B440" s="160" t="s">
        <v>830</v>
      </c>
      <c r="C440" s="160"/>
      <c r="D440" s="160"/>
      <c r="E440" s="160"/>
      <c r="F440" s="160"/>
      <c r="G440" s="160"/>
      <c r="H440" s="3"/>
      <c r="I440" s="3"/>
      <c r="J440" s="3"/>
      <c r="K440" s="3"/>
      <c r="L440" s="3"/>
    </row>
    <row r="441" spans="1:12" s="15" customFormat="1" ht="11.25" customHeight="1">
      <c r="A441" s="27">
        <f t="shared" si="15"/>
        <v>0</v>
      </c>
      <c r="B441" s="160" t="s">
        <v>831</v>
      </c>
      <c r="C441" s="160"/>
      <c r="D441" s="160"/>
      <c r="E441" s="160"/>
      <c r="F441" s="160"/>
      <c r="G441" s="160"/>
      <c r="H441" s="3"/>
      <c r="I441" s="3"/>
      <c r="J441" s="3"/>
      <c r="K441" s="3"/>
      <c r="L441" s="3"/>
    </row>
    <row r="442" spans="1:8" ht="12.75" customHeight="1">
      <c r="A442" s="27">
        <f t="shared" si="15"/>
        <v>0</v>
      </c>
      <c r="B442" s="10"/>
      <c r="H442" s="3"/>
    </row>
    <row r="443" spans="1:8" ht="12.75" customHeight="1">
      <c r="A443" s="27">
        <f t="shared" si="15"/>
        <v>0</v>
      </c>
      <c r="B443" s="10"/>
      <c r="H443" s="3"/>
    </row>
    <row r="444" spans="1:8" ht="12.75" customHeight="1">
      <c r="A444" s="27">
        <f t="shared" si="15"/>
        <v>0</v>
      </c>
      <c r="B444" s="10"/>
      <c r="H444" s="3"/>
    </row>
    <row r="445" spans="1:12" s="9" customFormat="1" ht="23.25" customHeight="1">
      <c r="A445" s="27">
        <f t="shared" si="15"/>
        <v>0</v>
      </c>
      <c r="B445" s="64" t="s">
        <v>74</v>
      </c>
      <c r="C445" s="28"/>
      <c r="D445" s="28"/>
      <c r="E445" s="28"/>
      <c r="F445" s="28"/>
      <c r="G445" s="28"/>
      <c r="H445" s="28"/>
      <c r="I445" s="28"/>
      <c r="J445" s="28"/>
      <c r="K445" s="28"/>
      <c r="L445" s="60"/>
    </row>
    <row r="446" spans="1:8" ht="12.75" customHeight="1">
      <c r="A446" s="27">
        <f t="shared" si="15"/>
        <v>0</v>
      </c>
      <c r="B446" s="5"/>
      <c r="H446" s="3"/>
    </row>
    <row r="447" spans="1:12" s="5" customFormat="1" ht="15.75" customHeight="1">
      <c r="A447" s="27">
        <f t="shared" si="15"/>
        <v>0</v>
      </c>
      <c r="B447" s="61" t="s">
        <v>30</v>
      </c>
      <c r="C447" s="62"/>
      <c r="D447" s="62"/>
      <c r="E447" s="62"/>
      <c r="F447" s="62"/>
      <c r="G447" s="63"/>
      <c r="I447" s="41" t="s">
        <v>167</v>
      </c>
      <c r="J447" s="41" t="s">
        <v>168</v>
      </c>
      <c r="K447" s="41" t="s">
        <v>170</v>
      </c>
      <c r="L447" s="41" t="s">
        <v>169</v>
      </c>
    </row>
    <row r="448" spans="1:12" s="4" customFormat="1" ht="22.5">
      <c r="A448" s="27" t="str">
        <f t="shared" si="15"/>
        <v>Part Number</v>
      </c>
      <c r="B448" s="29" t="s">
        <v>206</v>
      </c>
      <c r="C448" s="29" t="s">
        <v>207</v>
      </c>
      <c r="D448" s="30" t="s">
        <v>208</v>
      </c>
      <c r="E448" s="30" t="s">
        <v>163</v>
      </c>
      <c r="F448" s="30" t="s">
        <v>164</v>
      </c>
      <c r="G448" s="30" t="s">
        <v>165</v>
      </c>
      <c r="I448" s="30" t="s">
        <v>208</v>
      </c>
      <c r="J448" s="30" t="s">
        <v>208</v>
      </c>
      <c r="K448" s="30" t="s">
        <v>208</v>
      </c>
      <c r="L448" s="30" t="s">
        <v>208</v>
      </c>
    </row>
    <row r="449" spans="1:12" ht="12.75">
      <c r="A449" s="27" t="str">
        <f t="shared" si="15"/>
        <v>F5-OPT-BIG-CMP-8400-RS</v>
      </c>
      <c r="B449" s="110" t="s">
        <v>584</v>
      </c>
      <c r="C449" s="105" t="s">
        <v>147</v>
      </c>
      <c r="D449" s="109">
        <v>16795</v>
      </c>
      <c r="E449" s="106" t="s">
        <v>112</v>
      </c>
      <c r="F449" s="107">
        <f>Disc_H</f>
        <v>0</v>
      </c>
      <c r="G449" s="100">
        <f>D449*(1-F449)</f>
        <v>16795</v>
      </c>
      <c r="I449" s="109">
        <v>0</v>
      </c>
      <c r="J449" s="109">
        <v>0</v>
      </c>
      <c r="K449" s="109">
        <v>0</v>
      </c>
      <c r="L449" s="109">
        <v>0</v>
      </c>
    </row>
    <row r="450" spans="1:8" ht="12.75" customHeight="1">
      <c r="A450" s="27">
        <f t="shared" si="15"/>
        <v>0</v>
      </c>
      <c r="B450" s="10"/>
      <c r="H450" s="3"/>
    </row>
    <row r="451" spans="1:12" s="15" customFormat="1" ht="22.5" customHeight="1">
      <c r="A451" s="27">
        <f t="shared" si="15"/>
        <v>0</v>
      </c>
      <c r="B451" s="186" t="s">
        <v>849</v>
      </c>
      <c r="C451" s="186"/>
      <c r="D451" s="186"/>
      <c r="E451" s="186"/>
      <c r="F451" s="186"/>
      <c r="G451" s="186"/>
      <c r="H451" s="3"/>
      <c r="I451" s="3"/>
      <c r="J451" s="3"/>
      <c r="K451" s="3"/>
      <c r="L451" s="3"/>
    </row>
    <row r="452" spans="1:12" s="15" customFormat="1" ht="35.25" customHeight="1">
      <c r="A452" s="27">
        <f t="shared" si="15"/>
        <v>0</v>
      </c>
      <c r="B452" s="186" t="s">
        <v>850</v>
      </c>
      <c r="C452" s="186"/>
      <c r="D452" s="186"/>
      <c r="E452" s="186"/>
      <c r="F452" s="186"/>
      <c r="G452" s="186"/>
      <c r="H452" s="3"/>
      <c r="I452" s="3"/>
      <c r="J452" s="3"/>
      <c r="K452" s="3"/>
      <c r="L452" s="3"/>
    </row>
    <row r="453" spans="1:12" s="15" customFormat="1" ht="11.25">
      <c r="A453" s="27">
        <f t="shared" si="15"/>
        <v>0</v>
      </c>
      <c r="B453" s="186" t="s">
        <v>851</v>
      </c>
      <c r="C453" s="186"/>
      <c r="D453" s="186"/>
      <c r="E453" s="186"/>
      <c r="F453" s="186"/>
      <c r="G453" s="186"/>
      <c r="H453" s="3"/>
      <c r="I453" s="3"/>
      <c r="J453" s="3"/>
      <c r="K453" s="3"/>
      <c r="L453" s="3"/>
    </row>
    <row r="454" spans="1:8" ht="12.75" customHeight="1">
      <c r="A454" s="27">
        <f t="shared" si="15"/>
        <v>0</v>
      </c>
      <c r="B454" s="10"/>
      <c r="H454" s="3"/>
    </row>
    <row r="455" spans="1:8" ht="12.75" customHeight="1">
      <c r="A455" s="27">
        <f t="shared" si="15"/>
        <v>0</v>
      </c>
      <c r="B455" s="10"/>
      <c r="H455" s="3"/>
    </row>
    <row r="456" spans="1:12" s="5" customFormat="1" ht="15.75" customHeight="1">
      <c r="A456" s="27">
        <f t="shared" si="15"/>
        <v>0</v>
      </c>
      <c r="B456" s="61" t="s">
        <v>31</v>
      </c>
      <c r="C456" s="62"/>
      <c r="D456" s="62"/>
      <c r="E456" s="62"/>
      <c r="F456" s="62"/>
      <c r="G456" s="63"/>
      <c r="I456" s="41" t="s">
        <v>167</v>
      </c>
      <c r="J456" s="41" t="s">
        <v>168</v>
      </c>
      <c r="K456" s="41" t="s">
        <v>170</v>
      </c>
      <c r="L456" s="41" t="s">
        <v>169</v>
      </c>
    </row>
    <row r="457" spans="1:12" s="4" customFormat="1" ht="22.5">
      <c r="A457" s="27" t="str">
        <f t="shared" si="15"/>
        <v>Part Number</v>
      </c>
      <c r="B457" s="29" t="s">
        <v>206</v>
      </c>
      <c r="C457" s="29" t="s">
        <v>207</v>
      </c>
      <c r="D457" s="30" t="s">
        <v>208</v>
      </c>
      <c r="E457" s="30" t="s">
        <v>163</v>
      </c>
      <c r="F457" s="30" t="s">
        <v>164</v>
      </c>
      <c r="G457" s="30" t="s">
        <v>165</v>
      </c>
      <c r="I457" s="30" t="s">
        <v>208</v>
      </c>
      <c r="J457" s="30" t="s">
        <v>208</v>
      </c>
      <c r="K457" s="30" t="s">
        <v>208</v>
      </c>
      <c r="L457" s="30" t="s">
        <v>208</v>
      </c>
    </row>
    <row r="458" spans="1:13" ht="12.75">
      <c r="A458" s="27" t="str">
        <f t="shared" si="15"/>
        <v>F5-UPG-AC-475W-R</v>
      </c>
      <c r="B458" s="31" t="s">
        <v>852</v>
      </c>
      <c r="C458" s="31" t="s">
        <v>85</v>
      </c>
      <c r="D458" s="44">
        <v>2625</v>
      </c>
      <c r="E458" s="33" t="s">
        <v>112</v>
      </c>
      <c r="F458" s="34">
        <f>Disc_H</f>
        <v>0</v>
      </c>
      <c r="G458" s="32">
        <f>D458*(1-F458)</f>
        <v>2625</v>
      </c>
      <c r="H458" s="3"/>
      <c r="I458" s="44">
        <v>0</v>
      </c>
      <c r="J458" s="44">
        <v>0</v>
      </c>
      <c r="K458" s="44">
        <v>0</v>
      </c>
      <c r="L458" s="44">
        <v>0</v>
      </c>
      <c r="M458" s="17"/>
    </row>
    <row r="459" spans="1:13" ht="12.75">
      <c r="A459" s="27" t="str">
        <f t="shared" si="15"/>
        <v>F5-UPG-AC-425W-R</v>
      </c>
      <c r="B459" s="31" t="s">
        <v>832</v>
      </c>
      <c r="C459" s="31" t="s">
        <v>355</v>
      </c>
      <c r="D459" s="44">
        <v>2625</v>
      </c>
      <c r="E459" s="33" t="s">
        <v>112</v>
      </c>
      <c r="F459" s="34">
        <f>Disc_H</f>
        <v>0</v>
      </c>
      <c r="G459" s="32">
        <f>D459*(1-F459)</f>
        <v>2625</v>
      </c>
      <c r="H459" s="3"/>
      <c r="I459" s="44">
        <v>0</v>
      </c>
      <c r="J459" s="44">
        <v>0</v>
      </c>
      <c r="K459" s="44">
        <v>0</v>
      </c>
      <c r="L459" s="44">
        <v>0</v>
      </c>
      <c r="M459" s="17"/>
    </row>
    <row r="460" spans="1:13" ht="12.75">
      <c r="A460" s="27" t="str">
        <f aca="true" t="shared" si="18" ref="A460:A465">C460</f>
        <v>F5-UPG-AC-300W-R</v>
      </c>
      <c r="B460" s="31" t="s">
        <v>720</v>
      </c>
      <c r="C460" s="31" t="s">
        <v>446</v>
      </c>
      <c r="D460" s="44">
        <v>1313</v>
      </c>
      <c r="E460" s="33" t="s">
        <v>112</v>
      </c>
      <c r="F460" s="34">
        <f>Disc_H</f>
        <v>0</v>
      </c>
      <c r="G460" s="32">
        <f>D460*(1-F460)</f>
        <v>1313</v>
      </c>
      <c r="H460" s="3"/>
      <c r="I460" s="44">
        <v>0</v>
      </c>
      <c r="J460" s="44">
        <v>0</v>
      </c>
      <c r="K460" s="44">
        <v>0</v>
      </c>
      <c r="L460" s="44">
        <v>0</v>
      </c>
      <c r="M460" s="17"/>
    </row>
    <row r="461" spans="1:12" ht="3" customHeight="1">
      <c r="A461" s="27">
        <f t="shared" si="18"/>
        <v>0</v>
      </c>
      <c r="B461" s="37"/>
      <c r="C461" s="38"/>
      <c r="D461" s="38"/>
      <c r="E461" s="38"/>
      <c r="F461" s="38"/>
      <c r="G461" s="39"/>
      <c r="H461" s="3"/>
      <c r="I461" s="40"/>
      <c r="J461" s="38"/>
      <c r="K461" s="38"/>
      <c r="L461" s="39"/>
    </row>
    <row r="462" spans="1:14" ht="12.75">
      <c r="A462" s="27" t="str">
        <f t="shared" si="18"/>
        <v>F5-OPT-DC-850W-R</v>
      </c>
      <c r="B462" s="31" t="s">
        <v>724</v>
      </c>
      <c r="C462" s="31" t="s">
        <v>725</v>
      </c>
      <c r="D462" s="44">
        <v>5250</v>
      </c>
      <c r="E462" s="33" t="s">
        <v>112</v>
      </c>
      <c r="F462" s="34">
        <f>Disc_H</f>
        <v>0</v>
      </c>
      <c r="G462" s="32">
        <f>D462*(1-F462)</f>
        <v>5250</v>
      </c>
      <c r="H462" s="97"/>
      <c r="I462" s="44">
        <v>0</v>
      </c>
      <c r="J462" s="44">
        <v>0</v>
      </c>
      <c r="K462" s="44">
        <v>0</v>
      </c>
      <c r="L462" s="44">
        <v>0</v>
      </c>
      <c r="M462" s="17"/>
      <c r="N462" s="17"/>
    </row>
    <row r="463" spans="1:14" ht="12.75">
      <c r="A463" s="27" t="str">
        <f t="shared" si="18"/>
        <v>F5-UPG-DC-850W-R</v>
      </c>
      <c r="B463" s="31" t="s">
        <v>727</v>
      </c>
      <c r="C463" s="31" t="s">
        <v>726</v>
      </c>
      <c r="D463" s="44">
        <v>2625</v>
      </c>
      <c r="E463" s="33" t="s">
        <v>112</v>
      </c>
      <c r="F463" s="34">
        <f>Disc_H</f>
        <v>0</v>
      </c>
      <c r="G463" s="32">
        <f>D463*(1-F463)</f>
        <v>2625</v>
      </c>
      <c r="H463" s="97"/>
      <c r="I463" s="44">
        <v>0</v>
      </c>
      <c r="J463" s="44">
        <v>0</v>
      </c>
      <c r="K463" s="44">
        <v>0</v>
      </c>
      <c r="L463" s="44">
        <v>0</v>
      </c>
      <c r="M463" s="17"/>
      <c r="N463" s="17"/>
    </row>
    <row r="464" spans="1:13" ht="12.75">
      <c r="A464" s="27" t="str">
        <f t="shared" si="18"/>
        <v>F5-OPT-DC-300W-R</v>
      </c>
      <c r="B464" s="36" t="s">
        <v>721</v>
      </c>
      <c r="C464" s="31" t="s">
        <v>658</v>
      </c>
      <c r="D464" s="44">
        <v>5250</v>
      </c>
      <c r="E464" s="33" t="s">
        <v>112</v>
      </c>
      <c r="F464" s="34">
        <f>Disc_H</f>
        <v>0</v>
      </c>
      <c r="G464" s="32">
        <f>D464*(1-F464)</f>
        <v>5250</v>
      </c>
      <c r="H464" s="97"/>
      <c r="I464" s="44">
        <v>0</v>
      </c>
      <c r="J464" s="44">
        <v>0</v>
      </c>
      <c r="K464" s="44">
        <v>0</v>
      </c>
      <c r="L464" s="44">
        <v>0</v>
      </c>
      <c r="M464" s="17"/>
    </row>
    <row r="465" spans="1:13" ht="12.75">
      <c r="A465" s="27" t="str">
        <f t="shared" si="18"/>
        <v>F5-UPG-DC-300W-R</v>
      </c>
      <c r="B465" s="31" t="s">
        <v>722</v>
      </c>
      <c r="C465" s="31" t="s">
        <v>523</v>
      </c>
      <c r="D465" s="44">
        <v>2625</v>
      </c>
      <c r="E465" s="33" t="s">
        <v>112</v>
      </c>
      <c r="F465" s="34">
        <f>Disc_H</f>
        <v>0</v>
      </c>
      <c r="G465" s="32">
        <f>D465*(1-F465)</f>
        <v>2625</v>
      </c>
      <c r="H465" s="97"/>
      <c r="I465" s="44">
        <v>0</v>
      </c>
      <c r="J465" s="44">
        <v>0</v>
      </c>
      <c r="K465" s="44">
        <v>0</v>
      </c>
      <c r="L465" s="44">
        <v>0</v>
      </c>
      <c r="M465" s="17"/>
    </row>
    <row r="466" spans="1:8" ht="12.75" customHeight="1">
      <c r="A466" s="27">
        <f t="shared" si="15"/>
        <v>0</v>
      </c>
      <c r="B466" s="10"/>
      <c r="H466" s="3"/>
    </row>
    <row r="467" spans="1:12" s="15" customFormat="1" ht="11.25">
      <c r="A467" s="27">
        <f t="shared" si="15"/>
        <v>0</v>
      </c>
      <c r="B467" s="164" t="s">
        <v>775</v>
      </c>
      <c r="C467" s="164"/>
      <c r="D467" s="164"/>
      <c r="E467" s="164"/>
      <c r="F467" s="164"/>
      <c r="G467" s="164"/>
      <c r="H467" s="3"/>
      <c r="I467" s="3"/>
      <c r="J467" s="3"/>
      <c r="K467" s="3"/>
      <c r="L467" s="3"/>
    </row>
    <row r="468" spans="1:12" s="15" customFormat="1" ht="11.25">
      <c r="A468" s="27">
        <f t="shared" si="15"/>
        <v>0</v>
      </c>
      <c r="B468" s="164" t="s">
        <v>776</v>
      </c>
      <c r="C468" s="164"/>
      <c r="D468" s="164"/>
      <c r="E468" s="164"/>
      <c r="F468" s="164"/>
      <c r="G468" s="164"/>
      <c r="H468" s="3"/>
      <c r="I468" s="3"/>
      <c r="J468" s="3"/>
      <c r="K468" s="3"/>
      <c r="L468" s="3"/>
    </row>
    <row r="469" spans="1:12" s="15" customFormat="1" ht="11.25">
      <c r="A469" s="27">
        <f t="shared" si="15"/>
        <v>0</v>
      </c>
      <c r="B469" s="164" t="s">
        <v>777</v>
      </c>
      <c r="C469" s="164"/>
      <c r="D469" s="164"/>
      <c r="E469" s="164"/>
      <c r="F469" s="164"/>
      <c r="G469" s="164"/>
      <c r="H469" s="3"/>
      <c r="I469" s="3"/>
      <c r="J469" s="3"/>
      <c r="K469" s="3"/>
      <c r="L469" s="3"/>
    </row>
    <row r="470" spans="1:12" s="15" customFormat="1" ht="11.25">
      <c r="A470" s="27">
        <f>C470</f>
        <v>0</v>
      </c>
      <c r="B470" s="184" t="s">
        <v>778</v>
      </c>
      <c r="C470" s="184"/>
      <c r="D470" s="184"/>
      <c r="E470" s="184"/>
      <c r="F470" s="184"/>
      <c r="G470" s="184"/>
      <c r="H470" s="3"/>
      <c r="I470" s="3"/>
      <c r="J470" s="3"/>
      <c r="K470" s="3"/>
      <c r="L470" s="3"/>
    </row>
    <row r="471" spans="1:12" s="15" customFormat="1" ht="11.25">
      <c r="A471" s="27">
        <f>C471</f>
        <v>0</v>
      </c>
      <c r="B471" s="164" t="s">
        <v>779</v>
      </c>
      <c r="C471" s="164"/>
      <c r="D471" s="164"/>
      <c r="E471" s="164"/>
      <c r="F471" s="164"/>
      <c r="G471" s="164"/>
      <c r="H471" s="3"/>
      <c r="I471" s="3"/>
      <c r="J471" s="3"/>
      <c r="K471" s="3"/>
      <c r="L471" s="3"/>
    </row>
    <row r="472" spans="1:8" ht="12.75" customHeight="1">
      <c r="A472" s="27">
        <f aca="true" t="shared" si="19" ref="A472:A502">C472</f>
        <v>0</v>
      </c>
      <c r="B472" s="10"/>
      <c r="H472" s="3"/>
    </row>
    <row r="473" spans="1:8" ht="12.75" customHeight="1">
      <c r="A473" s="27">
        <f t="shared" si="19"/>
        <v>0</v>
      </c>
      <c r="B473" s="10"/>
      <c r="H473" s="3"/>
    </row>
    <row r="474" spans="1:12" s="5" customFormat="1" ht="15.75" customHeight="1">
      <c r="A474" s="27">
        <f t="shared" si="19"/>
        <v>0</v>
      </c>
      <c r="B474" s="61" t="s">
        <v>124</v>
      </c>
      <c r="C474" s="62"/>
      <c r="D474" s="62"/>
      <c r="E474" s="62"/>
      <c r="F474" s="62"/>
      <c r="G474" s="63"/>
      <c r="I474" s="41" t="s">
        <v>167</v>
      </c>
      <c r="J474" s="41" t="s">
        <v>168</v>
      </c>
      <c r="K474" s="41" t="s">
        <v>170</v>
      </c>
      <c r="L474" s="41" t="s">
        <v>169</v>
      </c>
    </row>
    <row r="475" spans="1:12" s="4" customFormat="1" ht="22.5">
      <c r="A475" s="27" t="str">
        <f t="shared" si="19"/>
        <v>Part Number</v>
      </c>
      <c r="B475" s="29" t="s">
        <v>206</v>
      </c>
      <c r="C475" s="29" t="s">
        <v>207</v>
      </c>
      <c r="D475" s="30" t="s">
        <v>208</v>
      </c>
      <c r="E475" s="30" t="s">
        <v>163</v>
      </c>
      <c r="F475" s="30" t="s">
        <v>164</v>
      </c>
      <c r="G475" s="30" t="s">
        <v>165</v>
      </c>
      <c r="I475" s="30" t="s">
        <v>208</v>
      </c>
      <c r="J475" s="30" t="s">
        <v>208</v>
      </c>
      <c r="K475" s="30" t="s">
        <v>208</v>
      </c>
      <c r="L475" s="30" t="s">
        <v>208</v>
      </c>
    </row>
    <row r="476" spans="1:13" ht="12.75">
      <c r="A476" s="27" t="str">
        <f>C476</f>
        <v>F5-UPG-SFP+-R</v>
      </c>
      <c r="B476" s="36" t="s">
        <v>600</v>
      </c>
      <c r="C476" s="31" t="s">
        <v>602</v>
      </c>
      <c r="D476" s="44">
        <v>1680</v>
      </c>
      <c r="E476" s="33" t="s">
        <v>112</v>
      </c>
      <c r="F476" s="34">
        <f>Disc_H</f>
        <v>0</v>
      </c>
      <c r="G476" s="32">
        <f>D476*(1-F476)</f>
        <v>1680</v>
      </c>
      <c r="H476" s="3"/>
      <c r="I476" s="44">
        <v>0</v>
      </c>
      <c r="J476" s="44">
        <v>0</v>
      </c>
      <c r="K476" s="44">
        <v>0</v>
      </c>
      <c r="L476" s="44">
        <v>0</v>
      </c>
      <c r="M476" s="17"/>
    </row>
    <row r="477" spans="1:13" ht="12.75">
      <c r="A477" s="27" t="str">
        <f>C477</f>
        <v>F5-UPG-SFP+LR-R</v>
      </c>
      <c r="B477" s="36" t="s">
        <v>601</v>
      </c>
      <c r="C477" s="31" t="s">
        <v>603</v>
      </c>
      <c r="D477" s="44">
        <v>3150</v>
      </c>
      <c r="E477" s="33" t="s">
        <v>112</v>
      </c>
      <c r="F477" s="34">
        <f>Disc_H</f>
        <v>0</v>
      </c>
      <c r="G477" s="32">
        <f>D477*(1-F477)</f>
        <v>3150</v>
      </c>
      <c r="H477" s="3"/>
      <c r="I477" s="44">
        <v>0</v>
      </c>
      <c r="J477" s="44">
        <v>0</v>
      </c>
      <c r="K477" s="44">
        <v>0</v>
      </c>
      <c r="L477" s="44">
        <v>0</v>
      </c>
      <c r="M477" s="17"/>
    </row>
    <row r="478" spans="1:12" ht="3" customHeight="1">
      <c r="A478" s="27">
        <f>C478</f>
        <v>0</v>
      </c>
      <c r="B478" s="37"/>
      <c r="C478" s="38"/>
      <c r="D478" s="38"/>
      <c r="E478" s="38"/>
      <c r="F478" s="38"/>
      <c r="G478" s="39"/>
      <c r="H478" s="3"/>
      <c r="I478" s="40"/>
      <c r="J478" s="38"/>
      <c r="K478" s="38"/>
      <c r="L478" s="39"/>
    </row>
    <row r="479" spans="1:13" ht="12.75">
      <c r="A479" s="27" t="str">
        <f t="shared" si="19"/>
        <v>F5-UPG-XFP-R</v>
      </c>
      <c r="B479" s="36" t="s">
        <v>380</v>
      </c>
      <c r="C479" s="31" t="s">
        <v>6</v>
      </c>
      <c r="D479" s="44">
        <v>3675</v>
      </c>
      <c r="E479" s="33" t="s">
        <v>112</v>
      </c>
      <c r="F479" s="34">
        <f aca="true" t="shared" si="20" ref="F479:F484">Disc_H</f>
        <v>0</v>
      </c>
      <c r="G479" s="32">
        <f aca="true" t="shared" si="21" ref="G479:G484">D479*(1-F479)</f>
        <v>3675</v>
      </c>
      <c r="H479" s="3"/>
      <c r="I479" s="44">
        <v>0</v>
      </c>
      <c r="J479" s="44">
        <v>0</v>
      </c>
      <c r="K479" s="44">
        <v>0</v>
      </c>
      <c r="L479" s="44">
        <v>0</v>
      </c>
      <c r="M479" s="17"/>
    </row>
    <row r="480" spans="1:13" ht="12.75">
      <c r="A480" s="27" t="str">
        <f t="shared" si="19"/>
        <v>F5-UPG-XFPLROP-R</v>
      </c>
      <c r="B480" s="36" t="s">
        <v>381</v>
      </c>
      <c r="C480" s="31" t="s">
        <v>7</v>
      </c>
      <c r="D480" s="44">
        <v>5303</v>
      </c>
      <c r="E480" s="33" t="s">
        <v>112</v>
      </c>
      <c r="F480" s="34">
        <f t="shared" si="20"/>
        <v>0</v>
      </c>
      <c r="G480" s="32">
        <f t="shared" si="21"/>
        <v>5303</v>
      </c>
      <c r="H480" s="3"/>
      <c r="I480" s="44">
        <v>0</v>
      </c>
      <c r="J480" s="44">
        <v>0</v>
      </c>
      <c r="K480" s="44">
        <v>0</v>
      </c>
      <c r="L480" s="44">
        <v>0</v>
      </c>
      <c r="M480" s="17"/>
    </row>
    <row r="481" spans="1:13" ht="12.75">
      <c r="A481" s="27" t="str">
        <f t="shared" si="19"/>
        <v>F5-UPG-XFPEROP-R</v>
      </c>
      <c r="B481" s="36" t="s">
        <v>382</v>
      </c>
      <c r="C481" s="31" t="s">
        <v>8</v>
      </c>
      <c r="D481" s="44">
        <v>9240</v>
      </c>
      <c r="E481" s="33" t="s">
        <v>112</v>
      </c>
      <c r="F481" s="34">
        <f t="shared" si="20"/>
        <v>0</v>
      </c>
      <c r="G481" s="32">
        <f t="shared" si="21"/>
        <v>9240</v>
      </c>
      <c r="H481" s="3"/>
      <c r="I481" s="44">
        <v>0</v>
      </c>
      <c r="J481" s="44">
        <v>0</v>
      </c>
      <c r="K481" s="44">
        <v>0</v>
      </c>
      <c r="L481" s="44">
        <v>0</v>
      </c>
      <c r="M481" s="17"/>
    </row>
    <row r="482" spans="1:12" ht="12.75">
      <c r="A482" s="27" t="str">
        <f t="shared" si="19"/>
        <v>F5-UPG-SFP-R</v>
      </c>
      <c r="B482" s="36" t="s">
        <v>343</v>
      </c>
      <c r="C482" s="31" t="s">
        <v>150</v>
      </c>
      <c r="D482" s="44">
        <v>263</v>
      </c>
      <c r="E482" s="33" t="s">
        <v>112</v>
      </c>
      <c r="F482" s="34">
        <f t="shared" si="20"/>
        <v>0</v>
      </c>
      <c r="G482" s="32">
        <f t="shared" si="21"/>
        <v>263</v>
      </c>
      <c r="H482" s="3"/>
      <c r="I482" s="44">
        <v>0</v>
      </c>
      <c r="J482" s="44">
        <v>0</v>
      </c>
      <c r="K482" s="44">
        <v>0</v>
      </c>
      <c r="L482" s="44">
        <v>0</v>
      </c>
    </row>
    <row r="483" spans="1:12" ht="12.75">
      <c r="A483" s="27" t="str">
        <f t="shared" si="19"/>
        <v>F5-UPG-SFPLX-R</v>
      </c>
      <c r="B483" s="36" t="s">
        <v>344</v>
      </c>
      <c r="C483" s="31" t="s">
        <v>151</v>
      </c>
      <c r="D483" s="44">
        <v>788</v>
      </c>
      <c r="E483" s="33" t="s">
        <v>112</v>
      </c>
      <c r="F483" s="34">
        <f t="shared" si="20"/>
        <v>0</v>
      </c>
      <c r="G483" s="32">
        <f t="shared" si="21"/>
        <v>788</v>
      </c>
      <c r="H483" s="3"/>
      <c r="I483" s="44">
        <v>0</v>
      </c>
      <c r="J483" s="44">
        <v>0</v>
      </c>
      <c r="K483" s="44">
        <v>0</v>
      </c>
      <c r="L483" s="44">
        <v>0</v>
      </c>
    </row>
    <row r="484" spans="1:12" ht="12.75">
      <c r="A484" s="27" t="str">
        <f>C484</f>
        <v>F5-UPG-SFPC-R</v>
      </c>
      <c r="B484" s="36" t="s">
        <v>420</v>
      </c>
      <c r="C484" s="31" t="s">
        <v>419</v>
      </c>
      <c r="D484" s="44">
        <v>368</v>
      </c>
      <c r="E484" s="33" t="s">
        <v>112</v>
      </c>
      <c r="F484" s="34">
        <f t="shared" si="20"/>
        <v>0</v>
      </c>
      <c r="G484" s="32">
        <f t="shared" si="21"/>
        <v>368</v>
      </c>
      <c r="H484" s="3"/>
      <c r="I484" s="44">
        <v>0</v>
      </c>
      <c r="J484" s="44">
        <v>0</v>
      </c>
      <c r="K484" s="44">
        <v>0</v>
      </c>
      <c r="L484" s="44">
        <v>0</v>
      </c>
    </row>
    <row r="485" spans="1:12" ht="3" customHeight="1">
      <c r="A485" s="27">
        <f t="shared" si="19"/>
        <v>0</v>
      </c>
      <c r="B485" s="37"/>
      <c r="C485" s="38"/>
      <c r="D485" s="38"/>
      <c r="E485" s="38"/>
      <c r="F485" s="38"/>
      <c r="G485" s="39"/>
      <c r="H485" s="3"/>
      <c r="I485" s="40"/>
      <c r="J485" s="38"/>
      <c r="K485" s="38"/>
      <c r="L485" s="39"/>
    </row>
    <row r="486" spans="1:12" ht="12.75">
      <c r="A486" s="27" t="str">
        <f t="shared" si="19"/>
        <v>F5-UPG-RACK2U-R</v>
      </c>
      <c r="B486" s="36" t="s">
        <v>189</v>
      </c>
      <c r="C486" s="31" t="s">
        <v>162</v>
      </c>
      <c r="D486" s="44">
        <v>315</v>
      </c>
      <c r="E486" s="33" t="s">
        <v>112</v>
      </c>
      <c r="F486" s="34">
        <f>Disc_H</f>
        <v>0</v>
      </c>
      <c r="G486" s="32">
        <f>D486*(1-F486)</f>
        <v>315</v>
      </c>
      <c r="H486" s="3"/>
      <c r="I486" s="44">
        <v>0</v>
      </c>
      <c r="J486" s="44">
        <v>0</v>
      </c>
      <c r="K486" s="44">
        <v>0</v>
      </c>
      <c r="L486" s="44">
        <v>0</v>
      </c>
    </row>
    <row r="487" spans="1:12" ht="3" customHeight="1">
      <c r="A487" s="27">
        <f t="shared" si="19"/>
        <v>0</v>
      </c>
      <c r="B487" s="37"/>
      <c r="C487" s="38"/>
      <c r="D487" s="38"/>
      <c r="E487" s="38"/>
      <c r="F487" s="38"/>
      <c r="G487" s="39"/>
      <c r="H487" s="3"/>
      <c r="I487" s="40"/>
      <c r="J487" s="38"/>
      <c r="K487" s="38"/>
      <c r="L487" s="39"/>
    </row>
    <row r="488" spans="1:12" ht="12.75" customHeight="1">
      <c r="A488" s="27" t="str">
        <f t="shared" si="19"/>
        <v>F5-UPG-CBL-10FT-RS</v>
      </c>
      <c r="B488" s="31" t="s">
        <v>52</v>
      </c>
      <c r="C488" s="31" t="s">
        <v>183</v>
      </c>
      <c r="D488" s="44">
        <v>19</v>
      </c>
      <c r="E488" s="33" t="s">
        <v>112</v>
      </c>
      <c r="F488" s="34">
        <f>Disc_H</f>
        <v>0</v>
      </c>
      <c r="G488" s="32">
        <f>D488*(1-F488)</f>
        <v>19</v>
      </c>
      <c r="H488" s="3"/>
      <c r="I488" s="44">
        <v>0</v>
      </c>
      <c r="J488" s="44">
        <v>0</v>
      </c>
      <c r="K488" s="44">
        <v>0</v>
      </c>
      <c r="L488" s="44">
        <v>0</v>
      </c>
    </row>
    <row r="489" spans="1:12" ht="12.75" customHeight="1">
      <c r="A489" s="27" t="str">
        <f t="shared" si="19"/>
        <v>F5-UPG-CBL-15FT-RS</v>
      </c>
      <c r="B489" s="31" t="s">
        <v>53</v>
      </c>
      <c r="C489" s="31" t="s">
        <v>184</v>
      </c>
      <c r="D489" s="44">
        <v>25</v>
      </c>
      <c r="E489" s="33" t="s">
        <v>112</v>
      </c>
      <c r="F489" s="34">
        <f>Disc_H</f>
        <v>0</v>
      </c>
      <c r="G489" s="32">
        <f>D489*(1-F489)</f>
        <v>25</v>
      </c>
      <c r="H489" s="3"/>
      <c r="I489" s="44">
        <v>0</v>
      </c>
      <c r="J489" s="44">
        <v>0</v>
      </c>
      <c r="K489" s="44">
        <v>0</v>
      </c>
      <c r="L489" s="44">
        <v>0</v>
      </c>
    </row>
    <row r="490" spans="1:12" ht="12.75" customHeight="1">
      <c r="A490" s="27" t="str">
        <f t="shared" si="19"/>
        <v>F5-UPG-CBL-20FT-RS</v>
      </c>
      <c r="B490" s="31" t="s">
        <v>54</v>
      </c>
      <c r="C490" s="31" t="s">
        <v>185</v>
      </c>
      <c r="D490" s="44">
        <v>29</v>
      </c>
      <c r="E490" s="33" t="s">
        <v>112</v>
      </c>
      <c r="F490" s="34">
        <f>Disc_H</f>
        <v>0</v>
      </c>
      <c r="G490" s="32">
        <f>D490*(1-F490)</f>
        <v>29</v>
      </c>
      <c r="H490" s="3"/>
      <c r="I490" s="44">
        <v>0</v>
      </c>
      <c r="J490" s="44">
        <v>0</v>
      </c>
      <c r="K490" s="44">
        <v>0</v>
      </c>
      <c r="L490" s="44">
        <v>0</v>
      </c>
    </row>
    <row r="491" spans="1:12" ht="12.75" customHeight="1">
      <c r="A491" s="27" t="str">
        <f t="shared" si="19"/>
        <v>F5-UPG-CBL-30FT-RS</v>
      </c>
      <c r="B491" s="31" t="s">
        <v>55</v>
      </c>
      <c r="C491" s="31" t="s">
        <v>186</v>
      </c>
      <c r="D491" s="44">
        <v>37</v>
      </c>
      <c r="E491" s="33" t="s">
        <v>112</v>
      </c>
      <c r="F491" s="34">
        <f>Disc_H</f>
        <v>0</v>
      </c>
      <c r="G491" s="32">
        <f>D491*(1-F491)</f>
        <v>37</v>
      </c>
      <c r="H491" s="3"/>
      <c r="I491" s="44">
        <v>0</v>
      </c>
      <c r="J491" s="44">
        <v>0</v>
      </c>
      <c r="K491" s="44">
        <v>0</v>
      </c>
      <c r="L491" s="44">
        <v>0</v>
      </c>
    </row>
    <row r="492" spans="1:12" ht="12.75" customHeight="1">
      <c r="A492" s="27" t="str">
        <f t="shared" si="19"/>
        <v>F5-UPG-CBL-50FT-RS</v>
      </c>
      <c r="B492" s="31" t="s">
        <v>56</v>
      </c>
      <c r="C492" s="31" t="s">
        <v>187</v>
      </c>
      <c r="D492" s="44">
        <v>44</v>
      </c>
      <c r="E492" s="33" t="s">
        <v>112</v>
      </c>
      <c r="F492" s="34">
        <f>Disc_H</f>
        <v>0</v>
      </c>
      <c r="G492" s="32">
        <f>D492*(1-F492)</f>
        <v>44</v>
      </c>
      <c r="H492" s="3"/>
      <c r="I492" s="44">
        <v>0</v>
      </c>
      <c r="J492" s="44">
        <v>0</v>
      </c>
      <c r="K492" s="44">
        <v>0</v>
      </c>
      <c r="L492" s="44">
        <v>0</v>
      </c>
    </row>
    <row r="493" spans="1:8" ht="12.75" customHeight="1">
      <c r="A493" s="27">
        <f t="shared" si="19"/>
        <v>0</v>
      </c>
      <c r="B493" s="10"/>
      <c r="H493" s="3"/>
    </row>
    <row r="494" spans="1:12" s="15" customFormat="1" ht="11.25" customHeight="1">
      <c r="A494" s="27">
        <f>C494</f>
        <v>0</v>
      </c>
      <c r="B494" s="164" t="s">
        <v>782</v>
      </c>
      <c r="C494" s="164"/>
      <c r="D494" s="164"/>
      <c r="E494" s="164"/>
      <c r="F494" s="164"/>
      <c r="G494" s="164"/>
      <c r="H494" s="3"/>
      <c r="I494" s="3"/>
      <c r="J494" s="3"/>
      <c r="K494" s="3"/>
      <c r="L494" s="3"/>
    </row>
    <row r="495" spans="1:12" s="15" customFormat="1" ht="11.25" customHeight="1">
      <c r="A495" s="27">
        <f>C495</f>
        <v>0</v>
      </c>
      <c r="B495" s="164" t="s">
        <v>873</v>
      </c>
      <c r="C495" s="164"/>
      <c r="D495" s="164"/>
      <c r="E495" s="164"/>
      <c r="F495" s="164"/>
      <c r="G495" s="164"/>
      <c r="H495" s="3"/>
      <c r="I495" s="3"/>
      <c r="J495" s="3"/>
      <c r="K495" s="3"/>
      <c r="L495" s="3"/>
    </row>
    <row r="496" spans="1:12" s="15" customFormat="1" ht="11.25" customHeight="1">
      <c r="A496" s="27">
        <f>C496</f>
        <v>0</v>
      </c>
      <c r="B496" s="164" t="s">
        <v>723</v>
      </c>
      <c r="C496" s="164"/>
      <c r="D496" s="164"/>
      <c r="E496" s="164"/>
      <c r="F496" s="164"/>
      <c r="G496" s="164"/>
      <c r="H496" s="3"/>
      <c r="I496" s="3"/>
      <c r="J496" s="3"/>
      <c r="K496" s="3"/>
      <c r="L496" s="3"/>
    </row>
    <row r="497" spans="1:12" s="15" customFormat="1" ht="11.25" customHeight="1">
      <c r="A497" s="27">
        <f t="shared" si="19"/>
        <v>0</v>
      </c>
      <c r="B497" s="164" t="s">
        <v>669</v>
      </c>
      <c r="C497" s="164"/>
      <c r="D497" s="164"/>
      <c r="E497" s="164"/>
      <c r="F497" s="164"/>
      <c r="G497" s="164"/>
      <c r="H497" s="3"/>
      <c r="I497" s="3"/>
      <c r="J497" s="3"/>
      <c r="K497" s="3"/>
      <c r="L497" s="3"/>
    </row>
    <row r="498" spans="1:12" s="15" customFormat="1" ht="11.25" customHeight="1">
      <c r="A498" s="27">
        <f t="shared" si="19"/>
        <v>0</v>
      </c>
      <c r="B498" s="162" t="s">
        <v>839</v>
      </c>
      <c r="C498" s="162"/>
      <c r="D498" s="162"/>
      <c r="E498" s="162"/>
      <c r="F498" s="162"/>
      <c r="G498" s="162"/>
      <c r="H498" s="3"/>
      <c r="I498" s="3"/>
      <c r="J498" s="3"/>
      <c r="K498" s="3"/>
      <c r="L498" s="3"/>
    </row>
    <row r="499" spans="1:12" s="15" customFormat="1" ht="11.25" customHeight="1">
      <c r="A499" s="27">
        <f t="shared" si="19"/>
        <v>0</v>
      </c>
      <c r="B499" s="164" t="s">
        <v>840</v>
      </c>
      <c r="C499" s="164"/>
      <c r="D499" s="164"/>
      <c r="E499" s="164"/>
      <c r="F499" s="164"/>
      <c r="G499" s="164"/>
      <c r="H499" s="3"/>
      <c r="I499" s="3"/>
      <c r="J499" s="3"/>
      <c r="K499" s="3"/>
      <c r="L499" s="3"/>
    </row>
    <row r="500" spans="1:8" ht="12.75" customHeight="1">
      <c r="A500" s="27">
        <f t="shared" si="19"/>
        <v>0</v>
      </c>
      <c r="B500" s="10"/>
      <c r="H500" s="3"/>
    </row>
    <row r="501" spans="1:8" ht="12.75" customHeight="1">
      <c r="A501" s="27">
        <f t="shared" si="19"/>
        <v>0</v>
      </c>
      <c r="B501" s="10"/>
      <c r="H501" s="3"/>
    </row>
    <row r="502" spans="1:8" ht="12.75" customHeight="1">
      <c r="A502" s="27">
        <f t="shared" si="19"/>
        <v>0</v>
      </c>
      <c r="B502" s="10"/>
      <c r="H502" s="3"/>
    </row>
    <row r="503" spans="1:12" s="9" customFormat="1" ht="23.25" customHeight="1">
      <c r="A503" s="27">
        <f>C503</f>
        <v>0</v>
      </c>
      <c r="B503" s="69" t="s">
        <v>309</v>
      </c>
      <c r="C503" s="28"/>
      <c r="D503" s="28"/>
      <c r="E503" s="28"/>
      <c r="F503" s="28"/>
      <c r="G503" s="28"/>
      <c r="H503" s="28"/>
      <c r="I503" s="28"/>
      <c r="J503" s="28"/>
      <c r="K503" s="28"/>
      <c r="L503" s="60"/>
    </row>
    <row r="504" spans="1:8" ht="12.75" customHeight="1">
      <c r="A504" s="27">
        <f>C504</f>
        <v>0</v>
      </c>
      <c r="B504" s="10"/>
      <c r="H504" s="3"/>
    </row>
    <row r="505" spans="1:12" s="5" customFormat="1" ht="15.75" customHeight="1">
      <c r="A505" s="27">
        <f aca="true" t="shared" si="22" ref="A505:A522">C505</f>
        <v>0</v>
      </c>
      <c r="B505" s="68" t="s">
        <v>846</v>
      </c>
      <c r="C505" s="62"/>
      <c r="D505" s="62"/>
      <c r="E505" s="62"/>
      <c r="F505" s="62"/>
      <c r="G505" s="63"/>
      <c r="I505" s="41" t="s">
        <v>167</v>
      </c>
      <c r="J505" s="41" t="s">
        <v>168</v>
      </c>
      <c r="K505" s="41" t="s">
        <v>170</v>
      </c>
      <c r="L505" s="41" t="s">
        <v>169</v>
      </c>
    </row>
    <row r="506" spans="1:12" s="4" customFormat="1" ht="22.5">
      <c r="A506" s="27" t="str">
        <f t="shared" si="22"/>
        <v>Part Number</v>
      </c>
      <c r="B506" s="29" t="s">
        <v>206</v>
      </c>
      <c r="C506" s="29" t="s">
        <v>207</v>
      </c>
      <c r="D506" s="30" t="s">
        <v>208</v>
      </c>
      <c r="E506" s="30" t="s">
        <v>163</v>
      </c>
      <c r="F506" s="30" t="s">
        <v>164</v>
      </c>
      <c r="G506" s="30" t="s">
        <v>165</v>
      </c>
      <c r="I506" s="30" t="s">
        <v>208</v>
      </c>
      <c r="J506" s="30" t="s">
        <v>208</v>
      </c>
      <c r="K506" s="30" t="s">
        <v>208</v>
      </c>
      <c r="L506" s="30" t="s">
        <v>208</v>
      </c>
    </row>
    <row r="507" spans="1:12" ht="22.5" customHeight="1">
      <c r="A507" s="27" t="str">
        <f t="shared" si="22"/>
        <v>F5-ARX-4000+</v>
      </c>
      <c r="B507" s="31" t="s">
        <v>532</v>
      </c>
      <c r="C507" s="31" t="s">
        <v>686</v>
      </c>
      <c r="D507" s="32">
        <v>194250</v>
      </c>
      <c r="E507" s="33" t="s">
        <v>315</v>
      </c>
      <c r="F507" s="34">
        <f>Disc_P4D</f>
        <v>0</v>
      </c>
      <c r="G507" s="32">
        <f>D507*(1-F507)</f>
        <v>194250</v>
      </c>
      <c r="H507" s="95"/>
      <c r="I507" s="32">
        <v>19425</v>
      </c>
      <c r="J507" s="32" t="s">
        <v>158</v>
      </c>
      <c r="K507" s="32">
        <v>3885</v>
      </c>
      <c r="L507" s="32">
        <v>15540</v>
      </c>
    </row>
    <row r="508" spans="1:12" ht="3" customHeight="1">
      <c r="A508" s="27">
        <f t="shared" si="22"/>
        <v>0</v>
      </c>
      <c r="B508" s="37"/>
      <c r="C508" s="38"/>
      <c r="D508" s="38"/>
      <c r="E508" s="38"/>
      <c r="F508" s="38"/>
      <c r="G508" s="39"/>
      <c r="H508" s="3"/>
      <c r="I508" s="40"/>
      <c r="J508" s="38"/>
      <c r="K508" s="38"/>
      <c r="L508" s="39"/>
    </row>
    <row r="509" spans="1:12" ht="12.75" customHeight="1">
      <c r="A509" s="27" t="str">
        <f t="shared" si="22"/>
        <v>F5-ADD-ARX4-ENT</v>
      </c>
      <c r="B509" s="31" t="s">
        <v>552</v>
      </c>
      <c r="C509" s="31" t="s">
        <v>488</v>
      </c>
      <c r="D509" s="32">
        <v>11025</v>
      </c>
      <c r="E509" s="33" t="s">
        <v>315</v>
      </c>
      <c r="F509" s="34">
        <f>Disc_P4D</f>
        <v>0</v>
      </c>
      <c r="G509" s="32">
        <f>D509*(1-F509)</f>
        <v>11025</v>
      </c>
      <c r="H509" s="95"/>
      <c r="I509" s="32">
        <v>1102.5</v>
      </c>
      <c r="J509" s="32" t="s">
        <v>158</v>
      </c>
      <c r="K509" s="32" t="s">
        <v>158</v>
      </c>
      <c r="L509" s="32" t="s">
        <v>158</v>
      </c>
    </row>
    <row r="510" spans="1:12" ht="3" customHeight="1">
      <c r="A510" s="27">
        <f t="shared" si="22"/>
        <v>0</v>
      </c>
      <c r="B510" s="37"/>
      <c r="C510" s="38"/>
      <c r="D510" s="38"/>
      <c r="E510" s="38"/>
      <c r="F510" s="38"/>
      <c r="G510" s="39"/>
      <c r="H510" s="3"/>
      <c r="I510" s="40"/>
      <c r="J510" s="38"/>
      <c r="K510" s="38"/>
      <c r="L510" s="39"/>
    </row>
    <row r="511" spans="1:12" ht="12.75" customHeight="1">
      <c r="A511" s="27" t="str">
        <f t="shared" si="22"/>
        <v>F5-OPT-ARX4-X2</v>
      </c>
      <c r="B511" s="31" t="s">
        <v>530</v>
      </c>
      <c r="C511" s="31" t="s">
        <v>528</v>
      </c>
      <c r="D511" s="32">
        <v>3675</v>
      </c>
      <c r="E511" s="33" t="s">
        <v>112</v>
      </c>
      <c r="F511" s="34">
        <f>Disc_H</f>
        <v>0</v>
      </c>
      <c r="G511" s="32">
        <f>D511*(1-F511)</f>
        <v>3675</v>
      </c>
      <c r="H511" s="95"/>
      <c r="I511" s="32">
        <v>0</v>
      </c>
      <c r="J511" s="32" t="s">
        <v>158</v>
      </c>
      <c r="K511" s="32">
        <v>0</v>
      </c>
      <c r="L511" s="32">
        <v>0</v>
      </c>
    </row>
    <row r="512" spans="1:12" ht="12.75" customHeight="1">
      <c r="A512" s="27" t="str">
        <f t="shared" si="22"/>
        <v>F5-UPG-ARX4-X2</v>
      </c>
      <c r="B512" s="31" t="s">
        <v>531</v>
      </c>
      <c r="C512" s="31" t="s">
        <v>529</v>
      </c>
      <c r="D512" s="32">
        <v>3675</v>
      </c>
      <c r="E512" s="33" t="s">
        <v>112</v>
      </c>
      <c r="F512" s="34">
        <f>Disc_H</f>
        <v>0</v>
      </c>
      <c r="G512" s="32">
        <f>D512*(1-F512)</f>
        <v>3675</v>
      </c>
      <c r="H512" s="95"/>
      <c r="I512" s="32">
        <v>0</v>
      </c>
      <c r="J512" s="32" t="s">
        <v>158</v>
      </c>
      <c r="K512" s="32">
        <v>0</v>
      </c>
      <c r="L512" s="32">
        <v>0</v>
      </c>
    </row>
    <row r="513" spans="1:8" ht="12.75" customHeight="1">
      <c r="A513" s="27">
        <f t="shared" si="22"/>
        <v>0</v>
      </c>
      <c r="B513" s="10"/>
      <c r="H513" s="3"/>
    </row>
    <row r="514" spans="1:12" s="15" customFormat="1" ht="11.25">
      <c r="A514" s="27">
        <f t="shared" si="22"/>
        <v>0</v>
      </c>
      <c r="B514" s="160" t="s">
        <v>366</v>
      </c>
      <c r="C514" s="160"/>
      <c r="D514" s="160"/>
      <c r="E514" s="160"/>
      <c r="F514" s="160"/>
      <c r="G514" s="160"/>
      <c r="H514" s="3"/>
      <c r="I514" s="3"/>
      <c r="J514" s="3"/>
      <c r="K514" s="3"/>
      <c r="L514" s="3"/>
    </row>
    <row r="515" spans="1:12" s="15" customFormat="1" ht="11.25">
      <c r="A515" s="27">
        <f t="shared" si="22"/>
        <v>0</v>
      </c>
      <c r="B515" s="160" t="s">
        <v>367</v>
      </c>
      <c r="C515" s="160"/>
      <c r="D515" s="160"/>
      <c r="E515" s="160"/>
      <c r="F515" s="160"/>
      <c r="G515" s="160"/>
      <c r="H515" s="3"/>
      <c r="I515" s="3"/>
      <c r="J515" s="3"/>
      <c r="K515" s="3"/>
      <c r="L515" s="3"/>
    </row>
    <row r="516" spans="1:12" s="15" customFormat="1" ht="11.25">
      <c r="A516" s="27">
        <f t="shared" si="22"/>
        <v>0</v>
      </c>
      <c r="B516" s="160" t="s">
        <v>555</v>
      </c>
      <c r="C516" s="160"/>
      <c r="D516" s="160"/>
      <c r="E516" s="160"/>
      <c r="F516" s="160"/>
      <c r="G516" s="160"/>
      <c r="H516" s="3"/>
      <c r="I516" s="3"/>
      <c r="J516" s="3"/>
      <c r="K516" s="3"/>
      <c r="L516" s="3"/>
    </row>
    <row r="517" spans="1:12" s="15" customFormat="1" ht="22.5" customHeight="1">
      <c r="A517" s="27">
        <f t="shared" si="22"/>
        <v>0</v>
      </c>
      <c r="B517" s="160" t="s">
        <v>370</v>
      </c>
      <c r="C517" s="160"/>
      <c r="D517" s="160"/>
      <c r="E517" s="160"/>
      <c r="F517" s="160"/>
      <c r="G517" s="160"/>
      <c r="H517" s="3"/>
      <c r="I517" s="3"/>
      <c r="J517" s="3"/>
      <c r="K517" s="3"/>
      <c r="L517" s="3"/>
    </row>
    <row r="518" spans="1:12" s="15" customFormat="1" ht="11.25" customHeight="1">
      <c r="A518" s="27">
        <f t="shared" si="22"/>
        <v>0</v>
      </c>
      <c r="B518" s="160" t="s">
        <v>368</v>
      </c>
      <c r="C518" s="160"/>
      <c r="D518" s="160"/>
      <c r="E518" s="160"/>
      <c r="F518" s="160"/>
      <c r="G518" s="160"/>
      <c r="H518" s="3"/>
      <c r="I518" s="3"/>
      <c r="J518" s="3"/>
      <c r="K518" s="3"/>
      <c r="L518" s="3"/>
    </row>
    <row r="519" spans="1:12" s="15" customFormat="1" ht="11.25" customHeight="1">
      <c r="A519" s="27">
        <f t="shared" si="22"/>
        <v>0</v>
      </c>
      <c r="B519" s="160" t="s">
        <v>756</v>
      </c>
      <c r="C519" s="160"/>
      <c r="D519" s="160"/>
      <c r="E519" s="160"/>
      <c r="F519" s="160"/>
      <c r="G519" s="160"/>
      <c r="H519" s="3"/>
      <c r="I519" s="3"/>
      <c r="J519" s="3"/>
      <c r="K519" s="3"/>
      <c r="L519" s="3"/>
    </row>
    <row r="520" spans="1:12" s="15" customFormat="1" ht="11.25" customHeight="1">
      <c r="A520" s="27">
        <f t="shared" si="22"/>
        <v>0</v>
      </c>
      <c r="B520" s="164" t="s">
        <v>780</v>
      </c>
      <c r="C520" s="164"/>
      <c r="D520" s="164"/>
      <c r="E520" s="164"/>
      <c r="F520" s="164"/>
      <c r="G520" s="164"/>
      <c r="H520" s="3"/>
      <c r="I520" s="3"/>
      <c r="J520" s="3"/>
      <c r="K520" s="3"/>
      <c r="L520" s="3"/>
    </row>
    <row r="521" spans="1:8" ht="12.75" customHeight="1">
      <c r="A521" s="27">
        <f t="shared" si="22"/>
        <v>0</v>
      </c>
      <c r="B521" s="10"/>
      <c r="H521" s="3"/>
    </row>
    <row r="522" spans="1:8" ht="12.75" customHeight="1">
      <c r="A522" s="27">
        <f t="shared" si="22"/>
        <v>0</v>
      </c>
      <c r="B522" s="10"/>
      <c r="H522" s="3"/>
    </row>
    <row r="523" spans="1:12" s="5" customFormat="1" ht="15.75" customHeight="1">
      <c r="A523" s="27">
        <f aca="true" t="shared" si="23" ref="A523:A536">C523</f>
        <v>0</v>
      </c>
      <c r="B523" s="68" t="s">
        <v>886</v>
      </c>
      <c r="C523" s="103"/>
      <c r="D523" s="103"/>
      <c r="E523" s="103"/>
      <c r="F523" s="103"/>
      <c r="G523" s="63"/>
      <c r="I523" s="41" t="s">
        <v>167</v>
      </c>
      <c r="J523" s="41" t="s">
        <v>168</v>
      </c>
      <c r="K523" s="41" t="s">
        <v>170</v>
      </c>
      <c r="L523" s="41" t="s">
        <v>169</v>
      </c>
    </row>
    <row r="524" spans="1:12" s="4" customFormat="1" ht="22.5">
      <c r="A524" s="27" t="str">
        <f t="shared" si="23"/>
        <v>Part Number</v>
      </c>
      <c r="B524" s="29" t="s">
        <v>206</v>
      </c>
      <c r="C524" s="29" t="s">
        <v>207</v>
      </c>
      <c r="D524" s="30" t="s">
        <v>208</v>
      </c>
      <c r="E524" s="30" t="s">
        <v>163</v>
      </c>
      <c r="F524" s="30" t="s">
        <v>164</v>
      </c>
      <c r="G524" s="30" t="s">
        <v>165</v>
      </c>
      <c r="I524" s="30" t="s">
        <v>208</v>
      </c>
      <c r="J524" s="30" t="s">
        <v>208</v>
      </c>
      <c r="K524" s="30" t="s">
        <v>208</v>
      </c>
      <c r="L524" s="30" t="s">
        <v>208</v>
      </c>
    </row>
    <row r="525" spans="1:12" ht="22.5">
      <c r="A525" s="27" t="str">
        <f t="shared" si="23"/>
        <v>F5-ARX-2000</v>
      </c>
      <c r="B525" s="111" t="s">
        <v>887</v>
      </c>
      <c r="C525" s="111" t="s">
        <v>888</v>
      </c>
      <c r="D525" s="112">
        <v>94500</v>
      </c>
      <c r="E525" s="113" t="s">
        <v>315</v>
      </c>
      <c r="F525" s="114">
        <f>Disc_P4D</f>
        <v>0</v>
      </c>
      <c r="G525" s="112">
        <f>D525*(1-F525)</f>
        <v>94500</v>
      </c>
      <c r="H525" s="95"/>
      <c r="I525" s="112">
        <v>9450</v>
      </c>
      <c r="J525" s="112" t="s">
        <v>158</v>
      </c>
      <c r="K525" s="112">
        <v>1890</v>
      </c>
      <c r="L525" s="112">
        <v>7560</v>
      </c>
    </row>
    <row r="526" spans="1:12" ht="3" customHeight="1">
      <c r="A526" s="27">
        <f>C526</f>
        <v>0</v>
      </c>
      <c r="B526" s="37"/>
      <c r="C526" s="38"/>
      <c r="D526" s="38"/>
      <c r="E526" s="38"/>
      <c r="F526" s="38"/>
      <c r="G526" s="39"/>
      <c r="H526" s="3"/>
      <c r="I526" s="40"/>
      <c r="J526" s="38"/>
      <c r="K526" s="38"/>
      <c r="L526" s="39"/>
    </row>
    <row r="527" spans="1:12" ht="12.75">
      <c r="A527" s="27" t="str">
        <f t="shared" si="23"/>
        <v>F5-ADD-ARX2-ENT</v>
      </c>
      <c r="B527" s="111" t="s">
        <v>889</v>
      </c>
      <c r="C527" s="111" t="s">
        <v>890</v>
      </c>
      <c r="D527" s="112">
        <v>5250</v>
      </c>
      <c r="E527" s="113" t="s">
        <v>315</v>
      </c>
      <c r="F527" s="114">
        <f>Disc_P4D</f>
        <v>0</v>
      </c>
      <c r="G527" s="112">
        <f>D527*(1-F527)</f>
        <v>5250</v>
      </c>
      <c r="H527" s="95"/>
      <c r="I527" s="112">
        <v>525</v>
      </c>
      <c r="J527" s="112" t="s">
        <v>158</v>
      </c>
      <c r="K527" s="112" t="s">
        <v>158</v>
      </c>
      <c r="L527" s="112" t="s">
        <v>158</v>
      </c>
    </row>
    <row r="528" spans="1:8" ht="12.75">
      <c r="A528" s="27">
        <f t="shared" si="23"/>
        <v>0</v>
      </c>
      <c r="B528" s="10"/>
      <c r="H528" s="3"/>
    </row>
    <row r="529" spans="1:12" s="15" customFormat="1" ht="11.25">
      <c r="A529" s="27">
        <f t="shared" si="23"/>
        <v>0</v>
      </c>
      <c r="B529" s="165" t="s">
        <v>366</v>
      </c>
      <c r="C529" s="165"/>
      <c r="D529" s="165"/>
      <c r="E529" s="165"/>
      <c r="F529" s="165"/>
      <c r="G529" s="165"/>
      <c r="H529" s="3"/>
      <c r="I529" s="3"/>
      <c r="J529" s="3"/>
      <c r="K529" s="3"/>
      <c r="L529" s="3"/>
    </row>
    <row r="530" spans="1:12" s="15" customFormat="1" ht="11.25">
      <c r="A530" s="27">
        <f t="shared" si="23"/>
        <v>0</v>
      </c>
      <c r="B530" s="165" t="s">
        <v>367</v>
      </c>
      <c r="C530" s="165"/>
      <c r="D530" s="165"/>
      <c r="E530" s="165"/>
      <c r="F530" s="165"/>
      <c r="G530" s="165"/>
      <c r="H530" s="3"/>
      <c r="I530" s="3"/>
      <c r="J530" s="3"/>
      <c r="K530" s="3"/>
      <c r="L530" s="3"/>
    </row>
    <row r="531" spans="1:12" s="15" customFormat="1" ht="11.25">
      <c r="A531" s="27">
        <f t="shared" si="23"/>
        <v>0</v>
      </c>
      <c r="B531" s="165" t="s">
        <v>891</v>
      </c>
      <c r="C531" s="165"/>
      <c r="D531" s="165"/>
      <c r="E531" s="165"/>
      <c r="F531" s="165"/>
      <c r="G531" s="165"/>
      <c r="H531" s="3"/>
      <c r="I531" s="3"/>
      <c r="J531" s="3"/>
      <c r="K531" s="3"/>
      <c r="L531" s="3"/>
    </row>
    <row r="532" spans="1:12" s="15" customFormat="1" ht="22.5" customHeight="1">
      <c r="A532" s="27">
        <f t="shared" si="23"/>
        <v>0</v>
      </c>
      <c r="B532" s="165" t="s">
        <v>370</v>
      </c>
      <c r="C532" s="165"/>
      <c r="D532" s="165"/>
      <c r="E532" s="165"/>
      <c r="F532" s="165"/>
      <c r="G532" s="165"/>
      <c r="H532" s="3"/>
      <c r="I532" s="3"/>
      <c r="J532" s="3"/>
      <c r="K532" s="3"/>
      <c r="L532" s="3"/>
    </row>
    <row r="533" spans="1:12" s="15" customFormat="1" ht="11.25">
      <c r="A533" s="27">
        <f t="shared" si="23"/>
        <v>0</v>
      </c>
      <c r="B533" s="165" t="s">
        <v>368</v>
      </c>
      <c r="C533" s="165"/>
      <c r="D533" s="165"/>
      <c r="E533" s="165"/>
      <c r="F533" s="165"/>
      <c r="G533" s="165"/>
      <c r="H533" s="3"/>
      <c r="I533" s="3"/>
      <c r="J533" s="3"/>
      <c r="K533" s="3"/>
      <c r="L533" s="3"/>
    </row>
    <row r="534" spans="1:12" s="15" customFormat="1" ht="11.25">
      <c r="A534" s="27">
        <f t="shared" si="23"/>
        <v>0</v>
      </c>
      <c r="B534" s="165" t="s">
        <v>756</v>
      </c>
      <c r="C534" s="165"/>
      <c r="D534" s="165"/>
      <c r="E534" s="165"/>
      <c r="F534" s="165"/>
      <c r="G534" s="165"/>
      <c r="H534" s="3"/>
      <c r="I534" s="3"/>
      <c r="J534" s="3"/>
      <c r="K534" s="3"/>
      <c r="L534" s="3"/>
    </row>
    <row r="535" spans="1:8" ht="12.75" customHeight="1">
      <c r="A535" s="27">
        <f t="shared" si="23"/>
        <v>0</v>
      </c>
      <c r="B535" s="10"/>
      <c r="H535" s="3"/>
    </row>
    <row r="536" spans="1:8" ht="12.75" customHeight="1">
      <c r="A536" s="27">
        <f t="shared" si="23"/>
        <v>0</v>
      </c>
      <c r="B536" s="10"/>
      <c r="H536" s="3"/>
    </row>
    <row r="537" spans="1:12" s="5" customFormat="1" ht="15.75" customHeight="1">
      <c r="A537" s="27">
        <f>C537</f>
        <v>0</v>
      </c>
      <c r="B537" s="68" t="s">
        <v>847</v>
      </c>
      <c r="C537" s="62"/>
      <c r="D537" s="62"/>
      <c r="E537" s="62"/>
      <c r="F537" s="62"/>
      <c r="G537" s="63"/>
      <c r="I537" s="41" t="s">
        <v>167</v>
      </c>
      <c r="J537" s="41" t="s">
        <v>168</v>
      </c>
      <c r="K537" s="41" t="s">
        <v>170</v>
      </c>
      <c r="L537" s="41" t="s">
        <v>169</v>
      </c>
    </row>
    <row r="538" spans="1:12" s="4" customFormat="1" ht="22.5">
      <c r="A538" s="27" t="str">
        <f>C538</f>
        <v>Part Number</v>
      </c>
      <c r="B538" s="29" t="s">
        <v>206</v>
      </c>
      <c r="C538" s="29" t="s">
        <v>207</v>
      </c>
      <c r="D538" s="30" t="s">
        <v>208</v>
      </c>
      <c r="E538" s="30" t="s">
        <v>163</v>
      </c>
      <c r="F538" s="30" t="s">
        <v>164</v>
      </c>
      <c r="G538" s="30" t="s">
        <v>165</v>
      </c>
      <c r="I538" s="30" t="s">
        <v>208</v>
      </c>
      <c r="J538" s="30" t="s">
        <v>208</v>
      </c>
      <c r="K538" s="30" t="s">
        <v>208</v>
      </c>
      <c r="L538" s="30" t="s">
        <v>208</v>
      </c>
    </row>
    <row r="539" spans="1:12" ht="22.5" customHeight="1">
      <c r="A539" s="27" t="str">
        <f>C539</f>
        <v>F5-ARX-1000</v>
      </c>
      <c r="B539" s="105" t="s">
        <v>556</v>
      </c>
      <c r="C539" s="105" t="s">
        <v>310</v>
      </c>
      <c r="D539" s="100">
        <v>73763</v>
      </c>
      <c r="E539" s="106" t="s">
        <v>315</v>
      </c>
      <c r="F539" s="107">
        <f>Disc_P4D</f>
        <v>0</v>
      </c>
      <c r="G539" s="100">
        <f>D539*(1-F539)</f>
        <v>73763</v>
      </c>
      <c r="I539" s="100">
        <v>7376.3</v>
      </c>
      <c r="J539" s="100" t="s">
        <v>158</v>
      </c>
      <c r="K539" s="100">
        <v>1475.26</v>
      </c>
      <c r="L539" s="100">
        <v>5901.04</v>
      </c>
    </row>
    <row r="540" spans="1:12" ht="3" customHeight="1">
      <c r="A540" s="27">
        <f aca="true" t="shared" si="24" ref="A540:A604">C540</f>
        <v>0</v>
      </c>
      <c r="B540" s="37"/>
      <c r="C540" s="38"/>
      <c r="D540" s="38"/>
      <c r="E540" s="38"/>
      <c r="F540" s="38"/>
      <c r="G540" s="39"/>
      <c r="H540" s="3"/>
      <c r="I540" s="40"/>
      <c r="J540" s="38"/>
      <c r="K540" s="38"/>
      <c r="L540" s="39"/>
    </row>
    <row r="541" spans="1:12" ht="12.75" customHeight="1">
      <c r="A541" s="27" t="str">
        <f t="shared" si="24"/>
        <v>F5-ADD-ARX1-ENT</v>
      </c>
      <c r="B541" s="105" t="s">
        <v>553</v>
      </c>
      <c r="C541" s="105" t="s">
        <v>312</v>
      </c>
      <c r="D541" s="100">
        <v>3570</v>
      </c>
      <c r="E541" s="106" t="s">
        <v>315</v>
      </c>
      <c r="F541" s="107">
        <f>Disc_P4D</f>
        <v>0</v>
      </c>
      <c r="G541" s="100">
        <f>D541*(1-F541)</f>
        <v>3570</v>
      </c>
      <c r="I541" s="100">
        <v>357</v>
      </c>
      <c r="J541" s="100" t="s">
        <v>158</v>
      </c>
      <c r="K541" s="100" t="s">
        <v>158</v>
      </c>
      <c r="L541" s="100" t="s">
        <v>158</v>
      </c>
    </row>
    <row r="542" spans="1:8" ht="12.75" customHeight="1">
      <c r="A542" s="27">
        <f t="shared" si="24"/>
        <v>0</v>
      </c>
      <c r="B542" s="10"/>
      <c r="H542" s="3"/>
    </row>
    <row r="543" spans="1:12" s="15" customFormat="1" ht="11.25">
      <c r="A543" s="27">
        <f t="shared" si="24"/>
        <v>0</v>
      </c>
      <c r="B543" s="161" t="s">
        <v>853</v>
      </c>
      <c r="C543" s="161"/>
      <c r="D543" s="161"/>
      <c r="E543" s="161"/>
      <c r="F543" s="161"/>
      <c r="G543" s="161"/>
      <c r="H543" s="3"/>
      <c r="I543" s="3"/>
      <c r="J543" s="3"/>
      <c r="K543" s="3"/>
      <c r="L543" s="3"/>
    </row>
    <row r="544" spans="1:12" s="15" customFormat="1" ht="11.25">
      <c r="A544" s="27">
        <f t="shared" si="24"/>
        <v>0</v>
      </c>
      <c r="B544" s="161" t="s">
        <v>854</v>
      </c>
      <c r="C544" s="161"/>
      <c r="D544" s="161"/>
      <c r="E544" s="161"/>
      <c r="F544" s="161"/>
      <c r="G544" s="161"/>
      <c r="H544" s="3"/>
      <c r="I544" s="3"/>
      <c r="J544" s="3"/>
      <c r="K544" s="3"/>
      <c r="L544" s="3"/>
    </row>
    <row r="545" spans="1:12" s="15" customFormat="1" ht="11.25">
      <c r="A545" s="27">
        <f t="shared" si="24"/>
        <v>0</v>
      </c>
      <c r="B545" s="161" t="s">
        <v>855</v>
      </c>
      <c r="C545" s="161"/>
      <c r="D545" s="161"/>
      <c r="E545" s="161"/>
      <c r="F545" s="161"/>
      <c r="G545" s="161"/>
      <c r="H545" s="3"/>
      <c r="I545" s="3"/>
      <c r="J545" s="3"/>
      <c r="K545" s="3"/>
      <c r="L545" s="3"/>
    </row>
    <row r="546" spans="1:12" s="15" customFormat="1" ht="22.5" customHeight="1">
      <c r="A546" s="27">
        <f t="shared" si="24"/>
        <v>0</v>
      </c>
      <c r="B546" s="161" t="s">
        <v>856</v>
      </c>
      <c r="C546" s="161"/>
      <c r="D546" s="161"/>
      <c r="E546" s="161"/>
      <c r="F546" s="161"/>
      <c r="G546" s="161"/>
      <c r="H546" s="3"/>
      <c r="I546" s="3"/>
      <c r="J546" s="3"/>
      <c r="K546" s="3"/>
      <c r="L546" s="3"/>
    </row>
    <row r="547" spans="1:12" s="15" customFormat="1" ht="11.25">
      <c r="A547" s="27">
        <f t="shared" si="24"/>
        <v>0</v>
      </c>
      <c r="B547" s="161" t="s">
        <v>857</v>
      </c>
      <c r="C547" s="161"/>
      <c r="D547" s="161"/>
      <c r="E547" s="161"/>
      <c r="F547" s="161"/>
      <c r="G547" s="161"/>
      <c r="H547" s="3"/>
      <c r="I547" s="3"/>
      <c r="J547" s="3"/>
      <c r="K547" s="3"/>
      <c r="L547" s="3"/>
    </row>
    <row r="548" spans="1:12" s="15" customFormat="1" ht="11.25" customHeight="1">
      <c r="A548" s="27">
        <f t="shared" si="24"/>
        <v>0</v>
      </c>
      <c r="B548" s="161" t="s">
        <v>858</v>
      </c>
      <c r="C548" s="161"/>
      <c r="D548" s="161"/>
      <c r="E548" s="161"/>
      <c r="F548" s="161"/>
      <c r="G548" s="161"/>
      <c r="H548" s="3"/>
      <c r="I548" s="3"/>
      <c r="J548" s="3"/>
      <c r="K548" s="3"/>
      <c r="L548" s="3"/>
    </row>
    <row r="549" spans="1:12" s="15" customFormat="1" ht="11.25" customHeight="1">
      <c r="A549" s="27">
        <f t="shared" si="24"/>
        <v>0</v>
      </c>
      <c r="B549" s="161" t="s">
        <v>859</v>
      </c>
      <c r="C549" s="161"/>
      <c r="D549" s="161"/>
      <c r="E549" s="161"/>
      <c r="F549" s="161"/>
      <c r="G549" s="161"/>
      <c r="H549" s="3"/>
      <c r="I549" s="3"/>
      <c r="J549" s="3"/>
      <c r="K549" s="3"/>
      <c r="L549" s="3"/>
    </row>
    <row r="550" spans="1:8" ht="12.75" customHeight="1">
      <c r="A550" s="27">
        <f t="shared" si="24"/>
        <v>0</v>
      </c>
      <c r="B550" s="10"/>
      <c r="H550" s="3"/>
    </row>
    <row r="551" spans="1:8" ht="12.75" customHeight="1">
      <c r="A551" s="27">
        <f t="shared" si="24"/>
        <v>0</v>
      </c>
      <c r="B551" s="10"/>
      <c r="H551" s="3"/>
    </row>
    <row r="552" spans="1:12" s="5" customFormat="1" ht="15.75" customHeight="1">
      <c r="A552" s="27">
        <f t="shared" si="24"/>
        <v>0</v>
      </c>
      <c r="B552" s="68" t="s">
        <v>848</v>
      </c>
      <c r="C552" s="62"/>
      <c r="D552" s="62"/>
      <c r="E552" s="62"/>
      <c r="F552" s="62"/>
      <c r="G552" s="63"/>
      <c r="I552" s="41" t="s">
        <v>167</v>
      </c>
      <c r="J552" s="41" t="s">
        <v>168</v>
      </c>
      <c r="K552" s="41" t="s">
        <v>170</v>
      </c>
      <c r="L552" s="41" t="s">
        <v>169</v>
      </c>
    </row>
    <row r="553" spans="1:12" s="4" customFormat="1" ht="22.5">
      <c r="A553" s="27" t="str">
        <f t="shared" si="24"/>
        <v>Part Number</v>
      </c>
      <c r="B553" s="29" t="s">
        <v>206</v>
      </c>
      <c r="C553" s="29" t="s">
        <v>207</v>
      </c>
      <c r="D553" s="30" t="s">
        <v>208</v>
      </c>
      <c r="E553" s="30" t="s">
        <v>163</v>
      </c>
      <c r="F553" s="30" t="s">
        <v>164</v>
      </c>
      <c r="G553" s="30" t="s">
        <v>165</v>
      </c>
      <c r="I553" s="30" t="s">
        <v>208</v>
      </c>
      <c r="J553" s="30" t="s">
        <v>208</v>
      </c>
      <c r="K553" s="30" t="s">
        <v>208</v>
      </c>
      <c r="L553" s="30" t="s">
        <v>208</v>
      </c>
    </row>
    <row r="554" spans="1:12" ht="22.5" customHeight="1">
      <c r="A554" s="27" t="str">
        <f t="shared" si="24"/>
        <v>F5-ARX-500+</v>
      </c>
      <c r="B554" s="31" t="s">
        <v>557</v>
      </c>
      <c r="C554" s="96" t="s">
        <v>504</v>
      </c>
      <c r="D554" s="32">
        <v>30450</v>
      </c>
      <c r="E554" s="33" t="s">
        <v>315</v>
      </c>
      <c r="F554" s="34">
        <f>Disc_P4D</f>
        <v>0</v>
      </c>
      <c r="G554" s="32">
        <f>D554*(1-F554)</f>
        <v>30450</v>
      </c>
      <c r="I554" s="32">
        <v>3045</v>
      </c>
      <c r="J554" s="32" t="s">
        <v>158</v>
      </c>
      <c r="K554" s="32">
        <v>609</v>
      </c>
      <c r="L554" s="32">
        <v>2436</v>
      </c>
    </row>
    <row r="555" spans="1:12" ht="3" customHeight="1">
      <c r="A555" s="27">
        <f t="shared" si="24"/>
        <v>0</v>
      </c>
      <c r="B555" s="37"/>
      <c r="C555" s="38"/>
      <c r="D555" s="38"/>
      <c r="E555" s="38"/>
      <c r="F555" s="38"/>
      <c r="G555" s="39"/>
      <c r="H555" s="3"/>
      <c r="I555" s="40"/>
      <c r="J555" s="38"/>
      <c r="K555" s="38"/>
      <c r="L555" s="39"/>
    </row>
    <row r="556" spans="1:12" ht="12.75" customHeight="1">
      <c r="A556" s="27" t="str">
        <f t="shared" si="24"/>
        <v>F5-ADD-ARX5-ENT</v>
      </c>
      <c r="B556" s="31" t="s">
        <v>554</v>
      </c>
      <c r="C556" s="31" t="s">
        <v>311</v>
      </c>
      <c r="D556" s="32">
        <v>3570</v>
      </c>
      <c r="E556" s="33" t="s">
        <v>315</v>
      </c>
      <c r="F556" s="34">
        <f>Disc_P4D</f>
        <v>0</v>
      </c>
      <c r="G556" s="32">
        <f>D556*(1-F556)</f>
        <v>3570</v>
      </c>
      <c r="I556" s="32">
        <v>357</v>
      </c>
      <c r="J556" s="32" t="s">
        <v>158</v>
      </c>
      <c r="K556" s="32" t="s">
        <v>158</v>
      </c>
      <c r="L556" s="32" t="s">
        <v>158</v>
      </c>
    </row>
    <row r="557" spans="1:8" ht="12.75" customHeight="1">
      <c r="A557" s="27">
        <f t="shared" si="24"/>
        <v>0</v>
      </c>
      <c r="B557" s="10"/>
      <c r="H557" s="3"/>
    </row>
    <row r="558" spans="1:12" s="15" customFormat="1" ht="11.25">
      <c r="A558" s="27">
        <f t="shared" si="24"/>
        <v>0</v>
      </c>
      <c r="B558" s="160" t="s">
        <v>366</v>
      </c>
      <c r="C558" s="160"/>
      <c r="D558" s="160"/>
      <c r="E558" s="160"/>
      <c r="F558" s="160"/>
      <c r="G558" s="160"/>
      <c r="H558" s="3"/>
      <c r="I558" s="3"/>
      <c r="J558" s="3"/>
      <c r="K558" s="3"/>
      <c r="L558" s="3"/>
    </row>
    <row r="559" spans="1:12" s="15" customFormat="1" ht="11.25">
      <c r="A559" s="27">
        <f t="shared" si="24"/>
        <v>0</v>
      </c>
      <c r="B559" s="160" t="s">
        <v>367</v>
      </c>
      <c r="C559" s="160"/>
      <c r="D559" s="160"/>
      <c r="E559" s="160"/>
      <c r="F559" s="160"/>
      <c r="G559" s="160"/>
      <c r="H559" s="3"/>
      <c r="I559" s="3"/>
      <c r="J559" s="3"/>
      <c r="K559" s="3"/>
      <c r="L559" s="3"/>
    </row>
    <row r="560" spans="1:12" s="15" customFormat="1" ht="11.25">
      <c r="A560" s="27">
        <f t="shared" si="24"/>
        <v>0</v>
      </c>
      <c r="B560" s="160" t="s">
        <v>558</v>
      </c>
      <c r="C560" s="160"/>
      <c r="D560" s="160"/>
      <c r="E560" s="160"/>
      <c r="F560" s="160"/>
      <c r="G560" s="160"/>
      <c r="H560" s="3"/>
      <c r="I560" s="3"/>
      <c r="J560" s="3"/>
      <c r="K560" s="3"/>
      <c r="L560" s="3"/>
    </row>
    <row r="561" spans="1:12" s="15" customFormat="1" ht="22.5" customHeight="1">
      <c r="A561" s="27">
        <f t="shared" si="24"/>
        <v>0</v>
      </c>
      <c r="B561" s="160" t="s">
        <v>370</v>
      </c>
      <c r="C561" s="160"/>
      <c r="D561" s="160"/>
      <c r="E561" s="160"/>
      <c r="F561" s="160"/>
      <c r="G561" s="160"/>
      <c r="H561" s="3"/>
      <c r="I561" s="3"/>
      <c r="J561" s="3"/>
      <c r="K561" s="3"/>
      <c r="L561" s="3"/>
    </row>
    <row r="562" spans="1:12" s="15" customFormat="1" ht="11.25" customHeight="1">
      <c r="A562" s="27">
        <f t="shared" si="24"/>
        <v>0</v>
      </c>
      <c r="B562" s="160" t="s">
        <v>368</v>
      </c>
      <c r="C562" s="160"/>
      <c r="D562" s="160"/>
      <c r="E562" s="160"/>
      <c r="F562" s="160"/>
      <c r="G562" s="160"/>
      <c r="H562" s="3"/>
      <c r="I562" s="3"/>
      <c r="J562" s="3"/>
      <c r="K562" s="3"/>
      <c r="L562" s="3"/>
    </row>
    <row r="563" spans="1:12" s="15" customFormat="1" ht="11.25" customHeight="1">
      <c r="A563" s="27">
        <f t="shared" si="24"/>
        <v>0</v>
      </c>
      <c r="B563" s="160" t="s">
        <v>756</v>
      </c>
      <c r="C563" s="160"/>
      <c r="D563" s="160"/>
      <c r="E563" s="160"/>
      <c r="F563" s="160"/>
      <c r="G563" s="160"/>
      <c r="H563" s="3"/>
      <c r="I563" s="3"/>
      <c r="J563" s="3"/>
      <c r="K563" s="3"/>
      <c r="L563" s="3"/>
    </row>
    <row r="564" spans="1:8" ht="12.75" customHeight="1">
      <c r="A564" s="27">
        <f t="shared" si="24"/>
        <v>0</v>
      </c>
      <c r="B564" s="10"/>
      <c r="H564" s="3"/>
    </row>
    <row r="565" spans="1:8" ht="12.75" customHeight="1">
      <c r="A565" s="27">
        <f t="shared" si="24"/>
        <v>0</v>
      </c>
      <c r="B565" s="10"/>
      <c r="H565" s="3"/>
    </row>
    <row r="566" spans="1:12" s="5" customFormat="1" ht="15.75" customHeight="1">
      <c r="A566" s="27">
        <f t="shared" si="24"/>
        <v>0</v>
      </c>
      <c r="B566" s="68" t="s">
        <v>583</v>
      </c>
      <c r="C566" s="62"/>
      <c r="D566" s="62"/>
      <c r="E566" s="62"/>
      <c r="F566" s="62"/>
      <c r="G566" s="63"/>
      <c r="I566" s="41" t="s">
        <v>167</v>
      </c>
      <c r="J566" s="41" t="s">
        <v>168</v>
      </c>
      <c r="K566" s="41" t="s">
        <v>170</v>
      </c>
      <c r="L566" s="41" t="s">
        <v>169</v>
      </c>
    </row>
    <row r="567" spans="1:12" s="4" customFormat="1" ht="22.5">
      <c r="A567" s="27" t="str">
        <f t="shared" si="24"/>
        <v>Part Number</v>
      </c>
      <c r="B567" s="29" t="s">
        <v>206</v>
      </c>
      <c r="C567" s="29" t="s">
        <v>207</v>
      </c>
      <c r="D567" s="30" t="s">
        <v>208</v>
      </c>
      <c r="E567" s="30" t="s">
        <v>163</v>
      </c>
      <c r="F567" s="30" t="s">
        <v>164</v>
      </c>
      <c r="G567" s="30" t="s">
        <v>165</v>
      </c>
      <c r="I567" s="30" t="s">
        <v>208</v>
      </c>
      <c r="J567" s="30" t="s">
        <v>208</v>
      </c>
      <c r="K567" s="30" t="s">
        <v>208</v>
      </c>
      <c r="L567" s="30" t="s">
        <v>208</v>
      </c>
    </row>
    <row r="568" spans="1:12" ht="12.75">
      <c r="A568" s="27" t="str">
        <f>C568</f>
        <v>F5-DM-BASE</v>
      </c>
      <c r="B568" s="31" t="s">
        <v>508</v>
      </c>
      <c r="C568" s="31" t="s">
        <v>507</v>
      </c>
      <c r="D568" s="32">
        <v>1575</v>
      </c>
      <c r="E568" s="33" t="s">
        <v>315</v>
      </c>
      <c r="F568" s="34">
        <f>Disc_P4D</f>
        <v>0</v>
      </c>
      <c r="G568" s="32">
        <f>D568*(1-F568)</f>
        <v>1575</v>
      </c>
      <c r="H568" s="95"/>
      <c r="I568" s="32">
        <v>315</v>
      </c>
      <c r="J568" s="32" t="s">
        <v>158</v>
      </c>
      <c r="K568" s="32" t="s">
        <v>158</v>
      </c>
      <c r="L568" s="32" t="s">
        <v>158</v>
      </c>
    </row>
    <row r="569" spans="1:12" ht="12.75">
      <c r="A569" s="27" t="str">
        <f>C569</f>
        <v>F5-ADD-DM-ARX</v>
      </c>
      <c r="B569" s="31" t="s">
        <v>783</v>
      </c>
      <c r="C569" s="31" t="s">
        <v>784</v>
      </c>
      <c r="D569" s="32">
        <v>3675</v>
      </c>
      <c r="E569" s="33" t="s">
        <v>315</v>
      </c>
      <c r="F569" s="34">
        <f>Disc_P4D</f>
        <v>0</v>
      </c>
      <c r="G569" s="32">
        <f>D569*(1-F569)</f>
        <v>3675</v>
      </c>
      <c r="H569" s="95"/>
      <c r="I569" s="32">
        <v>735</v>
      </c>
      <c r="J569" s="32" t="s">
        <v>158</v>
      </c>
      <c r="K569" s="32" t="s">
        <v>158</v>
      </c>
      <c r="L569" s="32" t="s">
        <v>158</v>
      </c>
    </row>
    <row r="570" spans="1:12" ht="3" customHeight="1">
      <c r="A570" s="27">
        <f>C570</f>
        <v>0</v>
      </c>
      <c r="B570" s="37"/>
      <c r="C570" s="89"/>
      <c r="D570" s="89"/>
      <c r="E570" s="89"/>
      <c r="F570" s="89"/>
      <c r="G570" s="90"/>
      <c r="H570" s="3"/>
      <c r="I570" s="91"/>
      <c r="J570" s="89"/>
      <c r="K570" s="89"/>
      <c r="L570" s="90"/>
    </row>
    <row r="571" spans="1:12" ht="12.75">
      <c r="A571" s="27" t="str">
        <f>C571</f>
        <v>F5-ADD-DM-FILE</v>
      </c>
      <c r="B571" s="31" t="s">
        <v>560</v>
      </c>
      <c r="C571" s="31" t="s">
        <v>511</v>
      </c>
      <c r="D571" s="32">
        <v>10500</v>
      </c>
      <c r="E571" s="33" t="s">
        <v>315</v>
      </c>
      <c r="F571" s="34">
        <f>Disc_P4D</f>
        <v>0</v>
      </c>
      <c r="G571" s="32">
        <f>D571*(1-F571)</f>
        <v>10500</v>
      </c>
      <c r="H571" s="95"/>
      <c r="I571" s="32">
        <v>2100</v>
      </c>
      <c r="J571" s="32" t="s">
        <v>158</v>
      </c>
      <c r="K571" s="32" t="s">
        <v>158</v>
      </c>
      <c r="L571" s="32" t="s">
        <v>158</v>
      </c>
    </row>
    <row r="572" spans="1:12" ht="12.75">
      <c r="A572" s="27" t="str">
        <f>C572</f>
        <v>F5-ADD-DM-FILE-4</v>
      </c>
      <c r="B572" s="31" t="s">
        <v>561</v>
      </c>
      <c r="C572" s="31" t="s">
        <v>512</v>
      </c>
      <c r="D572" s="32">
        <v>1050</v>
      </c>
      <c r="E572" s="33" t="s">
        <v>315</v>
      </c>
      <c r="F572" s="34">
        <f>Disc_P4D</f>
        <v>0</v>
      </c>
      <c r="G572" s="32">
        <f>D572*(1-F572)</f>
        <v>1050</v>
      </c>
      <c r="H572" s="95"/>
      <c r="I572" s="32">
        <v>210</v>
      </c>
      <c r="J572" s="32" t="s">
        <v>158</v>
      </c>
      <c r="K572" s="32" t="s">
        <v>158</v>
      </c>
      <c r="L572" s="32" t="s">
        <v>158</v>
      </c>
    </row>
    <row r="573" spans="1:8" ht="12.75" customHeight="1">
      <c r="A573" s="27">
        <f t="shared" si="24"/>
        <v>0</v>
      </c>
      <c r="B573" s="10"/>
      <c r="H573" s="3"/>
    </row>
    <row r="574" spans="1:12" s="15" customFormat="1" ht="11.25">
      <c r="A574" s="27">
        <f t="shared" si="24"/>
        <v>0</v>
      </c>
      <c r="B574" s="160" t="s">
        <v>516</v>
      </c>
      <c r="C574" s="160"/>
      <c r="D574" s="160"/>
      <c r="E574" s="160"/>
      <c r="F574" s="160"/>
      <c r="G574" s="160"/>
      <c r="H574" s="3"/>
      <c r="I574" s="3"/>
      <c r="J574" s="3"/>
      <c r="K574" s="3"/>
      <c r="L574" s="3"/>
    </row>
    <row r="575" spans="1:12" s="15" customFormat="1" ht="11.25">
      <c r="A575" s="27">
        <f t="shared" si="24"/>
        <v>0</v>
      </c>
      <c r="B575" s="160" t="s">
        <v>367</v>
      </c>
      <c r="C575" s="160"/>
      <c r="D575" s="160"/>
      <c r="E575" s="160"/>
      <c r="F575" s="160"/>
      <c r="G575" s="160"/>
      <c r="H575" s="3"/>
      <c r="I575" s="3"/>
      <c r="J575" s="3"/>
      <c r="K575" s="3"/>
      <c r="L575" s="3"/>
    </row>
    <row r="576" spans="1:12" s="15" customFormat="1" ht="11.25" customHeight="1">
      <c r="A576" s="27">
        <f t="shared" si="24"/>
        <v>0</v>
      </c>
      <c r="B576" s="160" t="s">
        <v>513</v>
      </c>
      <c r="C576" s="160"/>
      <c r="D576" s="160"/>
      <c r="E576" s="160"/>
      <c r="F576" s="160"/>
      <c r="G576" s="160"/>
      <c r="H576" s="3"/>
      <c r="I576" s="3"/>
      <c r="J576" s="3"/>
      <c r="K576" s="3"/>
      <c r="L576" s="3"/>
    </row>
    <row r="577" spans="1:12" s="15" customFormat="1" ht="11.25">
      <c r="A577" s="27">
        <f t="shared" si="24"/>
        <v>0</v>
      </c>
      <c r="B577" s="160" t="s">
        <v>514</v>
      </c>
      <c r="C577" s="160"/>
      <c r="D577" s="160"/>
      <c r="E577" s="160"/>
      <c r="F577" s="160"/>
      <c r="G577" s="160"/>
      <c r="H577" s="3"/>
      <c r="I577" s="3"/>
      <c r="J577" s="3"/>
      <c r="K577" s="3"/>
      <c r="L577" s="3"/>
    </row>
    <row r="578" spans="1:12" s="15" customFormat="1" ht="11.25">
      <c r="A578" s="27">
        <f>C578</f>
        <v>0</v>
      </c>
      <c r="B578" s="160" t="s">
        <v>833</v>
      </c>
      <c r="C578" s="160"/>
      <c r="D578" s="160"/>
      <c r="E578" s="160"/>
      <c r="F578" s="160"/>
      <c r="G578" s="160"/>
      <c r="H578" s="3"/>
      <c r="I578" s="3"/>
      <c r="J578" s="3"/>
      <c r="K578" s="3"/>
      <c r="L578" s="3"/>
    </row>
    <row r="579" spans="1:12" s="15" customFormat="1" ht="11.25" customHeight="1">
      <c r="A579" s="27">
        <f t="shared" si="24"/>
        <v>0</v>
      </c>
      <c r="B579" s="160" t="s">
        <v>369</v>
      </c>
      <c r="C579" s="160"/>
      <c r="D579" s="160"/>
      <c r="E579" s="160"/>
      <c r="F579" s="160"/>
      <c r="G579" s="160"/>
      <c r="H579" s="3"/>
      <c r="I579" s="3"/>
      <c r="J579" s="3"/>
      <c r="K579" s="3"/>
      <c r="L579" s="3"/>
    </row>
    <row r="580" spans="1:12" s="15" customFormat="1" ht="11.25" customHeight="1">
      <c r="A580" s="27">
        <f t="shared" si="24"/>
        <v>0</v>
      </c>
      <c r="B580" s="160" t="s">
        <v>362</v>
      </c>
      <c r="C580" s="160"/>
      <c r="D580" s="160"/>
      <c r="E580" s="160"/>
      <c r="F580" s="160"/>
      <c r="G580" s="160"/>
      <c r="H580" s="3"/>
      <c r="I580" s="3"/>
      <c r="J580" s="3"/>
      <c r="K580" s="3"/>
      <c r="L580" s="3"/>
    </row>
    <row r="581" spans="1:8" ht="12.75" customHeight="1">
      <c r="A581" s="27">
        <f t="shared" si="24"/>
        <v>0</v>
      </c>
      <c r="B581" s="10"/>
      <c r="H581" s="3"/>
    </row>
    <row r="582" spans="1:8" ht="12.75" customHeight="1">
      <c r="A582" s="27">
        <f t="shared" si="24"/>
        <v>0</v>
      </c>
      <c r="B582" s="10"/>
      <c r="H582" s="3"/>
    </row>
    <row r="583" spans="1:8" ht="12.75" customHeight="1">
      <c r="A583" s="27">
        <f t="shared" si="24"/>
        <v>0</v>
      </c>
      <c r="B583" s="10"/>
      <c r="H583" s="3"/>
    </row>
    <row r="584" spans="1:12" s="9" customFormat="1" ht="23.25" customHeight="1">
      <c r="A584" s="27">
        <f t="shared" si="24"/>
        <v>0</v>
      </c>
      <c r="B584" s="64" t="s">
        <v>294</v>
      </c>
      <c r="C584" s="28"/>
      <c r="D584" s="28"/>
      <c r="E584" s="28"/>
      <c r="F584" s="28"/>
      <c r="G584" s="28"/>
      <c r="H584" s="28"/>
      <c r="I584" s="28"/>
      <c r="J584" s="28"/>
      <c r="K584" s="28"/>
      <c r="L584" s="60"/>
    </row>
    <row r="585" spans="1:8" ht="12.75" customHeight="1">
      <c r="A585" s="27">
        <f t="shared" si="24"/>
        <v>0</v>
      </c>
      <c r="B585" s="10"/>
      <c r="H585" s="3"/>
    </row>
    <row r="586" spans="1:12" s="5" customFormat="1" ht="15.75">
      <c r="A586" s="27">
        <f t="shared" si="24"/>
        <v>0</v>
      </c>
      <c r="B586" s="166" t="s">
        <v>331</v>
      </c>
      <c r="C586" s="167"/>
      <c r="D586" s="167"/>
      <c r="E586" s="167"/>
      <c r="F586" s="167"/>
      <c r="G586" s="168"/>
      <c r="I586" s="41" t="s">
        <v>167</v>
      </c>
      <c r="J586" s="101"/>
      <c r="K586" s="41" t="s">
        <v>170</v>
      </c>
      <c r="L586" s="41" t="s">
        <v>169</v>
      </c>
    </row>
    <row r="587" spans="1:12" s="4" customFormat="1" ht="22.5">
      <c r="A587" s="27" t="str">
        <f t="shared" si="24"/>
        <v>Part Number</v>
      </c>
      <c r="B587" s="29" t="s">
        <v>206</v>
      </c>
      <c r="C587" s="29" t="s">
        <v>207</v>
      </c>
      <c r="D587" s="30" t="s">
        <v>208</v>
      </c>
      <c r="E587" s="30" t="s">
        <v>163</v>
      </c>
      <c r="F587" s="30" t="s">
        <v>164</v>
      </c>
      <c r="G587" s="30" t="s">
        <v>165</v>
      </c>
      <c r="I587" s="30" t="s">
        <v>208</v>
      </c>
      <c r="J587" s="30"/>
      <c r="K587" s="30" t="s">
        <v>208</v>
      </c>
      <c r="L587" s="30" t="s">
        <v>208</v>
      </c>
    </row>
    <row r="588" spans="1:12" ht="12.75" customHeight="1">
      <c r="A588" s="27" t="str">
        <f t="shared" si="24"/>
        <v>F5-BIG-SAM-4340-R</v>
      </c>
      <c r="B588" s="105" t="s">
        <v>332</v>
      </c>
      <c r="C588" s="105" t="s">
        <v>333</v>
      </c>
      <c r="D588" s="100">
        <v>52495</v>
      </c>
      <c r="E588" s="106" t="s">
        <v>229</v>
      </c>
      <c r="F588" s="107">
        <f>Disc_P2D</f>
        <v>0</v>
      </c>
      <c r="G588" s="100">
        <f>D588*(1-F588)</f>
        <v>52495</v>
      </c>
      <c r="I588" s="100">
        <v>8924.150000000001</v>
      </c>
      <c r="J588" s="100"/>
      <c r="K588" s="100">
        <v>1049.9</v>
      </c>
      <c r="L588" s="100">
        <v>4199.6</v>
      </c>
    </row>
    <row r="589" spans="1:12" ht="12.75" customHeight="1">
      <c r="A589" s="27" t="str">
        <f t="shared" si="24"/>
        <v>F5-ADD-BIGSAM-250</v>
      </c>
      <c r="B589" s="105" t="s">
        <v>334</v>
      </c>
      <c r="C589" s="105" t="s">
        <v>335</v>
      </c>
      <c r="D589" s="100">
        <v>6290</v>
      </c>
      <c r="E589" s="106" t="s">
        <v>229</v>
      </c>
      <c r="F589" s="107">
        <f>Disc_P2D</f>
        <v>0</v>
      </c>
      <c r="G589" s="100">
        <f>D589*(1-F589)</f>
        <v>6290</v>
      </c>
      <c r="I589" s="100">
        <v>1069.3000000000002</v>
      </c>
      <c r="J589" s="100"/>
      <c r="K589" s="100" t="s">
        <v>158</v>
      </c>
      <c r="L589" s="100" t="s">
        <v>158</v>
      </c>
    </row>
    <row r="590" spans="1:12" ht="12.75" customHeight="1">
      <c r="A590" s="27" t="str">
        <f t="shared" si="24"/>
        <v>F5-ADD-BIGSAM-1000</v>
      </c>
      <c r="B590" s="105" t="s">
        <v>336</v>
      </c>
      <c r="C590" s="105" t="s">
        <v>337</v>
      </c>
      <c r="D590" s="100">
        <v>15745</v>
      </c>
      <c r="E590" s="106" t="s">
        <v>229</v>
      </c>
      <c r="F590" s="107">
        <f>Disc_P2D</f>
        <v>0</v>
      </c>
      <c r="G590" s="100">
        <f>D590*(1-F590)</f>
        <v>15745</v>
      </c>
      <c r="I590" s="100">
        <v>2676.65</v>
      </c>
      <c r="J590" s="100"/>
      <c r="K590" s="100" t="s">
        <v>158</v>
      </c>
      <c r="L590" s="100" t="s">
        <v>158</v>
      </c>
    </row>
    <row r="591" spans="1:12" ht="12.75" customHeight="1">
      <c r="A591" s="27" t="str">
        <f t="shared" si="24"/>
        <v>F5-ADD-BIGSAM-5000</v>
      </c>
      <c r="B591" s="105" t="s">
        <v>356</v>
      </c>
      <c r="C591" s="105" t="s">
        <v>357</v>
      </c>
      <c r="D591" s="100">
        <v>62990</v>
      </c>
      <c r="E591" s="106" t="s">
        <v>229</v>
      </c>
      <c r="F591" s="107">
        <f>Disc_P2D</f>
        <v>0</v>
      </c>
      <c r="G591" s="100">
        <f>D591*(1-F591)</f>
        <v>62990</v>
      </c>
      <c r="I591" s="100">
        <v>10708.300000000001</v>
      </c>
      <c r="J591" s="100"/>
      <c r="K591" s="100" t="s">
        <v>158</v>
      </c>
      <c r="L591" s="100" t="s">
        <v>158</v>
      </c>
    </row>
    <row r="592" spans="1:12" ht="12.75" customHeight="1">
      <c r="A592" s="27" t="str">
        <f t="shared" si="24"/>
        <v>F5-ADD-BIGSAM-10000</v>
      </c>
      <c r="B592" s="105" t="s">
        <v>358</v>
      </c>
      <c r="C592" s="105" t="s">
        <v>359</v>
      </c>
      <c r="D592" s="100">
        <v>104990</v>
      </c>
      <c r="E592" s="106" t="s">
        <v>229</v>
      </c>
      <c r="F592" s="107">
        <f>Disc_P2D</f>
        <v>0</v>
      </c>
      <c r="G592" s="100">
        <f>D592*(1-F592)</f>
        <v>104990</v>
      </c>
      <c r="I592" s="100">
        <v>17848.300000000003</v>
      </c>
      <c r="J592" s="100"/>
      <c r="K592" s="100" t="s">
        <v>158</v>
      </c>
      <c r="L592" s="100" t="s">
        <v>158</v>
      </c>
    </row>
    <row r="593" spans="1:8" ht="12.75" customHeight="1">
      <c r="A593" s="27">
        <f t="shared" si="24"/>
        <v>0</v>
      </c>
      <c r="B593" s="10"/>
      <c r="H593" s="3"/>
    </row>
    <row r="594" spans="1:12" s="15" customFormat="1" ht="11.25" customHeight="1">
      <c r="A594" s="27">
        <f t="shared" si="24"/>
        <v>0</v>
      </c>
      <c r="B594" s="161" t="s">
        <v>860</v>
      </c>
      <c r="C594" s="161"/>
      <c r="D594" s="161"/>
      <c r="E594" s="161"/>
      <c r="F594" s="161"/>
      <c r="G594" s="161"/>
      <c r="H594" s="3"/>
      <c r="I594" s="3"/>
      <c r="J594" s="3"/>
      <c r="K594" s="3"/>
      <c r="L594" s="3"/>
    </row>
    <row r="595" spans="1:12" s="15" customFormat="1" ht="11.25" customHeight="1">
      <c r="A595" s="27">
        <f>C595</f>
        <v>0</v>
      </c>
      <c r="B595" s="161" t="s">
        <v>861</v>
      </c>
      <c r="C595" s="161"/>
      <c r="D595" s="161"/>
      <c r="E595" s="161"/>
      <c r="F595" s="161"/>
      <c r="G595" s="161"/>
      <c r="H595" s="3"/>
      <c r="I595" s="3"/>
      <c r="J595" s="3"/>
      <c r="K595" s="3"/>
      <c r="L595" s="3"/>
    </row>
    <row r="596" spans="1:12" s="15" customFormat="1" ht="11.25" customHeight="1">
      <c r="A596" s="27">
        <f>C596</f>
        <v>0</v>
      </c>
      <c r="B596" s="161" t="s">
        <v>862</v>
      </c>
      <c r="C596" s="161"/>
      <c r="D596" s="161"/>
      <c r="E596" s="161"/>
      <c r="F596" s="161"/>
      <c r="G596" s="161"/>
      <c r="H596" s="3"/>
      <c r="I596" s="3"/>
      <c r="J596" s="3"/>
      <c r="K596" s="3"/>
      <c r="L596" s="3"/>
    </row>
    <row r="597" spans="1:12" s="15" customFormat="1" ht="11.25" customHeight="1">
      <c r="A597" s="27">
        <f>C597</f>
        <v>0</v>
      </c>
      <c r="B597" s="161" t="s">
        <v>863</v>
      </c>
      <c r="C597" s="161"/>
      <c r="D597" s="161"/>
      <c r="E597" s="161"/>
      <c r="F597" s="161"/>
      <c r="G597" s="161"/>
      <c r="H597" s="3"/>
      <c r="I597" s="3"/>
      <c r="J597" s="3"/>
      <c r="K597" s="3"/>
      <c r="L597" s="3"/>
    </row>
    <row r="598" spans="1:12" s="15" customFormat="1" ht="11.25" customHeight="1">
      <c r="A598" s="27">
        <f t="shared" si="24"/>
        <v>0</v>
      </c>
      <c r="B598" s="161" t="s">
        <v>864</v>
      </c>
      <c r="C598" s="161"/>
      <c r="D598" s="161"/>
      <c r="E598" s="161"/>
      <c r="F598" s="161"/>
      <c r="G598" s="161"/>
      <c r="H598" s="3"/>
      <c r="I598" s="3"/>
      <c r="J598" s="3"/>
      <c r="K598" s="3"/>
      <c r="L598" s="3"/>
    </row>
    <row r="599" spans="1:8" ht="12.75" customHeight="1">
      <c r="A599" s="27">
        <f t="shared" si="24"/>
        <v>0</v>
      </c>
      <c r="B599" s="10"/>
      <c r="H599" s="3"/>
    </row>
    <row r="600" spans="1:8" ht="12.75" customHeight="1">
      <c r="A600" s="27">
        <f t="shared" si="24"/>
        <v>0</v>
      </c>
      <c r="B600" s="10"/>
      <c r="H600" s="3"/>
    </row>
    <row r="601" spans="1:12" s="5" customFormat="1" ht="15.75" customHeight="1">
      <c r="A601" s="27">
        <f t="shared" si="24"/>
        <v>0</v>
      </c>
      <c r="B601" s="61" t="s">
        <v>118</v>
      </c>
      <c r="C601" s="62"/>
      <c r="D601" s="62"/>
      <c r="E601" s="62"/>
      <c r="F601" s="62"/>
      <c r="G601" s="63"/>
      <c r="I601" s="41" t="s">
        <v>167</v>
      </c>
      <c r="J601" s="41" t="s">
        <v>168</v>
      </c>
      <c r="K601" s="41" t="s">
        <v>170</v>
      </c>
      <c r="L601" s="41" t="s">
        <v>169</v>
      </c>
    </row>
    <row r="602" spans="1:12" s="4" customFormat="1" ht="22.5">
      <c r="A602" s="27" t="str">
        <f t="shared" si="24"/>
        <v>Part Number</v>
      </c>
      <c r="B602" s="29" t="s">
        <v>206</v>
      </c>
      <c r="C602" s="29" t="s">
        <v>207</v>
      </c>
      <c r="D602" s="30" t="s">
        <v>208</v>
      </c>
      <c r="E602" s="30" t="s">
        <v>163</v>
      </c>
      <c r="F602" s="30" t="s">
        <v>164</v>
      </c>
      <c r="G602" s="30" t="s">
        <v>165</v>
      </c>
      <c r="I602" s="30" t="s">
        <v>208</v>
      </c>
      <c r="J602" s="30" t="s">
        <v>208</v>
      </c>
      <c r="K602" s="30" t="s">
        <v>208</v>
      </c>
      <c r="L602" s="30" t="s">
        <v>208</v>
      </c>
    </row>
    <row r="603" spans="1:12" ht="12.75" customHeight="1">
      <c r="A603" s="27" t="str">
        <f>C603</f>
        <v>F5-FP-4300-E-R</v>
      </c>
      <c r="B603" s="36" t="s">
        <v>738</v>
      </c>
      <c r="C603" s="31" t="s">
        <v>739</v>
      </c>
      <c r="D603" s="32">
        <v>47245</v>
      </c>
      <c r="E603" s="33" t="s">
        <v>229</v>
      </c>
      <c r="F603" s="34">
        <f>Disc_P2D</f>
        <v>0</v>
      </c>
      <c r="G603" s="32">
        <f>D603*(1-F603)</f>
        <v>47245</v>
      </c>
      <c r="I603" s="32">
        <v>8031.650000000001</v>
      </c>
      <c r="J603" s="32">
        <v>6614.3</v>
      </c>
      <c r="K603" s="32">
        <v>944.9</v>
      </c>
      <c r="L603" s="32">
        <v>3779.6</v>
      </c>
    </row>
    <row r="604" spans="1:12" ht="12.75" customHeight="1">
      <c r="A604" s="27" t="str">
        <f t="shared" si="24"/>
        <v>F5-FP-4305-RS</v>
      </c>
      <c r="B604" s="36" t="s">
        <v>247</v>
      </c>
      <c r="C604" s="31" t="s">
        <v>246</v>
      </c>
      <c r="D604" s="32">
        <v>31490</v>
      </c>
      <c r="E604" s="33" t="s">
        <v>229</v>
      </c>
      <c r="F604" s="34">
        <f>Disc_P2D</f>
        <v>0</v>
      </c>
      <c r="G604" s="32">
        <f>D604*(1-F604)</f>
        <v>31490</v>
      </c>
      <c r="I604" s="32">
        <v>5353.3</v>
      </c>
      <c r="J604" s="32">
        <v>4408.6</v>
      </c>
      <c r="K604" s="32">
        <v>629.8000000000001</v>
      </c>
      <c r="L604" s="32">
        <v>2519.2000000000003</v>
      </c>
    </row>
    <row r="605" spans="1:12" ht="12.75" customHeight="1">
      <c r="A605" s="27" t="str">
        <f aca="true" t="shared" si="25" ref="A605:A666">C605</f>
        <v>F5-FP-4300-F-RS</v>
      </c>
      <c r="B605" s="31" t="s">
        <v>295</v>
      </c>
      <c r="C605" s="31" t="s">
        <v>120</v>
      </c>
      <c r="D605" s="32">
        <v>29915</v>
      </c>
      <c r="E605" s="33" t="s">
        <v>229</v>
      </c>
      <c r="F605" s="34">
        <f>Disc_P2D</f>
        <v>0</v>
      </c>
      <c r="G605" s="32">
        <f>D605*(1-F605)</f>
        <v>29915</v>
      </c>
      <c r="I605" s="32">
        <v>5085.55</v>
      </c>
      <c r="J605" s="32">
        <v>4188.1</v>
      </c>
      <c r="K605" s="32">
        <v>598.3000000000001</v>
      </c>
      <c r="L605" s="32">
        <v>2393.2000000000003</v>
      </c>
    </row>
    <row r="606" spans="1:12" ht="3" customHeight="1">
      <c r="A606" s="27">
        <f t="shared" si="25"/>
        <v>0</v>
      </c>
      <c r="B606" s="37"/>
      <c r="C606" s="38"/>
      <c r="D606" s="38"/>
      <c r="E606" s="38"/>
      <c r="F606" s="38"/>
      <c r="G606" s="39"/>
      <c r="H606" s="3"/>
      <c r="I606" s="40"/>
      <c r="J606" s="38"/>
      <c r="K606" s="38"/>
      <c r="L606" s="39"/>
    </row>
    <row r="607" spans="1:12" ht="12.75" customHeight="1">
      <c r="A607" s="27" t="str">
        <f>C607</f>
        <v>F5-FP-4100-E-R</v>
      </c>
      <c r="B607" s="31" t="s">
        <v>736</v>
      </c>
      <c r="C607" s="31" t="s">
        <v>737</v>
      </c>
      <c r="D607" s="32">
        <v>31495</v>
      </c>
      <c r="E607" s="33" t="s">
        <v>229</v>
      </c>
      <c r="F607" s="34">
        <f>Disc_P2D</f>
        <v>0</v>
      </c>
      <c r="G607" s="32">
        <f>D607*(1-F607)</f>
        <v>31495</v>
      </c>
      <c r="I607" s="32">
        <v>5354.150000000001</v>
      </c>
      <c r="J607" s="32">
        <v>4409.3</v>
      </c>
      <c r="K607" s="32">
        <v>629.9</v>
      </c>
      <c r="L607" s="32">
        <v>2519.6</v>
      </c>
    </row>
    <row r="608" spans="1:12" ht="12.75" customHeight="1">
      <c r="A608" s="27" t="str">
        <f t="shared" si="25"/>
        <v>F5-FP-4110-RS</v>
      </c>
      <c r="B608" s="31" t="s">
        <v>559</v>
      </c>
      <c r="C608" s="31" t="s">
        <v>125</v>
      </c>
      <c r="D608" s="32">
        <v>26240</v>
      </c>
      <c r="E608" s="33" t="s">
        <v>229</v>
      </c>
      <c r="F608" s="34">
        <f>Disc_P2D</f>
        <v>0</v>
      </c>
      <c r="G608" s="32">
        <f>D608*(1-F608)</f>
        <v>26240</v>
      </c>
      <c r="I608" s="32">
        <v>4460.8</v>
      </c>
      <c r="J608" s="32">
        <v>3673.6000000000004</v>
      </c>
      <c r="K608" s="32">
        <v>524.8</v>
      </c>
      <c r="L608" s="32">
        <v>2099.2</v>
      </c>
    </row>
    <row r="609" spans="1:12" ht="12.75" customHeight="1">
      <c r="A609" s="27" t="str">
        <f t="shared" si="25"/>
        <v>F5-FP-4100-F-RS</v>
      </c>
      <c r="B609" s="31" t="s">
        <v>741</v>
      </c>
      <c r="C609" s="31" t="s">
        <v>126</v>
      </c>
      <c r="D609" s="32">
        <v>24140</v>
      </c>
      <c r="E609" s="33" t="s">
        <v>229</v>
      </c>
      <c r="F609" s="34">
        <f>Disc_P2D</f>
        <v>0</v>
      </c>
      <c r="G609" s="32">
        <f>D609*(1-F609)</f>
        <v>24140</v>
      </c>
      <c r="I609" s="32">
        <v>4103.8</v>
      </c>
      <c r="J609" s="32">
        <v>3379.6000000000004</v>
      </c>
      <c r="K609" s="32">
        <v>482.8</v>
      </c>
      <c r="L609" s="32">
        <v>1931.2</v>
      </c>
    </row>
    <row r="610" spans="1:8" ht="12.75" customHeight="1">
      <c r="A610" s="27">
        <f t="shared" si="25"/>
        <v>0</v>
      </c>
      <c r="B610" s="10"/>
      <c r="H610" s="3"/>
    </row>
    <row r="611" spans="1:12" s="15" customFormat="1" ht="11.25">
      <c r="A611" s="27">
        <f t="shared" si="25"/>
        <v>0</v>
      </c>
      <c r="B611" s="160" t="s">
        <v>226</v>
      </c>
      <c r="C611" s="160"/>
      <c r="D611" s="160"/>
      <c r="E611" s="160"/>
      <c r="F611" s="160"/>
      <c r="G611" s="160"/>
      <c r="H611" s="3"/>
      <c r="I611" s="3"/>
      <c r="J611" s="3"/>
      <c r="K611" s="3"/>
      <c r="L611" s="3"/>
    </row>
    <row r="612" spans="1:12" s="15" customFormat="1" ht="11.25" customHeight="1">
      <c r="A612" s="27">
        <f t="shared" si="25"/>
        <v>0</v>
      </c>
      <c r="B612" s="160" t="s">
        <v>360</v>
      </c>
      <c r="C612" s="160"/>
      <c r="D612" s="160"/>
      <c r="E612" s="160"/>
      <c r="F612" s="160"/>
      <c r="G612" s="160"/>
      <c r="H612" s="3"/>
      <c r="I612" s="3"/>
      <c r="J612" s="3"/>
      <c r="K612" s="3"/>
      <c r="L612" s="3"/>
    </row>
    <row r="613" spans="1:12" s="15" customFormat="1" ht="22.5" customHeight="1">
      <c r="A613" s="27">
        <f t="shared" si="25"/>
        <v>0</v>
      </c>
      <c r="B613" s="160" t="s">
        <v>363</v>
      </c>
      <c r="C613" s="160"/>
      <c r="D613" s="160"/>
      <c r="E613" s="160"/>
      <c r="F613" s="160"/>
      <c r="G613" s="160"/>
      <c r="H613" s="3"/>
      <c r="I613" s="3"/>
      <c r="J613" s="3"/>
      <c r="K613" s="3"/>
      <c r="L613" s="3"/>
    </row>
    <row r="614" spans="1:12" s="15" customFormat="1" ht="11.25">
      <c r="A614" s="27">
        <f t="shared" si="25"/>
        <v>0</v>
      </c>
      <c r="B614" s="160" t="s">
        <v>364</v>
      </c>
      <c r="C614" s="160"/>
      <c r="D614" s="160"/>
      <c r="E614" s="160"/>
      <c r="F614" s="160"/>
      <c r="G614" s="160"/>
      <c r="H614" s="3"/>
      <c r="I614" s="3"/>
      <c r="J614" s="3"/>
      <c r="K614" s="3"/>
      <c r="L614" s="3"/>
    </row>
    <row r="615" spans="1:12" s="15" customFormat="1" ht="11.25">
      <c r="A615" s="27">
        <f t="shared" si="25"/>
        <v>0</v>
      </c>
      <c r="B615" s="163" t="s">
        <v>740</v>
      </c>
      <c r="C615" s="163"/>
      <c r="D615" s="163"/>
      <c r="E615" s="163"/>
      <c r="F615" s="163"/>
      <c r="G615" s="163"/>
      <c r="H615" s="3"/>
      <c r="I615" s="3"/>
      <c r="J615" s="3"/>
      <c r="K615" s="3"/>
      <c r="L615" s="3"/>
    </row>
    <row r="616" spans="1:12" s="15" customFormat="1" ht="11.25" customHeight="1">
      <c r="A616" s="27">
        <f t="shared" si="25"/>
        <v>0</v>
      </c>
      <c r="B616" s="160" t="s">
        <v>749</v>
      </c>
      <c r="C616" s="160"/>
      <c r="D616" s="160"/>
      <c r="E616" s="160"/>
      <c r="F616" s="160"/>
      <c r="G616" s="160"/>
      <c r="H616" s="3"/>
      <c r="I616" s="3"/>
      <c r="J616" s="3"/>
      <c r="K616" s="3"/>
      <c r="L616" s="3"/>
    </row>
    <row r="617" spans="1:8" ht="12.75" customHeight="1">
      <c r="A617" s="27">
        <f t="shared" si="25"/>
        <v>0</v>
      </c>
      <c r="B617" s="10"/>
      <c r="H617" s="3"/>
    </row>
    <row r="618" spans="1:8" ht="12.75" customHeight="1">
      <c r="A618" s="27">
        <f t="shared" si="25"/>
        <v>0</v>
      </c>
      <c r="B618" s="10"/>
      <c r="H618" s="3"/>
    </row>
    <row r="619" spans="1:12" s="5" customFormat="1" ht="15.75" customHeight="1">
      <c r="A619" s="27">
        <f t="shared" si="25"/>
        <v>0</v>
      </c>
      <c r="B619" s="61" t="s">
        <v>253</v>
      </c>
      <c r="C619" s="62"/>
      <c r="D619" s="62"/>
      <c r="E619" s="62"/>
      <c r="F619" s="62"/>
      <c r="G619" s="63"/>
      <c r="I619" s="41" t="s">
        <v>167</v>
      </c>
      <c r="J619" s="41" t="s">
        <v>168</v>
      </c>
      <c r="K619" s="41" t="s">
        <v>170</v>
      </c>
      <c r="L619" s="41" t="s">
        <v>169</v>
      </c>
    </row>
    <row r="620" spans="1:12" s="4" customFormat="1" ht="22.5">
      <c r="A620" s="27" t="str">
        <f t="shared" si="25"/>
        <v>Part Number</v>
      </c>
      <c r="B620" s="29" t="s">
        <v>206</v>
      </c>
      <c r="C620" s="29" t="s">
        <v>207</v>
      </c>
      <c r="D620" s="30" t="s">
        <v>208</v>
      </c>
      <c r="E620" s="30" t="s">
        <v>163</v>
      </c>
      <c r="F620" s="30" t="s">
        <v>164</v>
      </c>
      <c r="G620" s="30" t="s">
        <v>165</v>
      </c>
      <c r="I620" s="30" t="s">
        <v>208</v>
      </c>
      <c r="J620" s="30" t="s">
        <v>208</v>
      </c>
      <c r="K620" s="30" t="s">
        <v>208</v>
      </c>
      <c r="L620" s="30" t="s">
        <v>208</v>
      </c>
    </row>
    <row r="621" spans="1:12" ht="12.75" customHeight="1">
      <c r="A621" s="27" t="str">
        <f>C621</f>
        <v>F5-FP-1200-E-R</v>
      </c>
      <c r="B621" s="31" t="s">
        <v>734</v>
      </c>
      <c r="C621" s="31" t="s">
        <v>735</v>
      </c>
      <c r="D621" s="32">
        <v>12595</v>
      </c>
      <c r="E621" s="33" t="s">
        <v>229</v>
      </c>
      <c r="F621" s="34">
        <f>Disc_P2D</f>
        <v>0</v>
      </c>
      <c r="G621" s="32">
        <f>D621*(1-F621)</f>
        <v>12595</v>
      </c>
      <c r="I621" s="32">
        <v>2141.15</v>
      </c>
      <c r="J621" s="32">
        <v>1763.3000000000002</v>
      </c>
      <c r="K621" s="32">
        <v>251.9</v>
      </c>
      <c r="L621" s="32">
        <v>1007.6</v>
      </c>
    </row>
    <row r="622" spans="1:12" ht="12.75" customHeight="1">
      <c r="A622" s="27" t="str">
        <f t="shared" si="25"/>
        <v>F5-FP-1205-RS</v>
      </c>
      <c r="B622" s="31" t="s">
        <v>273</v>
      </c>
      <c r="C622" s="31" t="s">
        <v>115</v>
      </c>
      <c r="D622" s="32">
        <v>7340</v>
      </c>
      <c r="E622" s="33" t="s">
        <v>229</v>
      </c>
      <c r="F622" s="34">
        <f>Disc_P2D</f>
        <v>0</v>
      </c>
      <c r="G622" s="32">
        <f>D622*(1-F622)</f>
        <v>7340</v>
      </c>
      <c r="I622" s="32">
        <v>1247.8000000000002</v>
      </c>
      <c r="J622" s="32">
        <v>1027.6000000000001</v>
      </c>
      <c r="K622" s="32">
        <v>146.8</v>
      </c>
      <c r="L622" s="32">
        <v>587.2</v>
      </c>
    </row>
    <row r="623" spans="1:12" ht="12.75" customHeight="1">
      <c r="A623" s="27" t="str">
        <f t="shared" si="25"/>
        <v>F5-FP-1200-F-RS</v>
      </c>
      <c r="B623" s="31" t="s">
        <v>742</v>
      </c>
      <c r="C623" s="31" t="s">
        <v>123</v>
      </c>
      <c r="D623" s="32">
        <v>6290</v>
      </c>
      <c r="E623" s="33" t="s">
        <v>229</v>
      </c>
      <c r="F623" s="34">
        <f>Disc_P2D</f>
        <v>0</v>
      </c>
      <c r="G623" s="32">
        <f>D623*(1-F623)</f>
        <v>6290</v>
      </c>
      <c r="I623" s="32">
        <v>1069.3000000000002</v>
      </c>
      <c r="J623" s="32">
        <v>880.6000000000001</v>
      </c>
      <c r="K623" s="32">
        <v>125.8</v>
      </c>
      <c r="L623" s="32">
        <v>503.2</v>
      </c>
    </row>
    <row r="624" spans="1:8" ht="12.75" customHeight="1">
      <c r="A624" s="27">
        <f t="shared" si="25"/>
        <v>0</v>
      </c>
      <c r="B624" s="10"/>
      <c r="H624" s="3"/>
    </row>
    <row r="625" spans="1:12" s="15" customFormat="1" ht="11.25">
      <c r="A625" s="27">
        <f t="shared" si="25"/>
        <v>0</v>
      </c>
      <c r="B625" s="160" t="s">
        <v>226</v>
      </c>
      <c r="C625" s="160"/>
      <c r="D625" s="160"/>
      <c r="E625" s="160"/>
      <c r="F625" s="160"/>
      <c r="G625" s="160"/>
      <c r="H625" s="3"/>
      <c r="I625" s="3"/>
      <c r="J625" s="3"/>
      <c r="K625" s="3"/>
      <c r="L625" s="3"/>
    </row>
    <row r="626" spans="1:12" s="15" customFormat="1" ht="11.25" customHeight="1">
      <c r="A626" s="27">
        <f t="shared" si="25"/>
        <v>0</v>
      </c>
      <c r="B626" s="160" t="s">
        <v>360</v>
      </c>
      <c r="C626" s="160"/>
      <c r="D626" s="160"/>
      <c r="E626" s="160"/>
      <c r="F626" s="160"/>
      <c r="G626" s="160"/>
      <c r="H626" s="3"/>
      <c r="I626" s="3"/>
      <c r="J626" s="3"/>
      <c r="K626" s="3"/>
      <c r="L626" s="3"/>
    </row>
    <row r="627" spans="1:12" s="15" customFormat="1" ht="22.5" customHeight="1">
      <c r="A627" s="27">
        <f t="shared" si="25"/>
        <v>0</v>
      </c>
      <c r="B627" s="160" t="s">
        <v>363</v>
      </c>
      <c r="C627" s="160"/>
      <c r="D627" s="160"/>
      <c r="E627" s="160"/>
      <c r="F627" s="160"/>
      <c r="G627" s="160"/>
      <c r="H627" s="3"/>
      <c r="I627" s="3"/>
      <c r="J627" s="3"/>
      <c r="K627" s="3"/>
      <c r="L627" s="3"/>
    </row>
    <row r="628" spans="1:12" s="15" customFormat="1" ht="11.25">
      <c r="A628" s="27">
        <f t="shared" si="25"/>
        <v>0</v>
      </c>
      <c r="B628" s="160" t="s">
        <v>949</v>
      </c>
      <c r="C628" s="160"/>
      <c r="D628" s="160"/>
      <c r="E628" s="160"/>
      <c r="F628" s="160"/>
      <c r="G628" s="160"/>
      <c r="H628" s="3"/>
      <c r="I628" s="3"/>
      <c r="J628" s="3"/>
      <c r="K628" s="3"/>
      <c r="L628" s="3"/>
    </row>
    <row r="629" spans="1:12" s="15" customFormat="1" ht="11.25" customHeight="1">
      <c r="A629" s="27">
        <f>C629</f>
        <v>0</v>
      </c>
      <c r="B629" s="160" t="s">
        <v>950</v>
      </c>
      <c r="C629" s="160"/>
      <c r="D629" s="160"/>
      <c r="E629" s="160"/>
      <c r="F629" s="160"/>
      <c r="G629" s="160"/>
      <c r="H629" s="3"/>
      <c r="I629" s="3"/>
      <c r="J629" s="3"/>
      <c r="K629" s="3"/>
      <c r="L629" s="3"/>
    </row>
    <row r="630" spans="1:8" ht="12.75" customHeight="1">
      <c r="A630" s="27">
        <f t="shared" si="25"/>
        <v>0</v>
      </c>
      <c r="B630" s="10"/>
      <c r="H630" s="3"/>
    </row>
    <row r="631" spans="1:8" ht="12.75" customHeight="1">
      <c r="A631" s="27">
        <f t="shared" si="25"/>
        <v>0</v>
      </c>
      <c r="B631" s="10"/>
      <c r="H631" s="3"/>
    </row>
    <row r="632" spans="1:12" s="5" customFormat="1" ht="15.75" customHeight="1">
      <c r="A632" s="27">
        <f t="shared" si="25"/>
        <v>0</v>
      </c>
      <c r="B632" s="61" t="s">
        <v>81</v>
      </c>
      <c r="C632" s="62"/>
      <c r="D632" s="62"/>
      <c r="E632" s="62"/>
      <c r="F632" s="62"/>
      <c r="G632" s="63"/>
      <c r="I632" s="41" t="s">
        <v>167</v>
      </c>
      <c r="J632" s="41" t="s">
        <v>168</v>
      </c>
      <c r="K632" s="41" t="s">
        <v>170</v>
      </c>
      <c r="L632" s="41" t="s">
        <v>169</v>
      </c>
    </row>
    <row r="633" spans="1:12" s="4" customFormat="1" ht="22.5">
      <c r="A633" s="27" t="str">
        <f t="shared" si="25"/>
        <v>Part Number</v>
      </c>
      <c r="B633" s="29" t="s">
        <v>206</v>
      </c>
      <c r="C633" s="29" t="s">
        <v>207</v>
      </c>
      <c r="D633" s="30" t="s">
        <v>208</v>
      </c>
      <c r="E633" s="30" t="s">
        <v>163</v>
      </c>
      <c r="F633" s="30" t="s">
        <v>164</v>
      </c>
      <c r="G633" s="30" t="s">
        <v>165</v>
      </c>
      <c r="I633" s="30" t="s">
        <v>208</v>
      </c>
      <c r="J633" s="30" t="s">
        <v>208</v>
      </c>
      <c r="K633" s="30" t="s">
        <v>208</v>
      </c>
      <c r="L633" s="30" t="s">
        <v>208</v>
      </c>
    </row>
    <row r="634" spans="1:12" ht="12.75" customHeight="1">
      <c r="A634" s="27" t="str">
        <f t="shared" si="25"/>
        <v>F5-ADD-FP-15</v>
      </c>
      <c r="B634" s="31" t="s">
        <v>307</v>
      </c>
      <c r="C634" s="31" t="s">
        <v>250</v>
      </c>
      <c r="D634" s="32">
        <v>2620</v>
      </c>
      <c r="E634" s="33" t="s">
        <v>229</v>
      </c>
      <c r="F634" s="34">
        <f>Disc_P2D</f>
        <v>0</v>
      </c>
      <c r="G634" s="32">
        <f aca="true" t="shared" si="26" ref="G634:G644">D634*(1-F634)</f>
        <v>2620</v>
      </c>
      <c r="I634" s="32">
        <v>445.40000000000003</v>
      </c>
      <c r="J634" s="32">
        <v>366.8</v>
      </c>
      <c r="K634" s="32" t="s">
        <v>158</v>
      </c>
      <c r="L634" s="32" t="s">
        <v>158</v>
      </c>
    </row>
    <row r="635" spans="1:12" ht="12.75" customHeight="1">
      <c r="A635" s="27" t="str">
        <f t="shared" si="25"/>
        <v>F5-ADD-FP-25</v>
      </c>
      <c r="B635" s="31" t="s">
        <v>308</v>
      </c>
      <c r="C635" s="31" t="s">
        <v>82</v>
      </c>
      <c r="D635" s="32">
        <v>4195</v>
      </c>
      <c r="E635" s="33" t="s">
        <v>229</v>
      </c>
      <c r="F635" s="34">
        <f>Disc_P2D</f>
        <v>0</v>
      </c>
      <c r="G635" s="32">
        <f t="shared" si="26"/>
        <v>4195</v>
      </c>
      <c r="I635" s="32">
        <v>713.1500000000001</v>
      </c>
      <c r="J635" s="32">
        <v>587.3000000000001</v>
      </c>
      <c r="K635" s="32" t="s">
        <v>158</v>
      </c>
      <c r="L635" s="32" t="s">
        <v>158</v>
      </c>
    </row>
    <row r="636" spans="1:12" ht="12.75" customHeight="1">
      <c r="A636" s="27" t="str">
        <f t="shared" si="25"/>
        <v>F5-ADD-FP-50</v>
      </c>
      <c r="B636" s="31" t="s">
        <v>104</v>
      </c>
      <c r="C636" s="31" t="s">
        <v>251</v>
      </c>
      <c r="D636" s="32">
        <v>6820</v>
      </c>
      <c r="E636" s="33" t="s">
        <v>229</v>
      </c>
      <c r="F636" s="34">
        <f>Disc_P2D</f>
        <v>0</v>
      </c>
      <c r="G636" s="32">
        <f t="shared" si="26"/>
        <v>6820</v>
      </c>
      <c r="I636" s="32">
        <v>1159.4</v>
      </c>
      <c r="J636" s="32">
        <v>954.8000000000001</v>
      </c>
      <c r="K636" s="32" t="s">
        <v>158</v>
      </c>
      <c r="L636" s="32" t="s">
        <v>158</v>
      </c>
    </row>
    <row r="637" spans="1:12" ht="3" customHeight="1">
      <c r="A637" s="27">
        <f t="shared" si="25"/>
        <v>0</v>
      </c>
      <c r="B637" s="37"/>
      <c r="C637" s="38"/>
      <c r="D637" s="38"/>
      <c r="E637" s="38"/>
      <c r="F637" s="38"/>
      <c r="G637" s="39"/>
      <c r="H637" s="3"/>
      <c r="I637" s="40"/>
      <c r="J637" s="38"/>
      <c r="K637" s="51"/>
      <c r="L637" s="52"/>
    </row>
    <row r="638" spans="1:12" ht="12.75" customHeight="1">
      <c r="A638" s="27" t="str">
        <f t="shared" si="25"/>
        <v>F5-ADD-FP-100</v>
      </c>
      <c r="B638" s="31" t="s">
        <v>105</v>
      </c>
      <c r="C638" s="31" t="s">
        <v>83</v>
      </c>
      <c r="D638" s="32">
        <v>8395</v>
      </c>
      <c r="E638" s="33" t="s">
        <v>229</v>
      </c>
      <c r="F638" s="34">
        <f aca="true" t="shared" si="27" ref="F638:F644">Disc_P2D</f>
        <v>0</v>
      </c>
      <c r="G638" s="32">
        <f t="shared" si="26"/>
        <v>8395</v>
      </c>
      <c r="I638" s="32">
        <v>1427.15</v>
      </c>
      <c r="J638" s="32">
        <v>1175.3000000000002</v>
      </c>
      <c r="K638" s="32" t="s">
        <v>158</v>
      </c>
      <c r="L638" s="32" t="s">
        <v>158</v>
      </c>
    </row>
    <row r="639" spans="1:12" ht="12.75" customHeight="1">
      <c r="A639" s="27" t="str">
        <f t="shared" si="25"/>
        <v>F5-ADD-FP-150</v>
      </c>
      <c r="B639" s="31" t="s">
        <v>106</v>
      </c>
      <c r="C639" s="31" t="s">
        <v>252</v>
      </c>
      <c r="D639" s="32">
        <v>12595</v>
      </c>
      <c r="E639" s="33" t="s">
        <v>229</v>
      </c>
      <c r="F639" s="34">
        <f t="shared" si="27"/>
        <v>0</v>
      </c>
      <c r="G639" s="32">
        <f t="shared" si="26"/>
        <v>12595</v>
      </c>
      <c r="I639" s="32">
        <v>2141.15</v>
      </c>
      <c r="J639" s="32">
        <v>1763.3000000000002</v>
      </c>
      <c r="K639" s="32" t="s">
        <v>158</v>
      </c>
      <c r="L639" s="32" t="s">
        <v>158</v>
      </c>
    </row>
    <row r="640" spans="1:12" ht="12.75" customHeight="1">
      <c r="A640" s="27" t="str">
        <f t="shared" si="25"/>
        <v>F5-ADD-FP-300</v>
      </c>
      <c r="B640" s="31" t="s">
        <v>107</v>
      </c>
      <c r="C640" s="31" t="s">
        <v>84</v>
      </c>
      <c r="D640" s="32">
        <v>16795</v>
      </c>
      <c r="E640" s="33" t="s">
        <v>229</v>
      </c>
      <c r="F640" s="34">
        <f t="shared" si="27"/>
        <v>0</v>
      </c>
      <c r="G640" s="32">
        <f t="shared" si="26"/>
        <v>16795</v>
      </c>
      <c r="I640" s="32">
        <v>2855.15</v>
      </c>
      <c r="J640" s="32">
        <v>2351.3</v>
      </c>
      <c r="K640" s="32" t="s">
        <v>158</v>
      </c>
      <c r="L640" s="32" t="s">
        <v>158</v>
      </c>
    </row>
    <row r="641" spans="1:12" ht="12.75" customHeight="1">
      <c r="A641" s="27" t="str">
        <f t="shared" si="25"/>
        <v>F5-ADD-FP-750</v>
      </c>
      <c r="B641" s="31" t="s">
        <v>108</v>
      </c>
      <c r="C641" s="31" t="s">
        <v>10</v>
      </c>
      <c r="D641" s="32">
        <v>37795</v>
      </c>
      <c r="E641" s="33" t="s">
        <v>229</v>
      </c>
      <c r="F641" s="34">
        <f t="shared" si="27"/>
        <v>0</v>
      </c>
      <c r="G641" s="32">
        <f t="shared" si="26"/>
        <v>37795</v>
      </c>
      <c r="I641" s="32">
        <v>6425.150000000001</v>
      </c>
      <c r="J641" s="32">
        <v>5291.3</v>
      </c>
      <c r="K641" s="32" t="s">
        <v>158</v>
      </c>
      <c r="L641" s="32" t="s">
        <v>158</v>
      </c>
    </row>
    <row r="642" spans="1:12" ht="12.75" customHeight="1">
      <c r="A642" s="27" t="str">
        <f t="shared" si="25"/>
        <v>F5-ADD-FP-1000</v>
      </c>
      <c r="B642" s="31" t="s">
        <v>109</v>
      </c>
      <c r="C642" s="31" t="s">
        <v>23</v>
      </c>
      <c r="D642" s="32">
        <v>49870</v>
      </c>
      <c r="E642" s="33" t="s">
        <v>229</v>
      </c>
      <c r="F642" s="34">
        <f t="shared" si="27"/>
        <v>0</v>
      </c>
      <c r="G642" s="32">
        <f t="shared" si="26"/>
        <v>49870</v>
      </c>
      <c r="I642" s="32">
        <v>8477.900000000001</v>
      </c>
      <c r="J642" s="32">
        <v>6981.800000000001</v>
      </c>
      <c r="K642" s="32" t="s">
        <v>158</v>
      </c>
      <c r="L642" s="32" t="s">
        <v>158</v>
      </c>
    </row>
    <row r="643" spans="1:12" ht="12.75" customHeight="1">
      <c r="A643" s="27" t="str">
        <f t="shared" si="25"/>
        <v>F5-ADD-FP-1500</v>
      </c>
      <c r="B643" s="31" t="s">
        <v>116</v>
      </c>
      <c r="C643" s="31" t="s">
        <v>210</v>
      </c>
      <c r="D643" s="32">
        <v>62995</v>
      </c>
      <c r="E643" s="33" t="s">
        <v>229</v>
      </c>
      <c r="F643" s="34">
        <f t="shared" si="27"/>
        <v>0</v>
      </c>
      <c r="G643" s="32">
        <f t="shared" si="26"/>
        <v>62995</v>
      </c>
      <c r="I643" s="32">
        <v>10709.150000000001</v>
      </c>
      <c r="J643" s="32">
        <v>8819.300000000001</v>
      </c>
      <c r="K643" s="32" t="s">
        <v>158</v>
      </c>
      <c r="L643" s="32" t="s">
        <v>158</v>
      </c>
    </row>
    <row r="644" spans="1:12" ht="12.75" customHeight="1">
      <c r="A644" s="27" t="str">
        <f t="shared" si="25"/>
        <v>F5-ADD-FP-1750</v>
      </c>
      <c r="B644" s="31" t="s">
        <v>230</v>
      </c>
      <c r="C644" s="31" t="s">
        <v>177</v>
      </c>
      <c r="D644" s="32">
        <v>73495</v>
      </c>
      <c r="E644" s="33" t="s">
        <v>229</v>
      </c>
      <c r="F644" s="34">
        <f t="shared" si="27"/>
        <v>0</v>
      </c>
      <c r="G644" s="32">
        <f t="shared" si="26"/>
        <v>73495</v>
      </c>
      <c r="I644" s="32">
        <v>12494.150000000001</v>
      </c>
      <c r="J644" s="32">
        <v>10289.300000000001</v>
      </c>
      <c r="K644" s="32" t="s">
        <v>158</v>
      </c>
      <c r="L644" s="32" t="s">
        <v>158</v>
      </c>
    </row>
    <row r="645" spans="1:8" ht="12.75" customHeight="1">
      <c r="A645" s="27">
        <f t="shared" si="25"/>
        <v>0</v>
      </c>
      <c r="B645" s="10"/>
      <c r="H645" s="3"/>
    </row>
    <row r="646" spans="1:12" s="15" customFormat="1" ht="22.5" customHeight="1">
      <c r="A646" s="27">
        <f t="shared" si="25"/>
        <v>0</v>
      </c>
      <c r="B646" s="160" t="s">
        <v>834</v>
      </c>
      <c r="C646" s="160"/>
      <c r="D646" s="160"/>
      <c r="E646" s="160"/>
      <c r="F646" s="160"/>
      <c r="G646" s="160"/>
      <c r="H646" s="16"/>
      <c r="I646" s="16"/>
      <c r="J646" s="16"/>
      <c r="K646" s="16"/>
      <c r="L646" s="16"/>
    </row>
    <row r="647" spans="1:12" s="15" customFormat="1" ht="22.5" customHeight="1">
      <c r="A647" s="27">
        <f t="shared" si="25"/>
        <v>0</v>
      </c>
      <c r="B647" s="160" t="s">
        <v>271</v>
      </c>
      <c r="C647" s="160"/>
      <c r="D647" s="160"/>
      <c r="E647" s="160"/>
      <c r="F647" s="160"/>
      <c r="G647" s="160"/>
      <c r="H647" s="16"/>
      <c r="I647" s="16"/>
      <c r="J647" s="16"/>
      <c r="K647" s="16"/>
      <c r="L647" s="16"/>
    </row>
    <row r="648" spans="1:12" s="15" customFormat="1" ht="11.25" customHeight="1">
      <c r="A648" s="27">
        <f t="shared" si="25"/>
        <v>0</v>
      </c>
      <c r="B648" s="160" t="s">
        <v>750</v>
      </c>
      <c r="C648" s="160"/>
      <c r="D648" s="160"/>
      <c r="E648" s="160"/>
      <c r="F648" s="160"/>
      <c r="G648" s="160"/>
      <c r="H648" s="3"/>
      <c r="I648" s="3"/>
      <c r="J648" s="3"/>
      <c r="K648" s="3"/>
      <c r="L648" s="3"/>
    </row>
    <row r="649" spans="1:12" s="15" customFormat="1" ht="35.25" customHeight="1">
      <c r="A649" s="27">
        <f t="shared" si="25"/>
        <v>0</v>
      </c>
      <c r="B649" s="162" t="s">
        <v>751</v>
      </c>
      <c r="C649" s="162"/>
      <c r="D649" s="162"/>
      <c r="E649" s="162"/>
      <c r="F649" s="162"/>
      <c r="G649" s="162"/>
      <c r="H649" s="3"/>
      <c r="I649" s="3"/>
      <c r="J649" s="3"/>
      <c r="K649" s="3"/>
      <c r="L649" s="3"/>
    </row>
    <row r="650" spans="1:12" s="15" customFormat="1" ht="22.5" customHeight="1">
      <c r="A650" s="27">
        <f t="shared" si="25"/>
        <v>0</v>
      </c>
      <c r="B650" s="160" t="s">
        <v>752</v>
      </c>
      <c r="C650" s="160"/>
      <c r="D650" s="160"/>
      <c r="E650" s="160"/>
      <c r="F650" s="160"/>
      <c r="G650" s="160"/>
      <c r="H650" s="3"/>
      <c r="I650" s="3"/>
      <c r="J650" s="3"/>
      <c r="K650" s="3"/>
      <c r="L650" s="3"/>
    </row>
    <row r="651" spans="1:8" ht="12.75" customHeight="1">
      <c r="A651" s="27">
        <f t="shared" si="25"/>
        <v>0</v>
      </c>
      <c r="B651" s="10"/>
      <c r="H651" s="3"/>
    </row>
    <row r="652" spans="1:8" ht="12.75" customHeight="1">
      <c r="A652" s="27">
        <f t="shared" si="25"/>
        <v>0</v>
      </c>
      <c r="B652" s="10"/>
      <c r="H652" s="3"/>
    </row>
    <row r="653" spans="1:12" s="5" customFormat="1" ht="15.75" customHeight="1">
      <c r="A653" s="27">
        <f t="shared" si="25"/>
        <v>0</v>
      </c>
      <c r="B653" s="61" t="s">
        <v>233</v>
      </c>
      <c r="C653" s="62"/>
      <c r="D653" s="62"/>
      <c r="E653" s="62"/>
      <c r="F653" s="62"/>
      <c r="G653" s="63"/>
      <c r="I653" s="41" t="s">
        <v>167</v>
      </c>
      <c r="J653" s="41" t="s">
        <v>168</v>
      </c>
      <c r="K653" s="41" t="s">
        <v>170</v>
      </c>
      <c r="L653" s="41" t="s">
        <v>169</v>
      </c>
    </row>
    <row r="654" spans="1:12" s="4" customFormat="1" ht="22.5">
      <c r="A654" s="27" t="str">
        <f t="shared" si="25"/>
        <v>Part Number</v>
      </c>
      <c r="B654" s="29" t="s">
        <v>206</v>
      </c>
      <c r="C654" s="29" t="s">
        <v>207</v>
      </c>
      <c r="D654" s="30" t="s">
        <v>208</v>
      </c>
      <c r="E654" s="30" t="s">
        <v>163</v>
      </c>
      <c r="F654" s="30" t="s">
        <v>164</v>
      </c>
      <c r="G654" s="30" t="s">
        <v>165</v>
      </c>
      <c r="I654" s="30" t="s">
        <v>208</v>
      </c>
      <c r="J654" s="30" t="s">
        <v>208</v>
      </c>
      <c r="K654" s="30" t="s">
        <v>208</v>
      </c>
      <c r="L654" s="30" t="s">
        <v>208</v>
      </c>
    </row>
    <row r="655" spans="1:12" ht="12.75" customHeight="1">
      <c r="A655" s="27" t="str">
        <f>C655</f>
        <v>F5-ADD-FP-GP-4X00</v>
      </c>
      <c r="B655" s="31" t="s">
        <v>550</v>
      </c>
      <c r="C655" s="31" t="s">
        <v>548</v>
      </c>
      <c r="D655" s="32">
        <v>5240</v>
      </c>
      <c r="E655" s="33" t="s">
        <v>229</v>
      </c>
      <c r="F655" s="34">
        <f>Disc_P2D</f>
        <v>0</v>
      </c>
      <c r="G655" s="32">
        <f>D655*(1-F655)</f>
        <v>5240</v>
      </c>
      <c r="H655" s="95"/>
      <c r="I655" s="32">
        <v>890.8000000000001</v>
      </c>
      <c r="J655" s="32">
        <v>733.6</v>
      </c>
      <c r="K655" s="32" t="s">
        <v>158</v>
      </c>
      <c r="L655" s="32" t="s">
        <v>158</v>
      </c>
    </row>
    <row r="656" spans="1:12" ht="12.75" customHeight="1">
      <c r="A656" s="27" t="str">
        <f>C656</f>
        <v>F5-ADD-FP-GP-1X00</v>
      </c>
      <c r="B656" s="31" t="s">
        <v>551</v>
      </c>
      <c r="C656" s="31" t="s">
        <v>549</v>
      </c>
      <c r="D656" s="32">
        <v>2620</v>
      </c>
      <c r="E656" s="33" t="s">
        <v>229</v>
      </c>
      <c r="F656" s="34">
        <f>Disc_P2D</f>
        <v>0</v>
      </c>
      <c r="G656" s="32">
        <f>D656*(1-F656)</f>
        <v>2620</v>
      </c>
      <c r="H656" s="95"/>
      <c r="I656" s="32">
        <v>445.40000000000003</v>
      </c>
      <c r="J656" s="32">
        <v>366.8</v>
      </c>
      <c r="K656" s="32" t="s">
        <v>158</v>
      </c>
      <c r="L656" s="32" t="s">
        <v>158</v>
      </c>
    </row>
    <row r="657" spans="1:12" ht="3" customHeight="1">
      <c r="A657" s="27">
        <f>C657</f>
        <v>0</v>
      </c>
      <c r="B657" s="37"/>
      <c r="C657" s="38"/>
      <c r="D657" s="38"/>
      <c r="E657" s="38"/>
      <c r="F657" s="38"/>
      <c r="G657" s="39"/>
      <c r="H657" s="3"/>
      <c r="I657" s="40"/>
      <c r="J657" s="38"/>
      <c r="K657" s="51"/>
      <c r="L657" s="52"/>
    </row>
    <row r="658" spans="1:12" ht="12.75" customHeight="1">
      <c r="A658" s="27" t="str">
        <f t="shared" si="25"/>
        <v>F5-ADD-FP-MOB</v>
      </c>
      <c r="B658" s="31" t="s">
        <v>293</v>
      </c>
      <c r="C658" s="31" t="s">
        <v>234</v>
      </c>
      <c r="D658" s="32">
        <v>3145</v>
      </c>
      <c r="E658" s="33" t="s">
        <v>229</v>
      </c>
      <c r="F658" s="34">
        <f>Disc_P2D</f>
        <v>0</v>
      </c>
      <c r="G658" s="32">
        <f>D658*(1-F658)</f>
        <v>3145</v>
      </c>
      <c r="I658" s="32">
        <v>534.6500000000001</v>
      </c>
      <c r="J658" s="32">
        <v>440.30000000000007</v>
      </c>
      <c r="K658" s="32" t="s">
        <v>158</v>
      </c>
      <c r="L658" s="32" t="s">
        <v>158</v>
      </c>
    </row>
    <row r="659" spans="1:12" ht="12.75" customHeight="1">
      <c r="A659" s="27" t="str">
        <f t="shared" si="25"/>
        <v>F5-ADD-FP-HOST</v>
      </c>
      <c r="B659" s="31" t="s">
        <v>235</v>
      </c>
      <c r="C659" s="31" t="s">
        <v>127</v>
      </c>
      <c r="D659" s="32">
        <v>3145</v>
      </c>
      <c r="E659" s="33" t="s">
        <v>229</v>
      </c>
      <c r="F659" s="34">
        <f>Disc_P2D</f>
        <v>0</v>
      </c>
      <c r="G659" s="32">
        <f>D659*(1-F659)</f>
        <v>3145</v>
      </c>
      <c r="I659" s="32">
        <v>534.6500000000001</v>
      </c>
      <c r="J659" s="32">
        <v>440.30000000000007</v>
      </c>
      <c r="K659" s="32" t="s">
        <v>158</v>
      </c>
      <c r="L659" s="32" t="s">
        <v>158</v>
      </c>
    </row>
    <row r="660" spans="1:12" ht="12.75" customHeight="1">
      <c r="A660" s="27" t="str">
        <f t="shared" si="25"/>
        <v>F5-ADD-FP4100-SSL</v>
      </c>
      <c r="B660" s="31" t="s">
        <v>57</v>
      </c>
      <c r="C660" s="31" t="s">
        <v>236</v>
      </c>
      <c r="D660" s="32">
        <v>3145</v>
      </c>
      <c r="E660" s="33" t="s">
        <v>111</v>
      </c>
      <c r="F660" s="34">
        <f>Disc_A</f>
        <v>0</v>
      </c>
      <c r="G660" s="32">
        <f>D660*(1-F660)</f>
        <v>3145</v>
      </c>
      <c r="I660" s="32">
        <v>534.6500000000001</v>
      </c>
      <c r="J660" s="32">
        <v>440.30000000000007</v>
      </c>
      <c r="K660" s="32" t="s">
        <v>158</v>
      </c>
      <c r="L660" s="32" t="s">
        <v>158</v>
      </c>
    </row>
    <row r="661" spans="1:8" ht="12.75" customHeight="1">
      <c r="A661" s="27">
        <f t="shared" si="25"/>
        <v>0</v>
      </c>
      <c r="B661" s="10"/>
      <c r="H661" s="3"/>
    </row>
    <row r="662" spans="1:12" s="15" customFormat="1" ht="35.25" customHeight="1">
      <c r="A662" s="27">
        <f t="shared" si="25"/>
        <v>0</v>
      </c>
      <c r="B662" s="162" t="s">
        <v>835</v>
      </c>
      <c r="C662" s="162"/>
      <c r="D662" s="162"/>
      <c r="E662" s="162"/>
      <c r="F662" s="162"/>
      <c r="G662" s="162"/>
      <c r="H662" s="3"/>
      <c r="I662" s="3"/>
      <c r="J662" s="3"/>
      <c r="K662" s="3"/>
      <c r="L662" s="3"/>
    </row>
    <row r="663" spans="1:12" s="15" customFormat="1" ht="11.25">
      <c r="A663" s="27">
        <f t="shared" si="25"/>
        <v>0</v>
      </c>
      <c r="B663" s="164" t="s">
        <v>836</v>
      </c>
      <c r="C663" s="164"/>
      <c r="D663" s="164"/>
      <c r="E663" s="164"/>
      <c r="F663" s="164"/>
      <c r="G663" s="164"/>
      <c r="H663" s="3"/>
      <c r="I663" s="3"/>
      <c r="J663" s="3"/>
      <c r="K663" s="3"/>
      <c r="L663" s="3"/>
    </row>
    <row r="664" spans="1:12" s="15" customFormat="1" ht="22.5" customHeight="1">
      <c r="A664" s="27">
        <f t="shared" si="25"/>
        <v>0</v>
      </c>
      <c r="B664" s="163" t="s">
        <v>837</v>
      </c>
      <c r="C664" s="163"/>
      <c r="D664" s="163"/>
      <c r="E664" s="163"/>
      <c r="F664" s="163"/>
      <c r="G664" s="163"/>
      <c r="H664" s="3"/>
      <c r="I664" s="3"/>
      <c r="J664" s="3"/>
      <c r="K664" s="3"/>
      <c r="L664" s="3"/>
    </row>
    <row r="665" spans="1:12" s="15" customFormat="1" ht="22.5" customHeight="1">
      <c r="A665" s="27">
        <f>C665</f>
        <v>0</v>
      </c>
      <c r="B665" s="160" t="s">
        <v>838</v>
      </c>
      <c r="C665" s="160"/>
      <c r="D665" s="160"/>
      <c r="E665" s="160"/>
      <c r="F665" s="160"/>
      <c r="G665" s="160"/>
      <c r="H665" s="3"/>
      <c r="I665" s="3"/>
      <c r="J665" s="3"/>
      <c r="K665" s="3"/>
      <c r="L665" s="3"/>
    </row>
    <row r="666" spans="1:8" ht="12.75" customHeight="1">
      <c r="A666" s="27">
        <f t="shared" si="25"/>
        <v>0</v>
      </c>
      <c r="B666" s="10"/>
      <c r="H666" s="3"/>
    </row>
    <row r="667" spans="1:8" ht="12.75" customHeight="1">
      <c r="A667" s="27">
        <f aca="true" t="shared" si="28" ref="A667:A732">C667</f>
        <v>0</v>
      </c>
      <c r="B667" s="10"/>
      <c r="H667" s="3"/>
    </row>
    <row r="668" spans="1:12" s="5" customFormat="1" ht="15.75" customHeight="1">
      <c r="A668" s="27">
        <f t="shared" si="28"/>
        <v>0</v>
      </c>
      <c r="B668" s="61" t="s">
        <v>211</v>
      </c>
      <c r="C668" s="62"/>
      <c r="D668" s="62"/>
      <c r="E668" s="62"/>
      <c r="F668" s="62"/>
      <c r="G668" s="63"/>
      <c r="I668" s="41" t="s">
        <v>167</v>
      </c>
      <c r="J668" s="41" t="s">
        <v>168</v>
      </c>
      <c r="K668" s="41" t="s">
        <v>170</v>
      </c>
      <c r="L668" s="41" t="s">
        <v>169</v>
      </c>
    </row>
    <row r="669" spans="1:12" s="4" customFormat="1" ht="22.5">
      <c r="A669" s="27" t="str">
        <f t="shared" si="28"/>
        <v>Part Number</v>
      </c>
      <c r="B669" s="29" t="s">
        <v>206</v>
      </c>
      <c r="C669" s="29" t="s">
        <v>207</v>
      </c>
      <c r="D669" s="30" t="s">
        <v>208</v>
      </c>
      <c r="E669" s="30" t="s">
        <v>163</v>
      </c>
      <c r="F669" s="30" t="s">
        <v>164</v>
      </c>
      <c r="G669" s="30" t="s">
        <v>165</v>
      </c>
      <c r="I669" s="30" t="s">
        <v>208</v>
      </c>
      <c r="J669" s="30" t="s">
        <v>208</v>
      </c>
      <c r="K669" s="30" t="s">
        <v>208</v>
      </c>
      <c r="L669" s="30" t="s">
        <v>208</v>
      </c>
    </row>
    <row r="670" spans="1:12" ht="12.75" customHeight="1">
      <c r="A670" s="27" t="str">
        <f t="shared" si="28"/>
        <v>F5-OPT-FP-FIPS-R</v>
      </c>
      <c r="B670" s="31" t="s">
        <v>467</v>
      </c>
      <c r="C670" s="31" t="s">
        <v>182</v>
      </c>
      <c r="D670" s="32">
        <v>14695</v>
      </c>
      <c r="E670" s="33" t="s">
        <v>112</v>
      </c>
      <c r="F670" s="34">
        <f>Disc_H</f>
        <v>0</v>
      </c>
      <c r="G670" s="32">
        <f>D670*(1-F670)</f>
        <v>14695</v>
      </c>
      <c r="I670" s="32">
        <v>0</v>
      </c>
      <c r="J670" s="32">
        <v>0</v>
      </c>
      <c r="K670" s="32">
        <v>0</v>
      </c>
      <c r="L670" s="32">
        <v>0</v>
      </c>
    </row>
    <row r="671" spans="1:12" ht="12.75">
      <c r="A671" s="27" t="str">
        <f t="shared" si="28"/>
        <v>F5-OPT-FP-4GMEM-RS</v>
      </c>
      <c r="B671" s="31" t="s">
        <v>743</v>
      </c>
      <c r="C671" s="31" t="s">
        <v>306</v>
      </c>
      <c r="D671" s="44">
        <v>2625</v>
      </c>
      <c r="E671" s="33" t="s">
        <v>112</v>
      </c>
      <c r="F671" s="34">
        <f>Disc_H</f>
        <v>0</v>
      </c>
      <c r="G671" s="32">
        <f>D671*(1-F671)</f>
        <v>2625</v>
      </c>
      <c r="H671" s="3"/>
      <c r="I671" s="44">
        <v>0</v>
      </c>
      <c r="J671" s="44">
        <v>0</v>
      </c>
      <c r="K671" s="44">
        <v>0</v>
      </c>
      <c r="L671" s="44">
        <v>0</v>
      </c>
    </row>
    <row r="672" spans="1:8" ht="12.75" customHeight="1">
      <c r="A672" s="27">
        <f t="shared" si="28"/>
        <v>0</v>
      </c>
      <c r="B672" s="10"/>
      <c r="H672" s="3"/>
    </row>
    <row r="673" spans="1:12" s="15" customFormat="1" ht="11.25">
      <c r="A673" s="27">
        <f t="shared" si="28"/>
        <v>0</v>
      </c>
      <c r="B673" s="164" t="s">
        <v>248</v>
      </c>
      <c r="C673" s="164"/>
      <c r="D673" s="164"/>
      <c r="E673" s="164"/>
      <c r="F673" s="164"/>
      <c r="G673" s="164"/>
      <c r="H673" s="3"/>
      <c r="I673" s="3"/>
      <c r="J673" s="3"/>
      <c r="K673" s="3"/>
      <c r="L673" s="3"/>
    </row>
    <row r="674" spans="1:12" s="15" customFormat="1" ht="11.25">
      <c r="A674" s="27">
        <f t="shared" si="28"/>
        <v>0</v>
      </c>
      <c r="B674" s="160" t="s">
        <v>753</v>
      </c>
      <c r="C674" s="160"/>
      <c r="D674" s="160"/>
      <c r="E674" s="160"/>
      <c r="F674" s="160"/>
      <c r="G674" s="160"/>
      <c r="H674" s="3"/>
      <c r="I674" s="3"/>
      <c r="J674" s="3"/>
      <c r="K674" s="3"/>
      <c r="L674" s="3"/>
    </row>
    <row r="675" spans="1:12" s="15" customFormat="1" ht="11.25">
      <c r="A675" s="27">
        <f t="shared" si="28"/>
        <v>0</v>
      </c>
      <c r="B675" s="163" t="s">
        <v>754</v>
      </c>
      <c r="C675" s="163"/>
      <c r="D675" s="163"/>
      <c r="E675" s="163"/>
      <c r="F675" s="163"/>
      <c r="G675" s="163"/>
      <c r="H675" s="3"/>
      <c r="I675" s="3"/>
      <c r="J675" s="3"/>
      <c r="K675" s="3"/>
      <c r="L675" s="3"/>
    </row>
    <row r="676" spans="1:12" s="15" customFormat="1" ht="11.25" customHeight="1">
      <c r="A676" s="27">
        <f t="shared" si="28"/>
        <v>0</v>
      </c>
      <c r="B676" s="160" t="s">
        <v>755</v>
      </c>
      <c r="C676" s="160"/>
      <c r="D676" s="160"/>
      <c r="E676" s="160"/>
      <c r="F676" s="160"/>
      <c r="G676" s="160"/>
      <c r="H676" s="3"/>
      <c r="I676" s="3"/>
      <c r="J676" s="3"/>
      <c r="K676" s="3"/>
      <c r="L676" s="3"/>
    </row>
    <row r="677" spans="1:8" ht="12.75" customHeight="1">
      <c r="A677" s="27">
        <f t="shared" si="28"/>
        <v>0</v>
      </c>
      <c r="B677" s="10"/>
      <c r="H677" s="3"/>
    </row>
    <row r="678" spans="1:8" ht="12.75" customHeight="1">
      <c r="A678" s="27">
        <f t="shared" si="28"/>
        <v>0</v>
      </c>
      <c r="B678" s="10"/>
      <c r="H678" s="3"/>
    </row>
    <row r="679" spans="1:8" ht="12.75" customHeight="1">
      <c r="A679" s="27">
        <f t="shared" si="28"/>
        <v>0</v>
      </c>
      <c r="B679" s="10"/>
      <c r="H679" s="3"/>
    </row>
    <row r="680" spans="1:12" s="9" customFormat="1" ht="23.25">
      <c r="A680" s="27">
        <f t="shared" si="28"/>
        <v>0</v>
      </c>
      <c r="B680" s="64" t="s">
        <v>621</v>
      </c>
      <c r="C680" s="28"/>
      <c r="D680" s="28"/>
      <c r="E680" s="28"/>
      <c r="F680" s="28"/>
      <c r="G680" s="28"/>
      <c r="H680" s="28"/>
      <c r="I680" s="28"/>
      <c r="J680" s="28"/>
      <c r="K680" s="28"/>
      <c r="L680" s="60"/>
    </row>
    <row r="681" spans="1:8" ht="12.75" customHeight="1">
      <c r="A681" s="27">
        <f t="shared" si="28"/>
        <v>0</v>
      </c>
      <c r="B681" s="5"/>
      <c r="H681" s="3"/>
    </row>
    <row r="682" spans="1:12" s="5" customFormat="1" ht="15.75" customHeight="1">
      <c r="A682" s="27">
        <f t="shared" si="28"/>
        <v>0</v>
      </c>
      <c r="B682" s="61" t="s">
        <v>0</v>
      </c>
      <c r="C682" s="62"/>
      <c r="D682" s="62"/>
      <c r="E682" s="62"/>
      <c r="F682" s="62"/>
      <c r="G682" s="63"/>
      <c r="I682" s="41" t="s">
        <v>167</v>
      </c>
      <c r="J682" s="41" t="s">
        <v>168</v>
      </c>
      <c r="K682" s="41" t="s">
        <v>170</v>
      </c>
      <c r="L682" s="41" t="s">
        <v>169</v>
      </c>
    </row>
    <row r="683" spans="1:12" s="4" customFormat="1" ht="22.5">
      <c r="A683" s="27" t="str">
        <f t="shared" si="28"/>
        <v>Part Number</v>
      </c>
      <c r="B683" s="29" t="s">
        <v>206</v>
      </c>
      <c r="C683" s="29" t="s">
        <v>207</v>
      </c>
      <c r="D683" s="30" t="s">
        <v>208</v>
      </c>
      <c r="E683" s="30" t="s">
        <v>163</v>
      </c>
      <c r="F683" s="30" t="s">
        <v>164</v>
      </c>
      <c r="G683" s="30" t="s">
        <v>165</v>
      </c>
      <c r="I683" s="30" t="s">
        <v>208</v>
      </c>
      <c r="J683" s="30" t="s">
        <v>208</v>
      </c>
      <c r="K683" s="30" t="s">
        <v>208</v>
      </c>
      <c r="L683" s="30" t="s">
        <v>208</v>
      </c>
    </row>
    <row r="684" spans="1:12" ht="12.75">
      <c r="A684" s="27" t="str">
        <f>C684</f>
        <v>F5-EM-4000-R</v>
      </c>
      <c r="B684" s="111" t="s">
        <v>895</v>
      </c>
      <c r="C684" s="111" t="s">
        <v>896</v>
      </c>
      <c r="D684" s="112">
        <v>13645</v>
      </c>
      <c r="E684" s="113" t="s">
        <v>227</v>
      </c>
      <c r="F684" s="114">
        <f>Disc_PD</f>
        <v>0</v>
      </c>
      <c r="G684" s="112">
        <f>D684*(1-F684)</f>
        <v>13645</v>
      </c>
      <c r="I684" s="112">
        <v>2319.65</v>
      </c>
      <c r="J684" s="112">
        <v>1910.3000000000002</v>
      </c>
      <c r="K684" s="112">
        <v>272.9</v>
      </c>
      <c r="L684" s="112">
        <v>1091.6</v>
      </c>
    </row>
    <row r="685" spans="1:12" ht="12.75">
      <c r="A685" s="27" t="str">
        <f>C685</f>
        <v>F5-ADD-EM-20</v>
      </c>
      <c r="B685" s="111" t="s">
        <v>897</v>
      </c>
      <c r="C685" s="111" t="s">
        <v>898</v>
      </c>
      <c r="D685" s="112">
        <v>9445</v>
      </c>
      <c r="E685" s="113" t="s">
        <v>227</v>
      </c>
      <c r="F685" s="114">
        <f>Disc_PD</f>
        <v>0</v>
      </c>
      <c r="G685" s="112">
        <f>D685*(1-F685)</f>
        <v>9445</v>
      </c>
      <c r="I685" s="112">
        <v>1605.65</v>
      </c>
      <c r="J685" s="112">
        <v>1322.3000000000002</v>
      </c>
      <c r="K685" s="112">
        <v>188.9</v>
      </c>
      <c r="L685" s="112">
        <v>755.6</v>
      </c>
    </row>
    <row r="686" spans="1:12" ht="12.75">
      <c r="A686" s="27" t="str">
        <f>C686</f>
        <v>F5-ADD-EM-MAX</v>
      </c>
      <c r="B686" s="111" t="s">
        <v>899</v>
      </c>
      <c r="C686" s="111" t="s">
        <v>900</v>
      </c>
      <c r="D686" s="112">
        <v>37800</v>
      </c>
      <c r="E686" s="113" t="s">
        <v>227</v>
      </c>
      <c r="F686" s="114">
        <f>Disc_PD</f>
        <v>0</v>
      </c>
      <c r="G686" s="112">
        <f>D686*(1-F686)</f>
        <v>37800</v>
      </c>
      <c r="I686" s="112">
        <v>6426.000000000001</v>
      </c>
      <c r="J686" s="112">
        <v>5292.000000000001</v>
      </c>
      <c r="K686" s="112">
        <v>756</v>
      </c>
      <c r="L686" s="112">
        <v>3024</v>
      </c>
    </row>
    <row r="687" spans="1:12" ht="12.75">
      <c r="A687" s="27" t="str">
        <f t="shared" si="28"/>
        <v>F5-EM-3000-RS</v>
      </c>
      <c r="B687" s="105" t="s">
        <v>266</v>
      </c>
      <c r="C687" s="105" t="s">
        <v>89</v>
      </c>
      <c r="D687" s="100">
        <v>52495</v>
      </c>
      <c r="E687" s="106" t="s">
        <v>227</v>
      </c>
      <c r="F687" s="107">
        <f>Disc_PD</f>
        <v>0</v>
      </c>
      <c r="G687" s="100">
        <f>D687*(1-F687)</f>
        <v>52495</v>
      </c>
      <c r="I687" s="100">
        <v>8924.150000000001</v>
      </c>
      <c r="J687" s="100">
        <v>7349.300000000001</v>
      </c>
      <c r="K687" s="100">
        <v>1049.9</v>
      </c>
      <c r="L687" s="100">
        <v>4199.6</v>
      </c>
    </row>
    <row r="688" spans="1:12" ht="12.75">
      <c r="A688" s="27" t="str">
        <f t="shared" si="28"/>
        <v>F5-EM-500-RS</v>
      </c>
      <c r="B688" s="105" t="s">
        <v>192</v>
      </c>
      <c r="C688" s="105" t="s">
        <v>259</v>
      </c>
      <c r="D688" s="100">
        <v>17845</v>
      </c>
      <c r="E688" s="106" t="s">
        <v>227</v>
      </c>
      <c r="F688" s="107">
        <f>Disc_PD</f>
        <v>0</v>
      </c>
      <c r="G688" s="100">
        <f>D688*(1-F688)</f>
        <v>17845</v>
      </c>
      <c r="I688" s="100">
        <v>3033.65</v>
      </c>
      <c r="J688" s="100">
        <v>2498.3</v>
      </c>
      <c r="K688" s="100">
        <v>356.90000000000003</v>
      </c>
      <c r="L688" s="100">
        <v>1427.6000000000001</v>
      </c>
    </row>
    <row r="689" spans="1:8" ht="12.75" customHeight="1">
      <c r="A689" s="27">
        <f t="shared" si="28"/>
        <v>0</v>
      </c>
      <c r="B689" s="10"/>
      <c r="H689" s="3"/>
    </row>
    <row r="690" spans="1:12" s="15" customFormat="1" ht="11.25">
      <c r="A690" s="27">
        <f t="shared" si="28"/>
        <v>0</v>
      </c>
      <c r="B690" s="164" t="s">
        <v>365</v>
      </c>
      <c r="C690" s="164"/>
      <c r="D690" s="164"/>
      <c r="E690" s="164"/>
      <c r="F690" s="164"/>
      <c r="G690" s="164"/>
      <c r="H690" s="3"/>
      <c r="I690" s="3"/>
      <c r="J690" s="3"/>
      <c r="K690" s="3"/>
      <c r="L690" s="3"/>
    </row>
    <row r="691" spans="1:12" s="15" customFormat="1" ht="11.25" customHeight="1">
      <c r="A691" s="27">
        <f t="shared" si="28"/>
        <v>0</v>
      </c>
      <c r="B691" s="160" t="s">
        <v>360</v>
      </c>
      <c r="C691" s="160"/>
      <c r="D691" s="160"/>
      <c r="E691" s="160"/>
      <c r="F691" s="160"/>
      <c r="G691" s="160"/>
      <c r="H691" s="3"/>
      <c r="I691" s="3"/>
      <c r="J691" s="3"/>
      <c r="K691" s="3"/>
      <c r="L691" s="3"/>
    </row>
    <row r="692" spans="1:12" s="15" customFormat="1" ht="22.5" customHeight="1">
      <c r="A692" s="27">
        <f t="shared" si="28"/>
        <v>0</v>
      </c>
      <c r="B692" s="164" t="s">
        <v>901</v>
      </c>
      <c r="C692" s="164"/>
      <c r="D692" s="164"/>
      <c r="E692" s="164"/>
      <c r="F692" s="164"/>
      <c r="G692" s="164"/>
      <c r="H692" s="3"/>
      <c r="I692" s="3"/>
      <c r="J692" s="3"/>
      <c r="K692" s="3"/>
      <c r="L692" s="3"/>
    </row>
    <row r="693" spans="1:12" s="15" customFormat="1" ht="11.25">
      <c r="A693" s="27">
        <f t="shared" si="28"/>
        <v>0</v>
      </c>
      <c r="B693" s="185" t="s">
        <v>902</v>
      </c>
      <c r="C693" s="185"/>
      <c r="D693" s="185"/>
      <c r="E693" s="185"/>
      <c r="F693" s="185"/>
      <c r="G693" s="185"/>
      <c r="H693" s="3"/>
      <c r="I693" s="3"/>
      <c r="J693" s="3"/>
      <c r="K693" s="3"/>
      <c r="L693" s="3"/>
    </row>
    <row r="694" spans="1:12" s="15" customFormat="1" ht="11.25" customHeight="1">
      <c r="A694" s="27">
        <f>C694</f>
        <v>0</v>
      </c>
      <c r="B694" s="165" t="s">
        <v>947</v>
      </c>
      <c r="C694" s="165"/>
      <c r="D694" s="165"/>
      <c r="E694" s="165"/>
      <c r="F694" s="165"/>
      <c r="G694" s="165"/>
      <c r="H694" s="3"/>
      <c r="I694" s="3"/>
      <c r="J694" s="3"/>
      <c r="K694" s="3"/>
      <c r="L694" s="3"/>
    </row>
    <row r="695" spans="1:8" ht="12.75" customHeight="1">
      <c r="A695" s="27">
        <f t="shared" si="28"/>
        <v>0</v>
      </c>
      <c r="B695" s="10"/>
      <c r="H695" s="3"/>
    </row>
    <row r="696" spans="1:8" ht="12.75" customHeight="1">
      <c r="A696" s="27"/>
      <c r="B696" s="10"/>
      <c r="H696" s="3"/>
    </row>
    <row r="697" spans="1:12" ht="12.75" customHeight="1">
      <c r="A697" s="27">
        <f t="shared" si="28"/>
        <v>0</v>
      </c>
      <c r="B697" s="10"/>
      <c r="H697" s="3"/>
      <c r="I697" s="3"/>
      <c r="J697" s="3"/>
      <c r="K697" s="3"/>
      <c r="L697" s="3"/>
    </row>
    <row r="698" spans="1:12" s="9" customFormat="1" ht="23.25">
      <c r="A698" s="27">
        <f t="shared" si="28"/>
        <v>0</v>
      </c>
      <c r="B698" s="64" t="s">
        <v>129</v>
      </c>
      <c r="C698" s="28"/>
      <c r="D698" s="28"/>
      <c r="E698" s="28"/>
      <c r="F698" s="28"/>
      <c r="G698" s="28"/>
      <c r="H698" s="28"/>
      <c r="I698" s="28"/>
      <c r="J698" s="28"/>
      <c r="K698" s="28"/>
      <c r="L698" s="60"/>
    </row>
    <row r="699" spans="1:12" ht="12.75" customHeight="1">
      <c r="A699" s="27">
        <f t="shared" si="28"/>
        <v>0</v>
      </c>
      <c r="B699" s="5"/>
      <c r="H699" s="3"/>
      <c r="I699" s="3"/>
      <c r="J699" s="3"/>
      <c r="K699" s="3"/>
      <c r="L699" s="3"/>
    </row>
    <row r="700" spans="1:12" s="5" customFormat="1" ht="15.75" customHeight="1">
      <c r="A700" s="27">
        <f t="shared" si="28"/>
        <v>0</v>
      </c>
      <c r="B700" s="61" t="s">
        <v>122</v>
      </c>
      <c r="C700" s="62"/>
      <c r="D700" s="62"/>
      <c r="E700" s="62"/>
      <c r="F700" s="62"/>
      <c r="G700" s="63"/>
      <c r="H700" s="3"/>
      <c r="I700" s="41" t="s">
        <v>167</v>
      </c>
      <c r="J700" s="41" t="s">
        <v>168</v>
      </c>
      <c r="K700" s="41" t="s">
        <v>170</v>
      </c>
      <c r="L700" s="41" t="s">
        <v>169</v>
      </c>
    </row>
    <row r="701" spans="1:12" s="4" customFormat="1" ht="22.5">
      <c r="A701" s="27" t="str">
        <f t="shared" si="28"/>
        <v>Part Number</v>
      </c>
      <c r="B701" s="29" t="s">
        <v>206</v>
      </c>
      <c r="C701" s="29" t="s">
        <v>207</v>
      </c>
      <c r="D701" s="30" t="s">
        <v>208</v>
      </c>
      <c r="E701" s="30" t="s">
        <v>163</v>
      </c>
      <c r="F701" s="30" t="s">
        <v>164</v>
      </c>
      <c r="G701" s="30" t="s">
        <v>165</v>
      </c>
      <c r="H701" s="3"/>
      <c r="I701" s="30" t="s">
        <v>208</v>
      </c>
      <c r="J701" s="30" t="s">
        <v>208</v>
      </c>
      <c r="K701" s="30" t="s">
        <v>208</v>
      </c>
      <c r="L701" s="30" t="s">
        <v>208</v>
      </c>
    </row>
    <row r="702" spans="1:12" ht="12.75" customHeight="1">
      <c r="A702" s="27" t="str">
        <f t="shared" si="28"/>
        <v>F5-VPR-LTM-4S-AC-RE</v>
      </c>
      <c r="B702" s="111" t="s">
        <v>879</v>
      </c>
      <c r="C702" s="111" t="s">
        <v>875</v>
      </c>
      <c r="D702" s="112">
        <v>5995</v>
      </c>
      <c r="E702" s="113" t="s">
        <v>13</v>
      </c>
      <c r="F702" s="114">
        <f>Disc_None</f>
        <v>0</v>
      </c>
      <c r="G702" s="112">
        <f>D702*(1-F702)</f>
        <v>5995</v>
      </c>
      <c r="H702" s="3"/>
      <c r="I702" s="112" t="s">
        <v>158</v>
      </c>
      <c r="J702" s="112" t="s">
        <v>158</v>
      </c>
      <c r="K702" s="112" t="s">
        <v>158</v>
      </c>
      <c r="L702" s="112" t="s">
        <v>158</v>
      </c>
    </row>
    <row r="703" spans="1:12" ht="12.75" customHeight="1">
      <c r="A703" s="27" t="str">
        <f t="shared" si="28"/>
        <v>F5-VPR-PB200-RE</v>
      </c>
      <c r="B703" s="111" t="s">
        <v>880</v>
      </c>
      <c r="C703" s="111" t="s">
        <v>876</v>
      </c>
      <c r="D703" s="112">
        <v>9995</v>
      </c>
      <c r="E703" s="113" t="s">
        <v>13</v>
      </c>
      <c r="F703" s="114">
        <f>Disc_None</f>
        <v>0</v>
      </c>
      <c r="G703" s="112">
        <f>D703*(1-F703)</f>
        <v>9995</v>
      </c>
      <c r="H703" s="3"/>
      <c r="I703" s="112" t="s">
        <v>158</v>
      </c>
      <c r="J703" s="112" t="s">
        <v>158</v>
      </c>
      <c r="K703" s="112" t="s">
        <v>158</v>
      </c>
      <c r="L703" s="112" t="s">
        <v>158</v>
      </c>
    </row>
    <row r="704" spans="1:12" ht="12.75" customHeight="1">
      <c r="A704" s="27" t="str">
        <f>C704</f>
        <v>F5-VPR-PB100-RE</v>
      </c>
      <c r="B704" s="111" t="s">
        <v>878</v>
      </c>
      <c r="C704" s="111" t="s">
        <v>877</v>
      </c>
      <c r="D704" s="112">
        <v>8995</v>
      </c>
      <c r="E704" s="113" t="s">
        <v>13</v>
      </c>
      <c r="F704" s="114">
        <f>Disc_None</f>
        <v>0</v>
      </c>
      <c r="G704" s="112">
        <f>D704*(1-F704)</f>
        <v>8995</v>
      </c>
      <c r="H704" s="3"/>
      <c r="I704" s="112" t="s">
        <v>158</v>
      </c>
      <c r="J704" s="112" t="s">
        <v>158</v>
      </c>
      <c r="K704" s="112" t="s">
        <v>158</v>
      </c>
      <c r="L704" s="112" t="s">
        <v>158</v>
      </c>
    </row>
    <row r="705" spans="1:12" ht="3" customHeight="1">
      <c r="A705" s="27">
        <f t="shared" si="28"/>
        <v>0</v>
      </c>
      <c r="B705" s="37"/>
      <c r="C705" s="38"/>
      <c r="D705" s="38"/>
      <c r="E705" s="38"/>
      <c r="F705" s="38"/>
      <c r="G705" s="39"/>
      <c r="H705" s="3"/>
      <c r="I705" s="53"/>
      <c r="J705" s="51"/>
      <c r="K705" s="51"/>
      <c r="L705" s="52"/>
    </row>
    <row r="706" spans="1:12" ht="12.75" customHeight="1">
      <c r="A706" s="27" t="str">
        <f aca="true" t="shared" si="29" ref="A706:A711">C706</f>
        <v>F5-BIG-8900-RE-R</v>
      </c>
      <c r="B706" s="31" t="s">
        <v>599</v>
      </c>
      <c r="C706" s="31" t="s">
        <v>598</v>
      </c>
      <c r="D706" s="32">
        <v>8995</v>
      </c>
      <c r="E706" s="33" t="s">
        <v>13</v>
      </c>
      <c r="F706" s="34">
        <f>Disc_None</f>
        <v>0</v>
      </c>
      <c r="G706" s="32">
        <f>D706*(1-F706)</f>
        <v>8995</v>
      </c>
      <c r="H706" s="3"/>
      <c r="I706" s="32" t="s">
        <v>158</v>
      </c>
      <c r="J706" s="32" t="s">
        <v>158</v>
      </c>
      <c r="K706" s="32" t="s">
        <v>158</v>
      </c>
      <c r="L706" s="32" t="s">
        <v>158</v>
      </c>
    </row>
    <row r="707" spans="1:12" ht="12.75" customHeight="1">
      <c r="A707" s="27" t="str">
        <f t="shared" si="29"/>
        <v>F5-BIG-6900-RE-R</v>
      </c>
      <c r="B707" s="31" t="s">
        <v>626</v>
      </c>
      <c r="C707" s="31" t="s">
        <v>627</v>
      </c>
      <c r="D707" s="32">
        <v>7995</v>
      </c>
      <c r="E707" s="33" t="s">
        <v>13</v>
      </c>
      <c r="F707" s="34">
        <f>Disc_None</f>
        <v>0</v>
      </c>
      <c r="G707" s="32">
        <f>D707*(1-F707)</f>
        <v>7995</v>
      </c>
      <c r="H707" s="3"/>
      <c r="I707" s="32" t="s">
        <v>158</v>
      </c>
      <c r="J707" s="32" t="s">
        <v>158</v>
      </c>
      <c r="K707" s="32" t="s">
        <v>158</v>
      </c>
      <c r="L707" s="32" t="s">
        <v>158</v>
      </c>
    </row>
    <row r="708" spans="1:12" ht="12.75" customHeight="1">
      <c r="A708" s="27" t="str">
        <f t="shared" si="29"/>
        <v>F5-BIG-3900-RE-R</v>
      </c>
      <c r="B708" s="31" t="s">
        <v>709</v>
      </c>
      <c r="C708" s="31" t="s">
        <v>710</v>
      </c>
      <c r="D708" s="32">
        <v>4995</v>
      </c>
      <c r="E708" s="33" t="s">
        <v>13</v>
      </c>
      <c r="F708" s="34">
        <f>Disc_None</f>
        <v>0</v>
      </c>
      <c r="G708" s="32">
        <f>D708*(1-F708)</f>
        <v>4995</v>
      </c>
      <c r="H708" s="3"/>
      <c r="I708" s="32" t="s">
        <v>158</v>
      </c>
      <c r="J708" s="32" t="s">
        <v>158</v>
      </c>
      <c r="K708" s="32" t="s">
        <v>158</v>
      </c>
      <c r="L708" s="32" t="s">
        <v>158</v>
      </c>
    </row>
    <row r="709" spans="1:12" ht="12.75" customHeight="1">
      <c r="A709" s="27" t="str">
        <f t="shared" si="29"/>
        <v>F5-BIG-3600-RE-R</v>
      </c>
      <c r="B709" s="31" t="s">
        <v>624</v>
      </c>
      <c r="C709" s="31" t="s">
        <v>625</v>
      </c>
      <c r="D709" s="32">
        <v>3995</v>
      </c>
      <c r="E709" s="33" t="s">
        <v>13</v>
      </c>
      <c r="F709" s="34">
        <f>Disc_None</f>
        <v>0</v>
      </c>
      <c r="G709" s="32">
        <f>D709*(1-F709)</f>
        <v>3995</v>
      </c>
      <c r="H709" s="3"/>
      <c r="I709" s="32" t="s">
        <v>158</v>
      </c>
      <c r="J709" s="32" t="s">
        <v>158</v>
      </c>
      <c r="K709" s="32" t="s">
        <v>158</v>
      </c>
      <c r="L709" s="32" t="s">
        <v>158</v>
      </c>
    </row>
    <row r="710" spans="1:12" ht="12.75" customHeight="1">
      <c r="A710" s="27" t="str">
        <f t="shared" si="29"/>
        <v>F5-BIG-1600-RE-R</v>
      </c>
      <c r="B710" s="31" t="s">
        <v>622</v>
      </c>
      <c r="C710" s="31" t="s">
        <v>623</v>
      </c>
      <c r="D710" s="32">
        <v>2300</v>
      </c>
      <c r="E710" s="33" t="s">
        <v>13</v>
      </c>
      <c r="F710" s="34">
        <f>Disc_None</f>
        <v>0</v>
      </c>
      <c r="G710" s="32">
        <f>D710*(1-F710)</f>
        <v>2300</v>
      </c>
      <c r="H710" s="3"/>
      <c r="I710" s="32" t="s">
        <v>158</v>
      </c>
      <c r="J710" s="32" t="s">
        <v>158</v>
      </c>
      <c r="K710" s="32" t="s">
        <v>158</v>
      </c>
      <c r="L710" s="32" t="s">
        <v>158</v>
      </c>
    </row>
    <row r="711" spans="1:12" ht="3" customHeight="1">
      <c r="A711" s="27">
        <f t="shared" si="29"/>
        <v>0</v>
      </c>
      <c r="B711" s="37"/>
      <c r="C711" s="38"/>
      <c r="D711" s="38"/>
      <c r="E711" s="38"/>
      <c r="F711" s="38"/>
      <c r="G711" s="39"/>
      <c r="H711" s="3"/>
      <c r="I711" s="53"/>
      <c r="J711" s="51"/>
      <c r="K711" s="51"/>
      <c r="L711" s="52"/>
    </row>
    <row r="712" spans="1:12" ht="12.75" customHeight="1">
      <c r="A712" s="27" t="str">
        <f t="shared" si="28"/>
        <v>F5-BIG-LTM-8400-RE-RS</v>
      </c>
      <c r="B712" s="105" t="s">
        <v>50</v>
      </c>
      <c r="C712" s="105" t="s">
        <v>1</v>
      </c>
      <c r="D712" s="100">
        <v>12995</v>
      </c>
      <c r="E712" s="106" t="s">
        <v>13</v>
      </c>
      <c r="F712" s="107">
        <f>Disc_None</f>
        <v>0</v>
      </c>
      <c r="G712" s="100">
        <f>D712*(1-F712)</f>
        <v>12995</v>
      </c>
      <c r="H712" s="3"/>
      <c r="I712" s="100" t="s">
        <v>158</v>
      </c>
      <c r="J712" s="100" t="s">
        <v>158</v>
      </c>
      <c r="K712" s="100" t="s">
        <v>158</v>
      </c>
      <c r="L712" s="100" t="s">
        <v>158</v>
      </c>
    </row>
    <row r="713" spans="1:12" ht="3" customHeight="1">
      <c r="A713" s="27">
        <f t="shared" si="28"/>
        <v>0</v>
      </c>
      <c r="B713" s="37"/>
      <c r="C713" s="38"/>
      <c r="D713" s="38"/>
      <c r="E713" s="38"/>
      <c r="F713" s="38"/>
      <c r="G713" s="39"/>
      <c r="H713" s="3"/>
      <c r="I713" s="53"/>
      <c r="J713" s="51"/>
      <c r="K713" s="51"/>
      <c r="L713" s="52"/>
    </row>
    <row r="714" spans="1:12" ht="12.75">
      <c r="A714" s="27" t="str">
        <f>C714</f>
        <v>F5-ARX-2000-RE</v>
      </c>
      <c r="B714" s="111" t="s">
        <v>892</v>
      </c>
      <c r="C714" s="111" t="s">
        <v>893</v>
      </c>
      <c r="D714" s="112">
        <v>9000</v>
      </c>
      <c r="E714" s="113" t="s">
        <v>13</v>
      </c>
      <c r="F714" s="114">
        <f>Disc_None</f>
        <v>0</v>
      </c>
      <c r="G714" s="112">
        <f>D714*(1-F714)</f>
        <v>9000</v>
      </c>
      <c r="H714" s="3"/>
      <c r="I714" s="112" t="s">
        <v>158</v>
      </c>
      <c r="J714" s="112" t="s">
        <v>158</v>
      </c>
      <c r="K714" s="112" t="s">
        <v>158</v>
      </c>
      <c r="L714" s="112" t="s">
        <v>158</v>
      </c>
    </row>
    <row r="715" spans="1:12" ht="12.75">
      <c r="A715" s="27" t="str">
        <f>C715</f>
        <v>F5-ARX-1000-RE</v>
      </c>
      <c r="B715" s="105" t="s">
        <v>383</v>
      </c>
      <c r="C715" s="105" t="s">
        <v>375</v>
      </c>
      <c r="D715" s="100">
        <v>8495</v>
      </c>
      <c r="E715" s="106" t="s">
        <v>13</v>
      </c>
      <c r="F715" s="107">
        <f>Disc_None</f>
        <v>0</v>
      </c>
      <c r="G715" s="100">
        <f>D715*(1-F715)</f>
        <v>8495</v>
      </c>
      <c r="H715" s="3"/>
      <c r="I715" s="100" t="s">
        <v>158</v>
      </c>
      <c r="J715" s="100" t="s">
        <v>158</v>
      </c>
      <c r="K715" s="100" t="s">
        <v>158</v>
      </c>
      <c r="L715" s="100" t="s">
        <v>158</v>
      </c>
    </row>
    <row r="716" spans="1:12" ht="12.75">
      <c r="A716" s="27" t="str">
        <f>C716</f>
        <v>F5-ARX-500+-RE</v>
      </c>
      <c r="B716" s="31" t="s">
        <v>417</v>
      </c>
      <c r="C716" s="31" t="s">
        <v>581</v>
      </c>
      <c r="D716" s="32">
        <v>3495</v>
      </c>
      <c r="E716" s="33" t="s">
        <v>13</v>
      </c>
      <c r="F716" s="34">
        <f>Disc_None</f>
        <v>0</v>
      </c>
      <c r="G716" s="32">
        <f>D716*(1-F716)</f>
        <v>3495</v>
      </c>
      <c r="H716" s="3"/>
      <c r="I716" s="32" t="s">
        <v>158</v>
      </c>
      <c r="J716" s="32" t="s">
        <v>158</v>
      </c>
      <c r="K716" s="32" t="s">
        <v>158</v>
      </c>
      <c r="L716" s="32" t="s">
        <v>158</v>
      </c>
    </row>
    <row r="717" spans="1:12" ht="3" customHeight="1">
      <c r="A717" s="27">
        <f t="shared" si="28"/>
        <v>0</v>
      </c>
      <c r="B717" s="37"/>
      <c r="C717" s="38"/>
      <c r="D717" s="38"/>
      <c r="E717" s="38"/>
      <c r="F717" s="38"/>
      <c r="G717" s="39"/>
      <c r="H717" s="3"/>
      <c r="I717" s="53"/>
      <c r="J717" s="51"/>
      <c r="K717" s="51"/>
      <c r="L717" s="52"/>
    </row>
    <row r="718" spans="1:12" ht="12.75" customHeight="1">
      <c r="A718" s="27" t="str">
        <f t="shared" si="28"/>
        <v>F5-FP-4300-RE-RS</v>
      </c>
      <c r="B718" s="31" t="s">
        <v>216</v>
      </c>
      <c r="C718" s="31" t="s">
        <v>267</v>
      </c>
      <c r="D718" s="32">
        <v>5000</v>
      </c>
      <c r="E718" s="33" t="s">
        <v>13</v>
      </c>
      <c r="F718" s="34">
        <f>Disc_None</f>
        <v>0</v>
      </c>
      <c r="G718" s="32">
        <f>D718*(1-F718)</f>
        <v>5000</v>
      </c>
      <c r="H718" s="3"/>
      <c r="I718" s="32" t="s">
        <v>158</v>
      </c>
      <c r="J718" s="32" t="s">
        <v>158</v>
      </c>
      <c r="K718" s="32" t="s">
        <v>158</v>
      </c>
      <c r="L718" s="32" t="s">
        <v>158</v>
      </c>
    </row>
    <row r="719" spans="1:12" ht="12.75" customHeight="1">
      <c r="A719" s="27" t="str">
        <f t="shared" si="28"/>
        <v>F5-FP-4100-RE-RS</v>
      </c>
      <c r="B719" s="31" t="s">
        <v>217</v>
      </c>
      <c r="C719" s="31" t="s">
        <v>268</v>
      </c>
      <c r="D719" s="32">
        <v>5000</v>
      </c>
      <c r="E719" s="33" t="s">
        <v>13</v>
      </c>
      <c r="F719" s="34">
        <f>Disc_None</f>
        <v>0</v>
      </c>
      <c r="G719" s="32">
        <f>D719*(1-F719)</f>
        <v>5000</v>
      </c>
      <c r="H719" s="3"/>
      <c r="I719" s="32" t="s">
        <v>158</v>
      </c>
      <c r="J719" s="32" t="s">
        <v>158</v>
      </c>
      <c r="K719" s="32" t="s">
        <v>158</v>
      </c>
      <c r="L719" s="32" t="s">
        <v>158</v>
      </c>
    </row>
    <row r="720" spans="1:12" ht="12.75" customHeight="1">
      <c r="A720" s="27" t="str">
        <f t="shared" si="28"/>
        <v>F5-FP-1200-RE-RS</v>
      </c>
      <c r="B720" s="31" t="s">
        <v>241</v>
      </c>
      <c r="C720" s="31" t="s">
        <v>2</v>
      </c>
      <c r="D720" s="32">
        <v>695</v>
      </c>
      <c r="E720" s="33" t="s">
        <v>13</v>
      </c>
      <c r="F720" s="34">
        <f>Disc_None</f>
        <v>0</v>
      </c>
      <c r="G720" s="32">
        <f>D720*(1-F720)</f>
        <v>695</v>
      </c>
      <c r="H720" s="3"/>
      <c r="I720" s="32" t="s">
        <v>158</v>
      </c>
      <c r="J720" s="32" t="s">
        <v>158</v>
      </c>
      <c r="K720" s="32" t="s">
        <v>158</v>
      </c>
      <c r="L720" s="32" t="s">
        <v>158</v>
      </c>
    </row>
    <row r="721" spans="1:12" ht="3" customHeight="1">
      <c r="A721" s="27">
        <f t="shared" si="28"/>
        <v>0</v>
      </c>
      <c r="B721" s="37"/>
      <c r="C721" s="38"/>
      <c r="D721" s="38"/>
      <c r="E721" s="38"/>
      <c r="F721" s="38"/>
      <c r="G721" s="39"/>
      <c r="H721" s="3"/>
      <c r="I721" s="53"/>
      <c r="J721" s="51"/>
      <c r="K721" s="51"/>
      <c r="L721" s="52"/>
    </row>
    <row r="722" spans="1:12" ht="12.75" customHeight="1">
      <c r="A722" s="27" t="str">
        <f>C722</f>
        <v>F5-EM-4000-RE-R</v>
      </c>
      <c r="B722" s="111" t="s">
        <v>903</v>
      </c>
      <c r="C722" s="111" t="s">
        <v>904</v>
      </c>
      <c r="D722" s="112">
        <v>4995</v>
      </c>
      <c r="E722" s="113" t="s">
        <v>13</v>
      </c>
      <c r="F722" s="114">
        <f>Disc_None</f>
        <v>0</v>
      </c>
      <c r="G722" s="112">
        <f>D722*(1-F722)</f>
        <v>4995</v>
      </c>
      <c r="H722" s="3"/>
      <c r="I722" s="112" t="s">
        <v>158</v>
      </c>
      <c r="J722" s="112" t="s">
        <v>158</v>
      </c>
      <c r="K722" s="112" t="s">
        <v>158</v>
      </c>
      <c r="L722" s="112" t="s">
        <v>158</v>
      </c>
    </row>
    <row r="723" spans="1:12" ht="12.75" customHeight="1">
      <c r="A723" s="27" t="str">
        <f>C723</f>
        <v>F5-EM-3000-RE-RS</v>
      </c>
      <c r="B723" s="105" t="s">
        <v>34</v>
      </c>
      <c r="C723" s="105" t="s">
        <v>33</v>
      </c>
      <c r="D723" s="100">
        <v>3995</v>
      </c>
      <c r="E723" s="106" t="s">
        <v>13</v>
      </c>
      <c r="F723" s="107">
        <f>Disc_None</f>
        <v>0</v>
      </c>
      <c r="G723" s="100">
        <f>D723*(1-F723)</f>
        <v>3995</v>
      </c>
      <c r="H723" s="3"/>
      <c r="I723" s="100" t="s">
        <v>158</v>
      </c>
      <c r="J723" s="100" t="s">
        <v>158</v>
      </c>
      <c r="K723" s="100" t="s">
        <v>158</v>
      </c>
      <c r="L723" s="100" t="s">
        <v>158</v>
      </c>
    </row>
    <row r="724" spans="1:12" ht="12.75" customHeight="1">
      <c r="A724" s="27" t="str">
        <f t="shared" si="28"/>
        <v>F5-EM-500-RE-RS</v>
      </c>
      <c r="B724" s="105" t="s">
        <v>35</v>
      </c>
      <c r="C724" s="105" t="s">
        <v>17</v>
      </c>
      <c r="D724" s="100">
        <v>1995</v>
      </c>
      <c r="E724" s="106" t="s">
        <v>13</v>
      </c>
      <c r="F724" s="107">
        <f>Disc_None</f>
        <v>0</v>
      </c>
      <c r="G724" s="100">
        <f>D724*(1-F724)</f>
        <v>1995</v>
      </c>
      <c r="H724" s="3"/>
      <c r="I724" s="100" t="s">
        <v>158</v>
      </c>
      <c r="J724" s="100" t="s">
        <v>158</v>
      </c>
      <c r="K724" s="100" t="s">
        <v>158</v>
      </c>
      <c r="L724" s="100" t="s">
        <v>158</v>
      </c>
    </row>
    <row r="725" spans="1:12" ht="3" customHeight="1">
      <c r="A725" s="27">
        <f>C725</f>
        <v>0</v>
      </c>
      <c r="B725" s="37"/>
      <c r="C725" s="38"/>
      <c r="D725" s="38"/>
      <c r="E725" s="38"/>
      <c r="F725" s="38"/>
      <c r="G725" s="39"/>
      <c r="H725" s="3"/>
      <c r="I725" s="53"/>
      <c r="J725" s="51"/>
      <c r="K725" s="51"/>
      <c r="L725" s="52"/>
    </row>
    <row r="726" spans="1:12" ht="12.75">
      <c r="A726" s="27" t="str">
        <f t="shared" si="28"/>
        <v>F5-DM-BASE-RE</v>
      </c>
      <c r="B726" s="31" t="s">
        <v>787</v>
      </c>
      <c r="C726" s="31" t="s">
        <v>785</v>
      </c>
      <c r="D726" s="32">
        <v>0</v>
      </c>
      <c r="E726" s="33" t="s">
        <v>13</v>
      </c>
      <c r="F726" s="34">
        <f>Disc_None</f>
        <v>0</v>
      </c>
      <c r="G726" s="32">
        <f>D726*(1-F726)</f>
        <v>0</v>
      </c>
      <c r="H726" s="3"/>
      <c r="I726" s="32" t="s">
        <v>158</v>
      </c>
      <c r="J726" s="32" t="s">
        <v>158</v>
      </c>
      <c r="K726" s="32" t="s">
        <v>158</v>
      </c>
      <c r="L726" s="32" t="s">
        <v>158</v>
      </c>
    </row>
    <row r="727" spans="1:12" ht="12.75">
      <c r="A727" s="27" t="str">
        <f t="shared" si="28"/>
        <v>F5-ADD-DM-RE</v>
      </c>
      <c r="B727" s="31" t="s">
        <v>788</v>
      </c>
      <c r="C727" s="31" t="s">
        <v>786</v>
      </c>
      <c r="D727" s="32">
        <v>500</v>
      </c>
      <c r="E727" s="33" t="s">
        <v>13</v>
      </c>
      <c r="F727" s="34">
        <f>Disc_None</f>
        <v>0</v>
      </c>
      <c r="G727" s="32">
        <f>D727*(1-F727)</f>
        <v>500</v>
      </c>
      <c r="H727" s="3"/>
      <c r="I727" s="32" t="s">
        <v>158</v>
      </c>
      <c r="J727" s="32" t="s">
        <v>158</v>
      </c>
      <c r="K727" s="32" t="s">
        <v>158</v>
      </c>
      <c r="L727" s="32" t="s">
        <v>158</v>
      </c>
    </row>
    <row r="728" spans="1:8" ht="12.75" customHeight="1">
      <c r="A728" s="27">
        <f t="shared" si="28"/>
        <v>0</v>
      </c>
      <c r="B728" s="10"/>
      <c r="H728" s="3"/>
    </row>
    <row r="729" spans="1:12" s="15" customFormat="1" ht="22.5" customHeight="1">
      <c r="A729" s="27">
        <f t="shared" si="28"/>
        <v>0</v>
      </c>
      <c r="B729" s="164" t="s">
        <v>4</v>
      </c>
      <c r="C729" s="164"/>
      <c r="D729" s="164"/>
      <c r="E729" s="164"/>
      <c r="F729" s="164"/>
      <c r="G729" s="164"/>
      <c r="H729" s="3"/>
      <c r="I729" s="3"/>
      <c r="J729" s="3"/>
      <c r="K729" s="3"/>
      <c r="L729" s="3"/>
    </row>
    <row r="730" spans="1:12" s="15" customFormat="1" ht="11.25">
      <c r="A730" s="27">
        <f t="shared" si="28"/>
        <v>0</v>
      </c>
      <c r="B730" s="164" t="s">
        <v>954</v>
      </c>
      <c r="C730" s="164"/>
      <c r="D730" s="164"/>
      <c r="E730" s="164"/>
      <c r="F730" s="164"/>
      <c r="G730" s="164"/>
      <c r="H730" s="3"/>
      <c r="I730" s="3"/>
      <c r="J730" s="3"/>
      <c r="K730" s="3"/>
      <c r="L730" s="3"/>
    </row>
    <row r="731" spans="1:12" s="15" customFormat="1" ht="11.25">
      <c r="A731" s="27">
        <f t="shared" si="28"/>
        <v>0</v>
      </c>
      <c r="B731" s="160" t="s">
        <v>5</v>
      </c>
      <c r="C731" s="160"/>
      <c r="D731" s="160"/>
      <c r="E731" s="160"/>
      <c r="F731" s="160"/>
      <c r="G731" s="160"/>
      <c r="H731" s="3"/>
      <c r="I731" s="3"/>
      <c r="J731" s="3"/>
      <c r="K731" s="3"/>
      <c r="L731" s="3"/>
    </row>
    <row r="732" spans="1:12" s="15" customFormat="1" ht="11.25">
      <c r="A732" s="27">
        <f t="shared" si="28"/>
        <v>0</v>
      </c>
      <c r="B732" s="160" t="s">
        <v>486</v>
      </c>
      <c r="C732" s="160"/>
      <c r="D732" s="160"/>
      <c r="E732" s="160"/>
      <c r="F732" s="160"/>
      <c r="G732" s="160"/>
      <c r="H732" s="3"/>
      <c r="I732" s="3"/>
      <c r="J732" s="3"/>
      <c r="K732" s="3"/>
      <c r="L732" s="3"/>
    </row>
    <row r="733" spans="1:8" ht="12.75" customHeight="1">
      <c r="A733" s="27">
        <f aca="true" t="shared" si="30" ref="A733:A739">C733</f>
        <v>0</v>
      </c>
      <c r="B733" s="10"/>
      <c r="H733" s="3"/>
    </row>
    <row r="734" spans="1:8" ht="12.75" customHeight="1">
      <c r="A734" s="27">
        <f t="shared" si="30"/>
        <v>0</v>
      </c>
      <c r="B734" s="10"/>
      <c r="H734" s="3"/>
    </row>
    <row r="735" spans="1:8" ht="12.75" customHeight="1">
      <c r="A735" s="27">
        <f t="shared" si="30"/>
        <v>0</v>
      </c>
      <c r="B735" s="10"/>
      <c r="H735" s="3"/>
    </row>
    <row r="736" spans="1:7" s="9" customFormat="1" ht="23.25">
      <c r="A736" s="27">
        <f t="shared" si="30"/>
        <v>0</v>
      </c>
      <c r="B736" s="64" t="s">
        <v>77</v>
      </c>
      <c r="C736" s="28"/>
      <c r="D736" s="28"/>
      <c r="E736" s="28"/>
      <c r="F736" s="28"/>
      <c r="G736" s="28"/>
    </row>
    <row r="737" spans="1:8" ht="12.75" customHeight="1">
      <c r="A737" s="27">
        <f t="shared" si="30"/>
        <v>0</v>
      </c>
      <c r="B737" s="5"/>
      <c r="H737" s="3"/>
    </row>
    <row r="738" spans="1:12" s="7" customFormat="1" ht="15.75" customHeight="1">
      <c r="A738" s="27">
        <f t="shared" si="30"/>
        <v>0</v>
      </c>
      <c r="B738" s="61" t="s">
        <v>274</v>
      </c>
      <c r="C738" s="62"/>
      <c r="D738" s="62"/>
      <c r="E738" s="62"/>
      <c r="F738" s="62"/>
      <c r="G738" s="63"/>
      <c r="I738" s="1"/>
      <c r="J738" s="1"/>
      <c r="K738" s="1"/>
      <c r="L738" s="1"/>
    </row>
    <row r="739" spans="1:12" s="4" customFormat="1" ht="22.5">
      <c r="A739" s="27" t="str">
        <f t="shared" si="30"/>
        <v>Part Number</v>
      </c>
      <c r="B739" s="29" t="s">
        <v>206</v>
      </c>
      <c r="C739" s="29" t="s">
        <v>207</v>
      </c>
      <c r="D739" s="30" t="s">
        <v>208</v>
      </c>
      <c r="E739" s="30" t="s">
        <v>163</v>
      </c>
      <c r="F739" s="30" t="s">
        <v>164</v>
      </c>
      <c r="G739" s="30" t="s">
        <v>165</v>
      </c>
      <c r="I739" s="1"/>
      <c r="J739" s="1"/>
      <c r="K739" s="1"/>
      <c r="L739" s="1"/>
    </row>
    <row r="740" spans="1:7" ht="12.75">
      <c r="A740" s="27" t="str">
        <f aca="true" t="shared" si="31" ref="A740:A746">C740</f>
        <v>F5-INST-VPR</v>
      </c>
      <c r="B740" s="31" t="s">
        <v>665</v>
      </c>
      <c r="C740" s="31" t="s">
        <v>489</v>
      </c>
      <c r="D740" s="32">
        <v>8250</v>
      </c>
      <c r="E740" s="33" t="s">
        <v>265</v>
      </c>
      <c r="F740" s="34">
        <f>Disc_S3</f>
        <v>0</v>
      </c>
      <c r="G740" s="32">
        <f>D740*(1-F740)</f>
        <v>8250</v>
      </c>
    </row>
    <row r="741" spans="1:7" ht="22.5">
      <c r="A741" s="27" t="str">
        <f>C741</f>
        <v>F5-INST-VPR-LTM+ASM</v>
      </c>
      <c r="B741" s="31" t="s">
        <v>662</v>
      </c>
      <c r="C741" s="31" t="s">
        <v>661</v>
      </c>
      <c r="D741" s="32">
        <v>16500</v>
      </c>
      <c r="E741" s="33" t="s">
        <v>265</v>
      </c>
      <c r="F741" s="34">
        <f>Disc_S3</f>
        <v>0</v>
      </c>
      <c r="G741" s="32">
        <f>D741*(1-F741)</f>
        <v>16500</v>
      </c>
    </row>
    <row r="742" spans="1:7" ht="22.5">
      <c r="A742" s="27" t="str">
        <f t="shared" si="31"/>
        <v>F5-INST-VPR-ASM</v>
      </c>
      <c r="B742" s="31" t="s">
        <v>660</v>
      </c>
      <c r="C742" s="31" t="s">
        <v>659</v>
      </c>
      <c r="D742" s="32">
        <v>8250</v>
      </c>
      <c r="E742" s="33" t="s">
        <v>265</v>
      </c>
      <c r="F742" s="34">
        <f>Disc_S3</f>
        <v>0</v>
      </c>
      <c r="G742" s="32">
        <f>D742*(1-F742)</f>
        <v>8250</v>
      </c>
    </row>
    <row r="743" spans="1:8" ht="3" customHeight="1">
      <c r="A743" s="27">
        <f t="shared" si="31"/>
        <v>0</v>
      </c>
      <c r="B743" s="37"/>
      <c r="C743" s="38"/>
      <c r="D743" s="38"/>
      <c r="E743" s="38"/>
      <c r="F743" s="38"/>
      <c r="G743" s="39"/>
      <c r="H743" s="3"/>
    </row>
    <row r="744" spans="1:7" ht="12.75">
      <c r="A744" s="27" t="str">
        <f t="shared" si="31"/>
        <v>F5-INST-BIG-LTM</v>
      </c>
      <c r="B744" s="31" t="s">
        <v>566</v>
      </c>
      <c r="C744" s="31" t="s">
        <v>491</v>
      </c>
      <c r="D744" s="32">
        <v>5500</v>
      </c>
      <c r="E744" s="33" t="s">
        <v>265</v>
      </c>
      <c r="F744" s="34">
        <f>Disc_S3</f>
        <v>0</v>
      </c>
      <c r="G744" s="32">
        <f>D744*(1-F744)</f>
        <v>5500</v>
      </c>
    </row>
    <row r="745" spans="1:7" ht="12.75">
      <c r="A745" s="27" t="str">
        <f t="shared" si="31"/>
        <v>F5-INST-BIG-GTM</v>
      </c>
      <c r="B745" s="31" t="s">
        <v>567</v>
      </c>
      <c r="C745" s="31" t="s">
        <v>492</v>
      </c>
      <c r="D745" s="32">
        <v>5500</v>
      </c>
      <c r="E745" s="33" t="s">
        <v>265</v>
      </c>
      <c r="F745" s="34">
        <f>Disc_S3</f>
        <v>0</v>
      </c>
      <c r="G745" s="32">
        <f>D745*(1-F745)</f>
        <v>5500</v>
      </c>
    </row>
    <row r="746" spans="1:7" ht="12.75">
      <c r="A746" s="27" t="str">
        <f t="shared" si="31"/>
        <v>F5-INST-BIG-LC</v>
      </c>
      <c r="B746" s="31" t="s">
        <v>568</v>
      </c>
      <c r="C746" s="31" t="s">
        <v>490</v>
      </c>
      <c r="D746" s="32">
        <v>5500</v>
      </c>
      <c r="E746" s="33" t="s">
        <v>265</v>
      </c>
      <c r="F746" s="34">
        <f>Disc_S3</f>
        <v>0</v>
      </c>
      <c r="G746" s="32">
        <f>D746*(1-F746)</f>
        <v>5500</v>
      </c>
    </row>
    <row r="747" spans="1:7" ht="12.75">
      <c r="A747" s="27" t="str">
        <f aca="true" t="shared" si="32" ref="A747:A773">C747</f>
        <v>F5-INST-BIG-ASM</v>
      </c>
      <c r="B747" s="36" t="s">
        <v>569</v>
      </c>
      <c r="C747" s="31" t="s">
        <v>493</v>
      </c>
      <c r="D747" s="32">
        <v>8250</v>
      </c>
      <c r="E747" s="33" t="s">
        <v>265</v>
      </c>
      <c r="F747" s="34">
        <f>Disc_S3</f>
        <v>0</v>
      </c>
      <c r="G747" s="32">
        <f>D747*(1-F747)</f>
        <v>8250</v>
      </c>
    </row>
    <row r="748" spans="1:7" ht="12.75">
      <c r="A748" s="27" t="str">
        <f>C748</f>
        <v>F5-INST-BIG-APM</v>
      </c>
      <c r="B748" s="118" t="s">
        <v>941</v>
      </c>
      <c r="C748" s="111" t="s">
        <v>942</v>
      </c>
      <c r="D748" s="112">
        <v>5500</v>
      </c>
      <c r="E748" s="113" t="s">
        <v>265</v>
      </c>
      <c r="F748" s="114">
        <f>Disc_S3</f>
        <v>0</v>
      </c>
      <c r="G748" s="112">
        <f>D748*(1-F748)</f>
        <v>5500</v>
      </c>
    </row>
    <row r="749" spans="1:8" ht="3" customHeight="1">
      <c r="A749" s="27">
        <f t="shared" si="32"/>
        <v>0</v>
      </c>
      <c r="B749" s="37"/>
      <c r="C749" s="38"/>
      <c r="D749" s="38"/>
      <c r="E749" s="38"/>
      <c r="F749" s="38"/>
      <c r="G749" s="39"/>
      <c r="H749" s="3"/>
    </row>
    <row r="750" spans="1:7" ht="22.5">
      <c r="A750" s="27" t="str">
        <f t="shared" si="32"/>
        <v>F5-INST-BIG-LTM+GTM</v>
      </c>
      <c r="B750" s="31" t="s">
        <v>570</v>
      </c>
      <c r="C750" s="31" t="s">
        <v>501</v>
      </c>
      <c r="D750" s="32">
        <v>8250</v>
      </c>
      <c r="E750" s="33" t="s">
        <v>265</v>
      </c>
      <c r="F750" s="34">
        <f aca="true" t="shared" si="33" ref="F750:F756">Disc_S3</f>
        <v>0</v>
      </c>
      <c r="G750" s="32">
        <f aca="true" t="shared" si="34" ref="G750:G756">D750*(1-F750)</f>
        <v>8250</v>
      </c>
    </row>
    <row r="751" spans="1:7" ht="22.5">
      <c r="A751" s="27" t="str">
        <f t="shared" si="32"/>
        <v>F5-INST-BIG-LTM+LC</v>
      </c>
      <c r="B751" s="31" t="s">
        <v>571</v>
      </c>
      <c r="C751" s="31" t="s">
        <v>500</v>
      </c>
      <c r="D751" s="32">
        <v>8250</v>
      </c>
      <c r="E751" s="33" t="s">
        <v>265</v>
      </c>
      <c r="F751" s="34">
        <f t="shared" si="33"/>
        <v>0</v>
      </c>
      <c r="G751" s="32">
        <f t="shared" si="34"/>
        <v>8250</v>
      </c>
    </row>
    <row r="752" spans="1:7" ht="22.5">
      <c r="A752" s="27" t="str">
        <f t="shared" si="32"/>
        <v>F5-INST-BIG-LTM+ASM</v>
      </c>
      <c r="B752" s="31" t="s">
        <v>572</v>
      </c>
      <c r="C752" s="31" t="s">
        <v>502</v>
      </c>
      <c r="D752" s="32">
        <v>11000</v>
      </c>
      <c r="E752" s="33" t="s">
        <v>265</v>
      </c>
      <c r="F752" s="34">
        <f t="shared" si="33"/>
        <v>0</v>
      </c>
      <c r="G752" s="32">
        <f t="shared" si="34"/>
        <v>11000</v>
      </c>
    </row>
    <row r="753" spans="1:7" ht="22.5">
      <c r="A753" s="27" t="str">
        <f>C753</f>
        <v>F5-INST-BIG-LTM+APM</v>
      </c>
      <c r="B753" s="111" t="s">
        <v>943</v>
      </c>
      <c r="C753" s="111" t="s">
        <v>944</v>
      </c>
      <c r="D753" s="112">
        <v>8250</v>
      </c>
      <c r="E753" s="113" t="s">
        <v>265</v>
      </c>
      <c r="F753" s="114">
        <f>Disc_S3</f>
        <v>0</v>
      </c>
      <c r="G753" s="112">
        <f>D753*(1-F753)</f>
        <v>8250</v>
      </c>
    </row>
    <row r="754" spans="1:7" ht="22.5">
      <c r="A754" s="27" t="str">
        <f t="shared" si="32"/>
        <v>F5-INST-BIG-LTM+WBA</v>
      </c>
      <c r="B754" s="31" t="s">
        <v>573</v>
      </c>
      <c r="C754" s="31" t="s">
        <v>503</v>
      </c>
      <c r="D754" s="32">
        <v>11000</v>
      </c>
      <c r="E754" s="33" t="s">
        <v>265</v>
      </c>
      <c r="F754" s="34">
        <f t="shared" si="33"/>
        <v>0</v>
      </c>
      <c r="G754" s="32">
        <f t="shared" si="34"/>
        <v>11000</v>
      </c>
    </row>
    <row r="755" spans="1:7" ht="22.5">
      <c r="A755" s="27" t="str">
        <f t="shared" si="32"/>
        <v>F5-INST-BIG-LTM+WOM</v>
      </c>
      <c r="B755" s="31" t="s">
        <v>663</v>
      </c>
      <c r="C755" s="31" t="s">
        <v>664</v>
      </c>
      <c r="D755" s="32">
        <v>8250</v>
      </c>
      <c r="E755" s="33" t="s">
        <v>265</v>
      </c>
      <c r="F755" s="34">
        <f t="shared" si="33"/>
        <v>0</v>
      </c>
      <c r="G755" s="32">
        <f t="shared" si="34"/>
        <v>8250</v>
      </c>
    </row>
    <row r="756" spans="1:7" ht="22.5">
      <c r="A756" s="27" t="str">
        <f t="shared" si="32"/>
        <v>F5-INST-BIG-LTM+2</v>
      </c>
      <c r="B756" s="31" t="s">
        <v>684</v>
      </c>
      <c r="C756" s="31" t="s">
        <v>685</v>
      </c>
      <c r="D756" s="32">
        <v>16500</v>
      </c>
      <c r="E756" s="33" t="s">
        <v>265</v>
      </c>
      <c r="F756" s="34">
        <f t="shared" si="33"/>
        <v>0</v>
      </c>
      <c r="G756" s="32">
        <f t="shared" si="34"/>
        <v>16500</v>
      </c>
    </row>
    <row r="757" spans="1:8" ht="3" customHeight="1">
      <c r="A757" s="27">
        <f t="shared" si="32"/>
        <v>0</v>
      </c>
      <c r="B757" s="37"/>
      <c r="C757" s="38"/>
      <c r="D757" s="38"/>
      <c r="E757" s="38"/>
      <c r="F757" s="38"/>
      <c r="G757" s="39"/>
      <c r="H757" s="3"/>
    </row>
    <row r="758" spans="1:7" ht="12.75">
      <c r="A758" s="27" t="str">
        <f t="shared" si="32"/>
        <v>F5-INST-OT</v>
      </c>
      <c r="B758" s="31" t="s">
        <v>524</v>
      </c>
      <c r="C758" s="31" t="s">
        <v>499</v>
      </c>
      <c r="D758" s="32">
        <v>1500</v>
      </c>
      <c r="E758" s="33" t="s">
        <v>265</v>
      </c>
      <c r="F758" s="34">
        <f>Disc_S3</f>
        <v>0</v>
      </c>
      <c r="G758" s="32">
        <f>D758*(1-F758)</f>
        <v>1500</v>
      </c>
    </row>
    <row r="759" spans="1:8" ht="12.75" customHeight="1">
      <c r="A759" s="27">
        <f t="shared" si="32"/>
        <v>0</v>
      </c>
      <c r="B759" s="10"/>
      <c r="H759" s="3"/>
    </row>
    <row r="760" spans="1:12" s="15" customFormat="1" ht="35.25" customHeight="1">
      <c r="A760" s="27">
        <f t="shared" si="32"/>
        <v>0</v>
      </c>
      <c r="B760" s="164" t="s">
        <v>543</v>
      </c>
      <c r="C760" s="164"/>
      <c r="D760" s="164"/>
      <c r="E760" s="164"/>
      <c r="F760" s="164"/>
      <c r="G760" s="164"/>
      <c r="H760" s="3"/>
      <c r="I760" s="3"/>
      <c r="J760" s="3"/>
      <c r="K760" s="3"/>
      <c r="L760" s="3"/>
    </row>
    <row r="761" spans="1:12" s="15" customFormat="1" ht="11.25">
      <c r="A761" s="27">
        <f t="shared" si="32"/>
        <v>0</v>
      </c>
      <c r="B761" s="164" t="s">
        <v>113</v>
      </c>
      <c r="C761" s="164"/>
      <c r="D761" s="164"/>
      <c r="E761" s="164"/>
      <c r="F761" s="164"/>
      <c r="G761" s="164"/>
      <c r="H761" s="10"/>
      <c r="I761" s="10"/>
      <c r="J761" s="10"/>
      <c r="K761" s="10"/>
      <c r="L761" s="10"/>
    </row>
    <row r="762" spans="1:12" s="15" customFormat="1" ht="11.25">
      <c r="A762" s="27">
        <f t="shared" si="32"/>
        <v>0</v>
      </c>
      <c r="B762" s="164" t="s">
        <v>544</v>
      </c>
      <c r="C762" s="164"/>
      <c r="D762" s="164"/>
      <c r="E762" s="164"/>
      <c r="F762" s="164"/>
      <c r="G762" s="164"/>
      <c r="H762" s="10"/>
      <c r="I762" s="10"/>
      <c r="J762" s="10"/>
      <c r="K762" s="10"/>
      <c r="L762" s="10"/>
    </row>
    <row r="763" spans="1:12" s="15" customFormat="1" ht="11.25">
      <c r="A763" s="27">
        <f t="shared" si="32"/>
        <v>0</v>
      </c>
      <c r="B763" s="164" t="s">
        <v>545</v>
      </c>
      <c r="C763" s="164"/>
      <c r="D763" s="164"/>
      <c r="E763" s="164"/>
      <c r="F763" s="164"/>
      <c r="G763" s="164"/>
      <c r="H763" s="10"/>
      <c r="I763" s="10"/>
      <c r="J763" s="10"/>
      <c r="K763" s="10"/>
      <c r="L763" s="10"/>
    </row>
    <row r="764" spans="1:12" s="15" customFormat="1" ht="11.25">
      <c r="A764" s="27">
        <f t="shared" si="32"/>
        <v>0</v>
      </c>
      <c r="B764" s="164" t="s">
        <v>469</v>
      </c>
      <c r="C764" s="164"/>
      <c r="D764" s="164"/>
      <c r="E764" s="164"/>
      <c r="F764" s="164"/>
      <c r="G764" s="164"/>
      <c r="H764" s="3"/>
      <c r="I764" s="3"/>
      <c r="J764" s="3"/>
      <c r="K764" s="3"/>
      <c r="L764" s="3"/>
    </row>
    <row r="765" spans="1:12" s="15" customFormat="1" ht="11.25" customHeight="1">
      <c r="A765" s="27">
        <f t="shared" si="32"/>
        <v>0</v>
      </c>
      <c r="B765" s="164" t="s">
        <v>525</v>
      </c>
      <c r="C765" s="164"/>
      <c r="D765" s="164"/>
      <c r="E765" s="164"/>
      <c r="F765" s="164"/>
      <c r="G765" s="164"/>
      <c r="H765" s="3"/>
      <c r="I765" s="3"/>
      <c r="J765" s="3"/>
      <c r="K765" s="3"/>
      <c r="L765" s="3"/>
    </row>
    <row r="766" spans="1:12" s="15" customFormat="1" ht="22.5" customHeight="1">
      <c r="A766" s="27">
        <f t="shared" si="32"/>
        <v>0</v>
      </c>
      <c r="B766" s="164" t="s">
        <v>526</v>
      </c>
      <c r="C766" s="164"/>
      <c r="D766" s="164"/>
      <c r="E766" s="164"/>
      <c r="F766" s="164"/>
      <c r="G766" s="164"/>
      <c r="H766" s="3"/>
      <c r="I766" s="3"/>
      <c r="J766" s="3"/>
      <c r="K766" s="3"/>
      <c r="L766" s="3"/>
    </row>
    <row r="767" spans="1:12" s="15" customFormat="1" ht="12.75" customHeight="1">
      <c r="A767" s="27">
        <f t="shared" si="32"/>
        <v>0</v>
      </c>
      <c r="B767" s="16"/>
      <c r="C767" s="16"/>
      <c r="D767" s="16"/>
      <c r="E767" s="16"/>
      <c r="F767" s="16"/>
      <c r="G767" s="16"/>
      <c r="H767" s="3"/>
      <c r="I767" s="16"/>
      <c r="J767" s="16"/>
      <c r="K767" s="16"/>
      <c r="L767" s="16"/>
    </row>
    <row r="768" spans="1:8" ht="12.75" customHeight="1">
      <c r="A768" s="27">
        <f t="shared" si="32"/>
        <v>0</v>
      </c>
      <c r="B768" s="5"/>
      <c r="H768" s="3"/>
    </row>
    <row r="769" spans="1:12" s="7" customFormat="1" ht="15.75" customHeight="1">
      <c r="A769" s="27">
        <f t="shared" si="32"/>
        <v>0</v>
      </c>
      <c r="B769" s="68" t="s">
        <v>275</v>
      </c>
      <c r="C769" s="62"/>
      <c r="D769" s="62"/>
      <c r="E769" s="62"/>
      <c r="F769" s="62"/>
      <c r="G769" s="63"/>
      <c r="I769" s="1"/>
      <c r="J769" s="1"/>
      <c r="K769" s="1"/>
      <c r="L769" s="1"/>
    </row>
    <row r="770" spans="1:12" s="4" customFormat="1" ht="22.5">
      <c r="A770" s="27" t="str">
        <f t="shared" si="32"/>
        <v>Part Number</v>
      </c>
      <c r="B770" s="29" t="s">
        <v>206</v>
      </c>
      <c r="C770" s="29" t="s">
        <v>207</v>
      </c>
      <c r="D770" s="30" t="s">
        <v>208</v>
      </c>
      <c r="E770" s="30" t="s">
        <v>163</v>
      </c>
      <c r="F770" s="30" t="s">
        <v>164</v>
      </c>
      <c r="G770" s="30" t="s">
        <v>165</v>
      </c>
      <c r="I770" s="1"/>
      <c r="J770" s="1"/>
      <c r="K770" s="1"/>
      <c r="L770" s="1"/>
    </row>
    <row r="771" spans="1:7" ht="12.75">
      <c r="A771" s="27" t="str">
        <f t="shared" si="32"/>
        <v>F5-INST-BIG-WBA</v>
      </c>
      <c r="B771" s="31" t="s">
        <v>574</v>
      </c>
      <c r="C771" s="31" t="s">
        <v>494</v>
      </c>
      <c r="D771" s="32">
        <v>8250</v>
      </c>
      <c r="E771" s="33" t="s">
        <v>265</v>
      </c>
      <c r="F771" s="34">
        <f>Disc_S3</f>
        <v>0</v>
      </c>
      <c r="G771" s="32">
        <f>D771*(1-F771)</f>
        <v>8250</v>
      </c>
    </row>
    <row r="772" spans="1:7" ht="12.75">
      <c r="A772" s="27" t="str">
        <f t="shared" si="32"/>
        <v>F5-INST-BIG-WOM</v>
      </c>
      <c r="B772" s="36" t="s">
        <v>682</v>
      </c>
      <c r="C772" s="31" t="s">
        <v>683</v>
      </c>
      <c r="D772" s="32">
        <v>5500</v>
      </c>
      <c r="E772" s="33" t="s">
        <v>265</v>
      </c>
      <c r="F772" s="34">
        <f>Disc_S3</f>
        <v>0</v>
      </c>
      <c r="G772" s="32">
        <f>D772*(1-F772)</f>
        <v>5500</v>
      </c>
    </row>
    <row r="773" spans="1:8" ht="12.75" customHeight="1">
      <c r="A773" s="27">
        <f t="shared" si="32"/>
        <v>0</v>
      </c>
      <c r="B773" s="10"/>
      <c r="H773" s="3"/>
    </row>
    <row r="774" spans="1:12" s="15" customFormat="1" ht="35.25" customHeight="1">
      <c r="A774" s="27">
        <f aca="true" t="shared" si="35" ref="A774:A779">C774</f>
        <v>0</v>
      </c>
      <c r="B774" s="164" t="s">
        <v>543</v>
      </c>
      <c r="C774" s="164"/>
      <c r="D774" s="164"/>
      <c r="E774" s="164"/>
      <c r="F774" s="164"/>
      <c r="G774" s="164"/>
      <c r="H774" s="3"/>
      <c r="I774" s="3"/>
      <c r="J774" s="3"/>
      <c r="K774" s="3"/>
      <c r="L774" s="3"/>
    </row>
    <row r="775" spans="1:12" s="15" customFormat="1" ht="11.25">
      <c r="A775" s="27">
        <f t="shared" si="35"/>
        <v>0</v>
      </c>
      <c r="B775" s="164" t="s">
        <v>113</v>
      </c>
      <c r="C775" s="164"/>
      <c r="D775" s="164"/>
      <c r="E775" s="164"/>
      <c r="F775" s="164"/>
      <c r="G775" s="164"/>
      <c r="H775" s="10"/>
      <c r="I775" s="10"/>
      <c r="J775" s="10"/>
      <c r="K775" s="10"/>
      <c r="L775" s="10"/>
    </row>
    <row r="776" spans="1:12" s="15" customFormat="1" ht="11.25">
      <c r="A776" s="27">
        <f t="shared" si="35"/>
        <v>0</v>
      </c>
      <c r="B776" s="164" t="s">
        <v>544</v>
      </c>
      <c r="C776" s="164"/>
      <c r="D776" s="164"/>
      <c r="E776" s="164"/>
      <c r="F776" s="164"/>
      <c r="G776" s="164"/>
      <c r="H776" s="10"/>
      <c r="I776" s="10"/>
      <c r="J776" s="10"/>
      <c r="K776" s="10"/>
      <c r="L776" s="10"/>
    </row>
    <row r="777" spans="1:12" s="15" customFormat="1" ht="11.25">
      <c r="A777" s="27">
        <f t="shared" si="35"/>
        <v>0</v>
      </c>
      <c r="B777" s="164" t="s">
        <v>545</v>
      </c>
      <c r="C777" s="164"/>
      <c r="D777" s="164"/>
      <c r="E777" s="164"/>
      <c r="F777" s="164"/>
      <c r="G777" s="164"/>
      <c r="H777" s="10"/>
      <c r="I777" s="10"/>
      <c r="J777" s="10"/>
      <c r="K777" s="10"/>
      <c r="L777" s="10"/>
    </row>
    <row r="778" spans="1:12" s="15" customFormat="1" ht="11.25">
      <c r="A778" s="27">
        <f t="shared" si="35"/>
        <v>0</v>
      </c>
      <c r="B778" s="164" t="s">
        <v>469</v>
      </c>
      <c r="C778" s="164"/>
      <c r="D778" s="164"/>
      <c r="E778" s="164"/>
      <c r="F778" s="164"/>
      <c r="G778" s="164"/>
      <c r="H778" s="3"/>
      <c r="I778" s="3"/>
      <c r="J778" s="3"/>
      <c r="K778" s="3"/>
      <c r="L778" s="3"/>
    </row>
    <row r="779" spans="1:12" s="15" customFormat="1" ht="11.25" customHeight="1">
      <c r="A779" s="27">
        <f t="shared" si="35"/>
        <v>0</v>
      </c>
      <c r="B779" s="164" t="s">
        <v>525</v>
      </c>
      <c r="C779" s="164"/>
      <c r="D779" s="164"/>
      <c r="E779" s="164"/>
      <c r="F779" s="164"/>
      <c r="G779" s="164"/>
      <c r="H779" s="3"/>
      <c r="I779" s="3"/>
      <c r="J779" s="3"/>
      <c r="K779" s="3"/>
      <c r="L779" s="3"/>
    </row>
    <row r="780" spans="1:12" s="15" customFormat="1" ht="12.75" customHeight="1">
      <c r="A780" s="27">
        <f aca="true" t="shared" si="36" ref="A780:A797">C780</f>
        <v>0</v>
      </c>
      <c r="B780" s="16"/>
      <c r="C780" s="16"/>
      <c r="D780" s="16"/>
      <c r="E780" s="16"/>
      <c r="F780" s="16"/>
      <c r="G780" s="16"/>
      <c r="H780" s="3"/>
      <c r="I780" s="16"/>
      <c r="J780" s="16"/>
      <c r="K780" s="16"/>
      <c r="L780" s="16"/>
    </row>
    <row r="781" spans="1:8" ht="12.75" customHeight="1">
      <c r="A781" s="27">
        <f t="shared" si="36"/>
        <v>0</v>
      </c>
      <c r="B781" s="5"/>
      <c r="H781" s="3"/>
    </row>
    <row r="782" spans="1:12" s="7" customFormat="1" ht="15.75" customHeight="1">
      <c r="A782" s="27">
        <f t="shared" si="36"/>
        <v>0</v>
      </c>
      <c r="B782" s="68" t="s">
        <v>317</v>
      </c>
      <c r="C782" s="62"/>
      <c r="D782" s="62"/>
      <c r="E782" s="62"/>
      <c r="F782" s="62"/>
      <c r="G782" s="63"/>
      <c r="I782" s="1"/>
      <c r="J782" s="1"/>
      <c r="K782" s="1"/>
      <c r="L782" s="1"/>
    </row>
    <row r="783" spans="1:12" s="4" customFormat="1" ht="22.5">
      <c r="A783" s="27" t="str">
        <f t="shared" si="36"/>
        <v>Part Number</v>
      </c>
      <c r="B783" s="29" t="s">
        <v>206</v>
      </c>
      <c r="C783" s="29" t="s">
        <v>207</v>
      </c>
      <c r="D783" s="30" t="s">
        <v>208</v>
      </c>
      <c r="E783" s="30" t="s">
        <v>163</v>
      </c>
      <c r="F783" s="30" t="s">
        <v>164</v>
      </c>
      <c r="G783" s="30" t="s">
        <v>165</v>
      </c>
      <c r="I783" s="1"/>
      <c r="J783" s="1"/>
      <c r="K783" s="1"/>
      <c r="L783" s="1"/>
    </row>
    <row r="784" spans="1:7" ht="12.75">
      <c r="A784" s="27" t="str">
        <f t="shared" si="36"/>
        <v>F5-INST-ARX</v>
      </c>
      <c r="B784" s="31" t="s">
        <v>865</v>
      </c>
      <c r="C784" s="31" t="s">
        <v>497</v>
      </c>
      <c r="D784" s="32">
        <v>16000</v>
      </c>
      <c r="E784" s="33" t="s">
        <v>265</v>
      </c>
      <c r="F784" s="34">
        <f>Disc_S3</f>
        <v>0</v>
      </c>
      <c r="G784" s="32">
        <f>D784*(1-F784)</f>
        <v>16000</v>
      </c>
    </row>
    <row r="785" spans="1:8" ht="12.75" customHeight="1">
      <c r="A785" s="27">
        <f t="shared" si="36"/>
        <v>0</v>
      </c>
      <c r="B785" s="10"/>
      <c r="H785" s="3"/>
    </row>
    <row r="786" spans="1:12" s="15" customFormat="1" ht="22.5" customHeight="1">
      <c r="A786" s="27">
        <f>C786</f>
        <v>0</v>
      </c>
      <c r="B786" s="160" t="s">
        <v>866</v>
      </c>
      <c r="C786" s="160"/>
      <c r="D786" s="160"/>
      <c r="E786" s="160"/>
      <c r="F786" s="160"/>
      <c r="G786" s="160"/>
      <c r="H786" s="3"/>
      <c r="I786" s="3"/>
      <c r="J786" s="3"/>
      <c r="K786" s="3"/>
      <c r="L786" s="3"/>
    </row>
    <row r="787" spans="1:12" s="15" customFormat="1" ht="22.5" customHeight="1">
      <c r="A787" s="27">
        <f t="shared" si="36"/>
        <v>0</v>
      </c>
      <c r="B787" s="160" t="s">
        <v>894</v>
      </c>
      <c r="C787" s="160"/>
      <c r="D787" s="160"/>
      <c r="E787" s="160"/>
      <c r="F787" s="160"/>
      <c r="G787" s="160"/>
      <c r="H787" s="3"/>
      <c r="I787" s="3"/>
      <c r="J787" s="3"/>
      <c r="K787" s="3"/>
      <c r="L787" s="3"/>
    </row>
    <row r="788" spans="1:12" s="15" customFormat="1" ht="11.25">
      <c r="A788" s="27">
        <f t="shared" si="36"/>
        <v>0</v>
      </c>
      <c r="B788" s="160" t="s">
        <v>842</v>
      </c>
      <c r="C788" s="160"/>
      <c r="D788" s="160"/>
      <c r="E788" s="160"/>
      <c r="F788" s="160"/>
      <c r="G788" s="160"/>
      <c r="H788" s="3"/>
      <c r="I788" s="3"/>
      <c r="J788" s="3"/>
      <c r="K788" s="3"/>
      <c r="L788" s="3"/>
    </row>
    <row r="789" spans="1:12" s="15" customFormat="1" ht="11.25">
      <c r="A789" s="27">
        <f>C789</f>
        <v>0</v>
      </c>
      <c r="B789" s="160" t="s">
        <v>843</v>
      </c>
      <c r="C789" s="160"/>
      <c r="D789" s="160"/>
      <c r="E789" s="160"/>
      <c r="F789" s="160"/>
      <c r="G789" s="160"/>
      <c r="H789" s="3"/>
      <c r="I789" s="3"/>
      <c r="J789" s="3"/>
      <c r="K789" s="3"/>
      <c r="L789" s="3"/>
    </row>
    <row r="790" spans="1:12" s="15" customFormat="1" ht="22.5" customHeight="1">
      <c r="A790" s="27">
        <f t="shared" si="36"/>
        <v>0</v>
      </c>
      <c r="B790" s="160" t="s">
        <v>844</v>
      </c>
      <c r="C790" s="160"/>
      <c r="D790" s="160"/>
      <c r="E790" s="160"/>
      <c r="F790" s="160"/>
      <c r="G790" s="160"/>
      <c r="H790" s="3"/>
      <c r="I790" s="3"/>
      <c r="J790" s="3"/>
      <c r="K790" s="3"/>
      <c r="L790" s="3"/>
    </row>
    <row r="791" spans="1:12" s="15" customFormat="1" ht="12.75" customHeight="1">
      <c r="A791" s="27">
        <f t="shared" si="36"/>
        <v>0</v>
      </c>
      <c r="B791" s="16"/>
      <c r="C791" s="16"/>
      <c r="D791" s="16"/>
      <c r="E791" s="16"/>
      <c r="F791" s="16"/>
      <c r="G791" s="16"/>
      <c r="H791" s="3"/>
      <c r="I791" s="16"/>
      <c r="J791" s="16"/>
      <c r="K791" s="16"/>
      <c r="L791" s="16"/>
    </row>
    <row r="792" spans="1:8" ht="12.75" customHeight="1">
      <c r="A792" s="27">
        <f t="shared" si="36"/>
        <v>0</v>
      </c>
      <c r="B792" s="5"/>
      <c r="H792" s="3"/>
    </row>
    <row r="793" spans="1:12" s="7" customFormat="1" ht="15.75" customHeight="1">
      <c r="A793" s="27">
        <f t="shared" si="36"/>
        <v>0</v>
      </c>
      <c r="B793" s="68" t="s">
        <v>103</v>
      </c>
      <c r="C793" s="62"/>
      <c r="D793" s="62"/>
      <c r="E793" s="62"/>
      <c r="F793" s="62"/>
      <c r="G793" s="63"/>
      <c r="I793" s="1"/>
      <c r="J793" s="1"/>
      <c r="K793" s="1"/>
      <c r="L793" s="1"/>
    </row>
    <row r="794" spans="1:12" s="4" customFormat="1" ht="22.5">
      <c r="A794" s="27" t="str">
        <f t="shared" si="36"/>
        <v>Part Number</v>
      </c>
      <c r="B794" s="29" t="s">
        <v>206</v>
      </c>
      <c r="C794" s="29" t="s">
        <v>207</v>
      </c>
      <c r="D794" s="30" t="s">
        <v>208</v>
      </c>
      <c r="E794" s="30" t="s">
        <v>163</v>
      </c>
      <c r="F794" s="30" t="s">
        <v>164</v>
      </c>
      <c r="G794" s="30" t="s">
        <v>165</v>
      </c>
      <c r="I794" s="1"/>
      <c r="J794" s="1"/>
      <c r="K794" s="1"/>
      <c r="L794" s="1"/>
    </row>
    <row r="795" spans="1:7" ht="12.75">
      <c r="A795" s="27" t="str">
        <f t="shared" si="36"/>
        <v>F5-INST-BIG-SAM</v>
      </c>
      <c r="B795" s="110" t="s">
        <v>575</v>
      </c>
      <c r="C795" s="105" t="s">
        <v>495</v>
      </c>
      <c r="D795" s="100">
        <v>5500</v>
      </c>
      <c r="E795" s="106" t="s">
        <v>265</v>
      </c>
      <c r="F795" s="107">
        <f>Disc_S3</f>
        <v>0</v>
      </c>
      <c r="G795" s="100">
        <f>D795*(1-F795)</f>
        <v>5500</v>
      </c>
    </row>
    <row r="796" spans="1:7" ht="12.75">
      <c r="A796" s="27" t="str">
        <f t="shared" si="36"/>
        <v>F5-INST-FP</v>
      </c>
      <c r="B796" s="31" t="s">
        <v>576</v>
      </c>
      <c r="C796" s="31" t="s">
        <v>496</v>
      </c>
      <c r="D796" s="32">
        <v>5500</v>
      </c>
      <c r="E796" s="33" t="s">
        <v>265</v>
      </c>
      <c r="F796" s="34">
        <f>Disc_S3</f>
        <v>0</v>
      </c>
      <c r="G796" s="32">
        <f>D796*(1-F796)</f>
        <v>5500</v>
      </c>
    </row>
    <row r="797" spans="1:8" ht="12.75" customHeight="1">
      <c r="A797" s="27">
        <f t="shared" si="36"/>
        <v>0</v>
      </c>
      <c r="B797" s="10"/>
      <c r="H797" s="3"/>
    </row>
    <row r="798" spans="1:12" s="15" customFormat="1" ht="35.25" customHeight="1">
      <c r="A798" s="27">
        <f aca="true" t="shared" si="37" ref="A798:A805">C798</f>
        <v>0</v>
      </c>
      <c r="B798" s="164" t="s">
        <v>543</v>
      </c>
      <c r="C798" s="164"/>
      <c r="D798" s="164"/>
      <c r="E798" s="164"/>
      <c r="F798" s="164"/>
      <c r="G798" s="164"/>
      <c r="H798" s="3"/>
      <c r="I798" s="3"/>
      <c r="J798" s="3"/>
      <c r="K798" s="3"/>
      <c r="L798" s="3"/>
    </row>
    <row r="799" spans="1:12" s="15" customFormat="1" ht="11.25">
      <c r="A799" s="27">
        <f t="shared" si="37"/>
        <v>0</v>
      </c>
      <c r="B799" s="164" t="s">
        <v>113</v>
      </c>
      <c r="C799" s="164"/>
      <c r="D799" s="164"/>
      <c r="E799" s="164"/>
      <c r="F799" s="164"/>
      <c r="G799" s="164"/>
      <c r="H799" s="10"/>
      <c r="I799" s="10"/>
      <c r="J799" s="10"/>
      <c r="K799" s="10"/>
      <c r="L799" s="10"/>
    </row>
    <row r="800" spans="1:12" s="15" customFormat="1" ht="11.25">
      <c r="A800" s="27">
        <f t="shared" si="37"/>
        <v>0</v>
      </c>
      <c r="B800" s="164" t="s">
        <v>544</v>
      </c>
      <c r="C800" s="164"/>
      <c r="D800" s="164"/>
      <c r="E800" s="164"/>
      <c r="F800" s="164"/>
      <c r="G800" s="164"/>
      <c r="H800" s="10"/>
      <c r="I800" s="10"/>
      <c r="J800" s="10"/>
      <c r="K800" s="10"/>
      <c r="L800" s="10"/>
    </row>
    <row r="801" spans="1:12" s="15" customFormat="1" ht="11.25">
      <c r="A801" s="27">
        <f t="shared" si="37"/>
        <v>0</v>
      </c>
      <c r="B801" s="164" t="s">
        <v>545</v>
      </c>
      <c r="C801" s="164"/>
      <c r="D801" s="164"/>
      <c r="E801" s="164"/>
      <c r="F801" s="164"/>
      <c r="G801" s="164"/>
      <c r="H801" s="10"/>
      <c r="I801" s="10"/>
      <c r="J801" s="10"/>
      <c r="K801" s="10"/>
      <c r="L801" s="10"/>
    </row>
    <row r="802" spans="1:12" s="15" customFormat="1" ht="35.25" customHeight="1">
      <c r="A802" s="27">
        <f t="shared" si="37"/>
        <v>0</v>
      </c>
      <c r="B802" s="164" t="s">
        <v>565</v>
      </c>
      <c r="C802" s="164"/>
      <c r="D802" s="164"/>
      <c r="E802" s="164"/>
      <c r="F802" s="164"/>
      <c r="G802" s="164"/>
      <c r="H802" s="10"/>
      <c r="I802" s="10"/>
      <c r="J802" s="10"/>
      <c r="K802" s="10"/>
      <c r="L802" s="10"/>
    </row>
    <row r="803" spans="1:12" s="15" customFormat="1" ht="11.25">
      <c r="A803" s="27">
        <f t="shared" si="37"/>
        <v>0</v>
      </c>
      <c r="B803" s="164" t="s">
        <v>527</v>
      </c>
      <c r="C803" s="164"/>
      <c r="D803" s="164"/>
      <c r="E803" s="164"/>
      <c r="F803" s="164"/>
      <c r="G803" s="164"/>
      <c r="H803" s="3"/>
      <c r="I803" s="3"/>
      <c r="J803" s="3"/>
      <c r="K803" s="3"/>
      <c r="L803" s="3"/>
    </row>
    <row r="804" spans="1:12" s="15" customFormat="1" ht="11.25" customHeight="1">
      <c r="A804" s="27">
        <f t="shared" si="37"/>
        <v>0</v>
      </c>
      <c r="B804" s="164" t="s">
        <v>563</v>
      </c>
      <c r="C804" s="164"/>
      <c r="D804" s="164"/>
      <c r="E804" s="164"/>
      <c r="F804" s="164"/>
      <c r="G804" s="164"/>
      <c r="H804" s="3"/>
      <c r="I804" s="3"/>
      <c r="J804" s="3"/>
      <c r="K804" s="3"/>
      <c r="L804" s="3"/>
    </row>
    <row r="805" spans="1:12" s="15" customFormat="1" ht="22.5" customHeight="1">
      <c r="A805" s="27">
        <f t="shared" si="37"/>
        <v>0</v>
      </c>
      <c r="B805" s="164" t="s">
        <v>564</v>
      </c>
      <c r="C805" s="164"/>
      <c r="D805" s="164"/>
      <c r="E805" s="164"/>
      <c r="F805" s="164"/>
      <c r="G805" s="164"/>
      <c r="H805" s="3"/>
      <c r="I805" s="3"/>
      <c r="J805" s="3"/>
      <c r="K805" s="3"/>
      <c r="L805" s="3"/>
    </row>
    <row r="806" spans="1:12" s="15" customFormat="1" ht="12.75" customHeight="1">
      <c r="A806" s="27">
        <f aca="true" t="shared" si="38" ref="A806:A870">C806</f>
        <v>0</v>
      </c>
      <c r="B806" s="16"/>
      <c r="C806" s="16"/>
      <c r="D806" s="16"/>
      <c r="E806" s="16"/>
      <c r="F806" s="16"/>
      <c r="G806" s="16"/>
      <c r="H806" s="3"/>
      <c r="I806" s="16"/>
      <c r="J806" s="16"/>
      <c r="K806" s="16"/>
      <c r="L806" s="16"/>
    </row>
    <row r="807" spans="1:8" ht="12.75" customHeight="1">
      <c r="A807" s="27">
        <f t="shared" si="38"/>
        <v>0</v>
      </c>
      <c r="B807" s="5"/>
      <c r="H807" s="3"/>
    </row>
    <row r="808" spans="1:12" s="7" customFormat="1" ht="15.75" customHeight="1">
      <c r="A808" s="27">
        <f t="shared" si="38"/>
        <v>0</v>
      </c>
      <c r="B808" s="68" t="s">
        <v>276</v>
      </c>
      <c r="C808" s="62"/>
      <c r="D808" s="62"/>
      <c r="E808" s="62"/>
      <c r="F808" s="62"/>
      <c r="G808" s="63"/>
      <c r="I808" s="1"/>
      <c r="J808" s="1"/>
      <c r="K808" s="1"/>
      <c r="L808" s="1"/>
    </row>
    <row r="809" spans="1:12" s="4" customFormat="1" ht="22.5">
      <c r="A809" s="27" t="str">
        <f t="shared" si="38"/>
        <v>Part Number</v>
      </c>
      <c r="B809" s="29" t="s">
        <v>206</v>
      </c>
      <c r="C809" s="29" t="s">
        <v>207</v>
      </c>
      <c r="D809" s="30" t="s">
        <v>208</v>
      </c>
      <c r="E809" s="30" t="s">
        <v>163</v>
      </c>
      <c r="F809" s="30" t="s">
        <v>164</v>
      </c>
      <c r="G809" s="30" t="s">
        <v>165</v>
      </c>
      <c r="I809" s="1"/>
      <c r="J809" s="1"/>
      <c r="K809" s="1"/>
      <c r="L809" s="1"/>
    </row>
    <row r="810" spans="1:7" ht="12.75">
      <c r="A810" s="27" t="str">
        <f t="shared" si="38"/>
        <v>F5-INST-EM</v>
      </c>
      <c r="B810" s="31" t="s">
        <v>577</v>
      </c>
      <c r="C810" s="31" t="s">
        <v>498</v>
      </c>
      <c r="D810" s="32">
        <v>5500</v>
      </c>
      <c r="E810" s="33" t="s">
        <v>265</v>
      </c>
      <c r="F810" s="34">
        <f>Disc_S3</f>
        <v>0</v>
      </c>
      <c r="G810" s="32">
        <f>D810*(1-F810)</f>
        <v>5500</v>
      </c>
    </row>
    <row r="811" spans="1:8" ht="12.75" customHeight="1">
      <c r="A811" s="27">
        <f t="shared" si="38"/>
        <v>0</v>
      </c>
      <c r="B811" s="10"/>
      <c r="H811" s="3"/>
    </row>
    <row r="812" spans="1:12" s="15" customFormat="1" ht="35.25" customHeight="1">
      <c r="A812" s="27">
        <f t="shared" si="38"/>
        <v>0</v>
      </c>
      <c r="B812" s="164" t="s">
        <v>543</v>
      </c>
      <c r="C812" s="164"/>
      <c r="D812" s="164"/>
      <c r="E812" s="164"/>
      <c r="F812" s="164"/>
      <c r="G812" s="164"/>
      <c r="H812" s="3"/>
      <c r="I812" s="3"/>
      <c r="J812" s="3"/>
      <c r="K812" s="3"/>
      <c r="L812" s="3"/>
    </row>
    <row r="813" spans="1:12" s="15" customFormat="1" ht="11.25">
      <c r="A813" s="27">
        <f t="shared" si="38"/>
        <v>0</v>
      </c>
      <c r="B813" s="164" t="s">
        <v>113</v>
      </c>
      <c r="C813" s="164"/>
      <c r="D813" s="164"/>
      <c r="E813" s="164"/>
      <c r="F813" s="164"/>
      <c r="G813" s="164"/>
      <c r="H813" s="10"/>
      <c r="I813" s="10"/>
      <c r="J813" s="10"/>
      <c r="K813" s="10"/>
      <c r="L813" s="10"/>
    </row>
    <row r="814" spans="1:12" s="15" customFormat="1" ht="11.25">
      <c r="A814" s="27">
        <f>C814</f>
        <v>0</v>
      </c>
      <c r="B814" s="164" t="s">
        <v>544</v>
      </c>
      <c r="C814" s="164"/>
      <c r="D814" s="164"/>
      <c r="E814" s="164"/>
      <c r="F814" s="164"/>
      <c r="G814" s="164"/>
      <c r="H814" s="10"/>
      <c r="I814" s="10"/>
      <c r="J814" s="10"/>
      <c r="K814" s="10"/>
      <c r="L814" s="10"/>
    </row>
    <row r="815" spans="1:12" s="15" customFormat="1" ht="11.25">
      <c r="A815" s="27">
        <f>C815</f>
        <v>0</v>
      </c>
      <c r="B815" s="164" t="s">
        <v>545</v>
      </c>
      <c r="C815" s="164"/>
      <c r="D815" s="164"/>
      <c r="E815" s="164"/>
      <c r="F815" s="164"/>
      <c r="G815" s="164"/>
      <c r="H815" s="10"/>
      <c r="I815" s="10"/>
      <c r="J815" s="10"/>
      <c r="K815" s="10"/>
      <c r="L815" s="10"/>
    </row>
    <row r="816" spans="1:12" s="15" customFormat="1" ht="11.25">
      <c r="A816" s="27">
        <f>C816</f>
        <v>0</v>
      </c>
      <c r="B816" s="164" t="s">
        <v>469</v>
      </c>
      <c r="C816" s="164"/>
      <c r="D816" s="164"/>
      <c r="E816" s="164"/>
      <c r="F816" s="164"/>
      <c r="G816" s="164"/>
      <c r="H816" s="3"/>
      <c r="I816" s="3"/>
      <c r="J816" s="3"/>
      <c r="K816" s="3"/>
      <c r="L816" s="3"/>
    </row>
    <row r="817" spans="1:12" s="15" customFormat="1" ht="11.25" customHeight="1">
      <c r="A817" s="27">
        <f>C817</f>
        <v>0</v>
      </c>
      <c r="B817" s="164" t="s">
        <v>525</v>
      </c>
      <c r="C817" s="164"/>
      <c r="D817" s="164"/>
      <c r="E817" s="164"/>
      <c r="F817" s="164"/>
      <c r="G817" s="164"/>
      <c r="H817" s="3"/>
      <c r="I817" s="3"/>
      <c r="J817" s="3"/>
      <c r="K817" s="3"/>
      <c r="L817" s="3"/>
    </row>
    <row r="818" spans="1:12" s="15" customFormat="1" ht="12.75" customHeight="1">
      <c r="A818" s="27">
        <f t="shared" si="38"/>
        <v>0</v>
      </c>
      <c r="B818" s="16"/>
      <c r="C818" s="16"/>
      <c r="D818" s="16"/>
      <c r="E818" s="16"/>
      <c r="F818" s="16"/>
      <c r="G818" s="16"/>
      <c r="H818" s="3"/>
      <c r="I818" s="16"/>
      <c r="J818" s="16"/>
      <c r="K818" s="16"/>
      <c r="L818" s="16"/>
    </row>
    <row r="819" spans="1:8" ht="12.75" customHeight="1">
      <c r="A819" s="27">
        <f t="shared" si="38"/>
        <v>0</v>
      </c>
      <c r="B819" s="10"/>
      <c r="H819" s="3"/>
    </row>
    <row r="820" spans="1:8" ht="12.75" customHeight="1">
      <c r="A820" s="27">
        <f t="shared" si="38"/>
        <v>0</v>
      </c>
      <c r="B820" s="10"/>
      <c r="H820" s="3"/>
    </row>
    <row r="821" spans="1:7" s="9" customFormat="1" ht="23.25">
      <c r="A821" s="27">
        <f t="shared" si="38"/>
        <v>0</v>
      </c>
      <c r="B821" s="64" t="s">
        <v>78</v>
      </c>
      <c r="C821" s="28"/>
      <c r="D821" s="28"/>
      <c r="E821" s="28"/>
      <c r="F821" s="28"/>
      <c r="G821" s="28"/>
    </row>
    <row r="822" spans="1:8" ht="12.75" customHeight="1">
      <c r="A822" s="27">
        <f t="shared" si="38"/>
        <v>0</v>
      </c>
      <c r="B822" s="5"/>
      <c r="H822" s="3"/>
    </row>
    <row r="823" spans="1:12" s="7" customFormat="1" ht="15.75" customHeight="1">
      <c r="A823" s="27">
        <f t="shared" si="38"/>
        <v>0</v>
      </c>
      <c r="B823" s="61" t="s">
        <v>407</v>
      </c>
      <c r="C823" s="62"/>
      <c r="D823" s="62"/>
      <c r="E823" s="62"/>
      <c r="F823" s="62"/>
      <c r="G823" s="63"/>
      <c r="I823" s="1"/>
      <c r="J823" s="1"/>
      <c r="K823" s="1"/>
      <c r="L823" s="1"/>
    </row>
    <row r="824" spans="1:12" s="4" customFormat="1" ht="22.5">
      <c r="A824" s="27" t="str">
        <f t="shared" si="38"/>
        <v>Part Number</v>
      </c>
      <c r="B824" s="45" t="s">
        <v>206</v>
      </c>
      <c r="C824" s="45" t="s">
        <v>207</v>
      </c>
      <c r="D824" s="46" t="s">
        <v>208</v>
      </c>
      <c r="E824" s="46" t="s">
        <v>163</v>
      </c>
      <c r="F824" s="46" t="s">
        <v>164</v>
      </c>
      <c r="G824" s="46" t="s">
        <v>165</v>
      </c>
      <c r="I824" s="1"/>
      <c r="J824" s="1"/>
      <c r="K824" s="1"/>
      <c r="L824" s="1"/>
    </row>
    <row r="825" spans="1:7" ht="12.75">
      <c r="A825" s="27" t="str">
        <f t="shared" si="38"/>
        <v>F5-CST-S</v>
      </c>
      <c r="B825" s="36" t="s">
        <v>197</v>
      </c>
      <c r="C825" s="31" t="s">
        <v>196</v>
      </c>
      <c r="D825" s="32">
        <v>375</v>
      </c>
      <c r="E825" s="33" t="s">
        <v>264</v>
      </c>
      <c r="F825" s="34">
        <f>Disc_S2</f>
        <v>0</v>
      </c>
      <c r="G825" s="32">
        <f>D825*(1-F825)</f>
        <v>375</v>
      </c>
    </row>
    <row r="826" spans="1:7" ht="12.75">
      <c r="A826" s="27" t="str">
        <f t="shared" si="38"/>
        <v>F5-CST-P</v>
      </c>
      <c r="B826" s="31" t="s">
        <v>195</v>
      </c>
      <c r="C826" s="31" t="s">
        <v>51</v>
      </c>
      <c r="D826" s="32">
        <v>475</v>
      </c>
      <c r="E826" s="33" t="s">
        <v>264</v>
      </c>
      <c r="F826" s="34">
        <f>Disc_S2</f>
        <v>0</v>
      </c>
      <c r="G826" s="32">
        <f>D826*(1-F826)</f>
        <v>475</v>
      </c>
    </row>
    <row r="827" spans="1:7" ht="12.75">
      <c r="A827" s="27" t="str">
        <f t="shared" si="38"/>
        <v>F5-CST-T</v>
      </c>
      <c r="B827" s="31" t="s">
        <v>199</v>
      </c>
      <c r="C827" s="31" t="s">
        <v>198</v>
      </c>
      <c r="D827" s="32">
        <v>100</v>
      </c>
      <c r="E827" s="33" t="s">
        <v>13</v>
      </c>
      <c r="F827" s="34">
        <f>Disc_None</f>
        <v>0</v>
      </c>
      <c r="G827" s="32">
        <f>D827*(1-F827)</f>
        <v>100</v>
      </c>
    </row>
    <row r="828" spans="1:7" ht="12.75" customHeight="1">
      <c r="A828" s="27" t="str">
        <f>C828</f>
        <v>F5-CST-TE-1</v>
      </c>
      <c r="B828" s="31" t="s">
        <v>463</v>
      </c>
      <c r="C828" s="31" t="s">
        <v>458</v>
      </c>
      <c r="D828" s="32">
        <v>250</v>
      </c>
      <c r="E828" s="33" t="s">
        <v>13</v>
      </c>
      <c r="F828" s="34">
        <f>Disc_None</f>
        <v>0</v>
      </c>
      <c r="G828" s="32">
        <f>D828*(1-F828)</f>
        <v>250</v>
      </c>
    </row>
    <row r="829" spans="1:7" ht="12.75" customHeight="1">
      <c r="A829" s="27" t="str">
        <f>C829</f>
        <v>F5-CST-TE-2</v>
      </c>
      <c r="B829" s="31" t="s">
        <v>464</v>
      </c>
      <c r="C829" s="31" t="s">
        <v>459</v>
      </c>
      <c r="D829" s="32">
        <v>1000</v>
      </c>
      <c r="E829" s="33" t="s">
        <v>13</v>
      </c>
      <c r="F829" s="34">
        <f>Disc_None</f>
        <v>0</v>
      </c>
      <c r="G829" s="32">
        <f>D829*(1-F829)</f>
        <v>1000</v>
      </c>
    </row>
    <row r="830" spans="1:8" ht="3" customHeight="1">
      <c r="A830" s="27">
        <f t="shared" si="38"/>
        <v>0</v>
      </c>
      <c r="B830" s="37"/>
      <c r="C830" s="38"/>
      <c r="D830" s="38"/>
      <c r="E830" s="38"/>
      <c r="F830" s="38"/>
      <c r="G830" s="39"/>
      <c r="H830" s="3"/>
    </row>
    <row r="831" spans="1:7" ht="12.75" customHeight="1">
      <c r="A831" s="27" t="str">
        <f t="shared" si="38"/>
        <v>F5-CST-OPT</v>
      </c>
      <c r="B831" s="31" t="s">
        <v>468</v>
      </c>
      <c r="C831" s="31" t="s">
        <v>406</v>
      </c>
      <c r="D831" s="32">
        <v>3000</v>
      </c>
      <c r="E831" s="33" t="s">
        <v>264</v>
      </c>
      <c r="F831" s="34">
        <f>Disc_S2</f>
        <v>0</v>
      </c>
      <c r="G831" s="32">
        <f>D831*(1-F831)</f>
        <v>3000</v>
      </c>
    </row>
    <row r="832" spans="1:8" ht="12.75" customHeight="1">
      <c r="A832" s="27">
        <f t="shared" si="38"/>
        <v>0</v>
      </c>
      <c r="B832" s="10"/>
      <c r="H832" s="3"/>
    </row>
    <row r="833" spans="1:12" s="15" customFormat="1" ht="35.25" customHeight="1">
      <c r="A833" s="27">
        <f t="shared" si="38"/>
        <v>0</v>
      </c>
      <c r="B833" s="160" t="s">
        <v>633</v>
      </c>
      <c r="C833" s="160"/>
      <c r="D833" s="160"/>
      <c r="E833" s="160"/>
      <c r="F833" s="160"/>
      <c r="G833" s="160"/>
      <c r="H833" s="3"/>
      <c r="I833" s="3"/>
      <c r="J833" s="3"/>
      <c r="K833" s="3"/>
      <c r="L833" s="3"/>
    </row>
    <row r="834" spans="1:12" s="15" customFormat="1" ht="11.25">
      <c r="A834" s="27">
        <f t="shared" si="38"/>
        <v>0</v>
      </c>
      <c r="B834" s="160" t="s">
        <v>113</v>
      </c>
      <c r="C834" s="160"/>
      <c r="D834" s="160"/>
      <c r="E834" s="160"/>
      <c r="F834" s="160"/>
      <c r="G834" s="160"/>
      <c r="H834" s="10"/>
      <c r="I834" s="10"/>
      <c r="J834" s="10"/>
      <c r="K834" s="10"/>
      <c r="L834" s="10"/>
    </row>
    <row r="835" spans="1:12" s="15" customFormat="1" ht="22.5" customHeight="1">
      <c r="A835" s="27">
        <f t="shared" si="38"/>
        <v>0</v>
      </c>
      <c r="B835" s="160" t="s">
        <v>114</v>
      </c>
      <c r="C835" s="160"/>
      <c r="D835" s="160"/>
      <c r="E835" s="160"/>
      <c r="F835" s="160"/>
      <c r="G835" s="160"/>
      <c r="H835" s="3"/>
      <c r="I835" s="3"/>
      <c r="J835" s="3"/>
      <c r="K835" s="3"/>
      <c r="L835" s="3"/>
    </row>
    <row r="836" spans="1:12" s="15" customFormat="1" ht="11.25">
      <c r="A836" s="27">
        <f t="shared" si="38"/>
        <v>0</v>
      </c>
      <c r="B836" s="160" t="s">
        <v>465</v>
      </c>
      <c r="C836" s="160"/>
      <c r="D836" s="160"/>
      <c r="E836" s="160"/>
      <c r="F836" s="160"/>
      <c r="G836" s="160"/>
      <c r="H836" s="10"/>
      <c r="I836" s="10"/>
      <c r="J836" s="10"/>
      <c r="K836" s="10"/>
      <c r="L836" s="10"/>
    </row>
    <row r="837" spans="1:12" s="15" customFormat="1" ht="11.25">
      <c r="A837" s="27">
        <f t="shared" si="38"/>
        <v>0</v>
      </c>
      <c r="B837" s="160" t="s">
        <v>466</v>
      </c>
      <c r="C837" s="160"/>
      <c r="D837" s="160"/>
      <c r="E837" s="160"/>
      <c r="F837" s="160"/>
      <c r="G837" s="160"/>
      <c r="H837" s="10"/>
      <c r="I837" s="10"/>
      <c r="J837" s="10"/>
      <c r="K837" s="10"/>
      <c r="L837" s="10"/>
    </row>
    <row r="838" spans="1:12" s="15" customFormat="1" ht="45" customHeight="1">
      <c r="A838" s="27">
        <f>C838</f>
        <v>0</v>
      </c>
      <c r="B838" s="160" t="s">
        <v>580</v>
      </c>
      <c r="C838" s="160"/>
      <c r="D838" s="160"/>
      <c r="E838" s="160"/>
      <c r="F838" s="160"/>
      <c r="G838" s="160"/>
      <c r="H838" s="10"/>
      <c r="I838" s="10"/>
      <c r="J838" s="10"/>
      <c r="K838" s="10"/>
      <c r="L838" s="10"/>
    </row>
    <row r="839" spans="1:8" ht="12.75" customHeight="1">
      <c r="A839" s="27">
        <f>C839</f>
        <v>0</v>
      </c>
      <c r="B839" s="10"/>
      <c r="H839" s="3"/>
    </row>
    <row r="840" spans="1:8" ht="12.75" customHeight="1">
      <c r="A840" s="27">
        <f t="shared" si="38"/>
        <v>0</v>
      </c>
      <c r="B840" s="10"/>
      <c r="H840" s="3"/>
    </row>
    <row r="841" spans="1:8" ht="12.75" customHeight="1">
      <c r="A841" s="27">
        <f t="shared" si="38"/>
        <v>0</v>
      </c>
      <c r="B841" s="10"/>
      <c r="H841" s="3"/>
    </row>
    <row r="842" spans="1:7" s="9" customFormat="1" ht="23.25">
      <c r="A842" s="27">
        <f t="shared" si="38"/>
        <v>0</v>
      </c>
      <c r="B842" s="64" t="s">
        <v>79</v>
      </c>
      <c r="C842" s="28"/>
      <c r="D842" s="28"/>
      <c r="E842" s="28"/>
      <c r="F842" s="28"/>
      <c r="G842" s="28"/>
    </row>
    <row r="843" spans="1:8" ht="12.75" customHeight="1">
      <c r="A843" s="27">
        <f t="shared" si="38"/>
        <v>0</v>
      </c>
      <c r="B843" s="5"/>
      <c r="H843" s="3"/>
    </row>
    <row r="844" spans="1:12" s="7" customFormat="1" ht="15.75" customHeight="1">
      <c r="A844" s="27">
        <f t="shared" si="38"/>
        <v>0</v>
      </c>
      <c r="B844" s="61" t="s">
        <v>160</v>
      </c>
      <c r="C844" s="62"/>
      <c r="D844" s="62"/>
      <c r="E844" s="62"/>
      <c r="F844" s="62"/>
      <c r="G844" s="63"/>
      <c r="I844" s="1"/>
      <c r="J844" s="1"/>
      <c r="K844" s="1"/>
      <c r="L844" s="1"/>
    </row>
    <row r="845" spans="1:12" s="4" customFormat="1" ht="22.5">
      <c r="A845" s="27" t="str">
        <f t="shared" si="38"/>
        <v>Part Number</v>
      </c>
      <c r="B845" s="29" t="s">
        <v>206</v>
      </c>
      <c r="C845" s="29" t="s">
        <v>207</v>
      </c>
      <c r="D845" s="30" t="s">
        <v>208</v>
      </c>
      <c r="E845" s="30" t="s">
        <v>163</v>
      </c>
      <c r="F845" s="30" t="s">
        <v>164</v>
      </c>
      <c r="G845" s="30" t="s">
        <v>165</v>
      </c>
      <c r="I845" s="1"/>
      <c r="J845" s="1"/>
      <c r="K845" s="1"/>
      <c r="L845" s="1"/>
    </row>
    <row r="846" spans="1:7" ht="12.75">
      <c r="A846" s="27" t="str">
        <f t="shared" si="38"/>
        <v>F5-TRG-BIG-LTM-ESS</v>
      </c>
      <c r="B846" s="31" t="s">
        <v>270</v>
      </c>
      <c r="C846" s="31" t="s">
        <v>424</v>
      </c>
      <c r="D846" s="32">
        <v>1995</v>
      </c>
      <c r="E846" s="33" t="s">
        <v>157</v>
      </c>
      <c r="F846" s="34">
        <f aca="true" t="shared" si="39" ref="F846:F851">Disc_T</f>
        <v>0</v>
      </c>
      <c r="G846" s="32">
        <f aca="true" t="shared" si="40" ref="G846:G851">D846*(1-F846)</f>
        <v>1995</v>
      </c>
    </row>
    <row r="847" spans="1:7" ht="12.75">
      <c r="A847" s="27" t="str">
        <f t="shared" si="38"/>
        <v>F5-TRG-BIG-LTM-ADV</v>
      </c>
      <c r="B847" s="31" t="s">
        <v>269</v>
      </c>
      <c r="C847" s="31" t="s">
        <v>423</v>
      </c>
      <c r="D847" s="32">
        <v>2495</v>
      </c>
      <c r="E847" s="33" t="s">
        <v>157</v>
      </c>
      <c r="F847" s="34">
        <f t="shared" si="39"/>
        <v>0</v>
      </c>
      <c r="G847" s="32">
        <f t="shared" si="40"/>
        <v>2495</v>
      </c>
    </row>
    <row r="848" spans="1:7" ht="12.75">
      <c r="A848" s="27" t="str">
        <f>C848</f>
        <v>F5-TRG-BIG-TRBL-INT2</v>
      </c>
      <c r="B848" s="31" t="s">
        <v>16</v>
      </c>
      <c r="C848" s="31" t="s">
        <v>15</v>
      </c>
      <c r="D848" s="32">
        <v>1995</v>
      </c>
      <c r="E848" s="33" t="s">
        <v>157</v>
      </c>
      <c r="F848" s="34">
        <f t="shared" si="39"/>
        <v>0</v>
      </c>
      <c r="G848" s="32">
        <f t="shared" si="40"/>
        <v>1995</v>
      </c>
    </row>
    <row r="849" spans="1:7" ht="12.75">
      <c r="A849" s="27" t="str">
        <f>C849</f>
        <v>F5-TRG-BIG-ARCH-IL</v>
      </c>
      <c r="B849" s="31" t="s">
        <v>354</v>
      </c>
      <c r="C849" s="31" t="s">
        <v>280</v>
      </c>
      <c r="D849" s="32">
        <v>2495</v>
      </c>
      <c r="E849" s="33" t="s">
        <v>157</v>
      </c>
      <c r="F849" s="34">
        <f t="shared" si="39"/>
        <v>0</v>
      </c>
      <c r="G849" s="32">
        <f t="shared" si="40"/>
        <v>2495</v>
      </c>
    </row>
    <row r="850" spans="1:7" ht="12.75">
      <c r="A850" s="27" t="str">
        <f>C850</f>
        <v>F5-TRG-BIG-IRULE-CFG</v>
      </c>
      <c r="B850" s="31" t="s">
        <v>478</v>
      </c>
      <c r="C850" s="31" t="s">
        <v>477</v>
      </c>
      <c r="D850" s="32">
        <v>2995</v>
      </c>
      <c r="E850" s="33" t="s">
        <v>157</v>
      </c>
      <c r="F850" s="34">
        <f t="shared" si="39"/>
        <v>0</v>
      </c>
      <c r="G850" s="32">
        <f t="shared" si="40"/>
        <v>2995</v>
      </c>
    </row>
    <row r="851" spans="1:7" ht="12.75">
      <c r="A851" s="27" t="str">
        <f>C851</f>
        <v>F5-TRG-BIG-OP-ADMIN</v>
      </c>
      <c r="B851" s="31" t="s">
        <v>628</v>
      </c>
      <c r="C851" s="31" t="s">
        <v>629</v>
      </c>
      <c r="D851" s="32">
        <v>1495</v>
      </c>
      <c r="E851" s="33" t="s">
        <v>157</v>
      </c>
      <c r="F851" s="34">
        <f t="shared" si="39"/>
        <v>0</v>
      </c>
      <c r="G851" s="32">
        <f t="shared" si="40"/>
        <v>1495</v>
      </c>
    </row>
    <row r="852" spans="1:8" ht="3" customHeight="1">
      <c r="A852" s="27">
        <f t="shared" si="38"/>
        <v>0</v>
      </c>
      <c r="B852" s="37"/>
      <c r="C852" s="38"/>
      <c r="D852" s="38"/>
      <c r="E852" s="38"/>
      <c r="F852" s="38"/>
      <c r="G852" s="39"/>
      <c r="H852" s="3"/>
    </row>
    <row r="853" spans="1:7" ht="12.75">
      <c r="A853" s="27" t="str">
        <f>C853</f>
        <v>F5-TRG-BIG-GTM-IL</v>
      </c>
      <c r="B853" s="31" t="s">
        <v>484</v>
      </c>
      <c r="C853" s="31" t="s">
        <v>485</v>
      </c>
      <c r="D853" s="32">
        <v>1995</v>
      </c>
      <c r="E853" s="33" t="s">
        <v>157</v>
      </c>
      <c r="F853" s="34">
        <f>Disc_T</f>
        <v>0</v>
      </c>
      <c r="G853" s="32">
        <f>D853*(1-F853)</f>
        <v>1995</v>
      </c>
    </row>
    <row r="854" spans="1:8" ht="3" customHeight="1">
      <c r="A854" s="27">
        <f>C854</f>
        <v>0</v>
      </c>
      <c r="B854" s="37"/>
      <c r="C854" s="38"/>
      <c r="D854" s="38"/>
      <c r="E854" s="38"/>
      <c r="F854" s="38"/>
      <c r="G854" s="39"/>
      <c r="H854" s="3"/>
    </row>
    <row r="855" spans="1:7" ht="12.75">
      <c r="A855" s="27" t="str">
        <f>C855</f>
        <v>F5-TRG-BIG-LC-ESS</v>
      </c>
      <c r="B855" s="31" t="s">
        <v>12</v>
      </c>
      <c r="C855" s="31" t="s">
        <v>425</v>
      </c>
      <c r="D855" s="32">
        <v>1995</v>
      </c>
      <c r="E855" s="33" t="s">
        <v>157</v>
      </c>
      <c r="F855" s="34">
        <f>Disc_T</f>
        <v>0</v>
      </c>
      <c r="G855" s="32">
        <f>D855*(1-F855)</f>
        <v>1995</v>
      </c>
    </row>
    <row r="856" spans="1:8" ht="3" customHeight="1">
      <c r="A856" s="27">
        <f>C856</f>
        <v>0</v>
      </c>
      <c r="B856" s="37"/>
      <c r="C856" s="38"/>
      <c r="D856" s="38"/>
      <c r="E856" s="38"/>
      <c r="F856" s="38"/>
      <c r="G856" s="39"/>
      <c r="H856" s="3"/>
    </row>
    <row r="857" spans="1:7" ht="12.75">
      <c r="A857" s="27" t="str">
        <f>C857</f>
        <v>F5-TRG-BIG-TTT</v>
      </c>
      <c r="B857" s="31" t="s">
        <v>480</v>
      </c>
      <c r="C857" s="31" t="s">
        <v>481</v>
      </c>
      <c r="D857" s="32">
        <v>1995</v>
      </c>
      <c r="E857" s="33" t="s">
        <v>157</v>
      </c>
      <c r="F857" s="34">
        <f>Disc_T</f>
        <v>0</v>
      </c>
      <c r="G857" s="32">
        <f>D857*(1-F857)</f>
        <v>1995</v>
      </c>
    </row>
    <row r="858" spans="1:8" ht="12.75" customHeight="1">
      <c r="A858" s="27">
        <f t="shared" si="38"/>
        <v>0</v>
      </c>
      <c r="B858" s="10"/>
      <c r="H858" s="3"/>
    </row>
    <row r="859" spans="1:12" s="15" customFormat="1" ht="11.25">
      <c r="A859" s="27">
        <f t="shared" si="38"/>
        <v>0</v>
      </c>
      <c r="B859" s="160" t="s">
        <v>11</v>
      </c>
      <c r="C859" s="160"/>
      <c r="D859" s="160"/>
      <c r="E859" s="160"/>
      <c r="F859" s="160"/>
      <c r="G859" s="160"/>
      <c r="H859" s="3"/>
      <c r="I859" s="3"/>
      <c r="J859" s="3"/>
      <c r="K859" s="3"/>
      <c r="L859" s="3"/>
    </row>
    <row r="860" spans="1:8" ht="12.75" customHeight="1">
      <c r="A860" s="27">
        <f t="shared" si="38"/>
        <v>0</v>
      </c>
      <c r="B860" s="10"/>
      <c r="H860" s="3"/>
    </row>
    <row r="861" spans="1:8" ht="12.75" customHeight="1">
      <c r="A861" s="27">
        <f t="shared" si="38"/>
        <v>0</v>
      </c>
      <c r="B861" s="10"/>
      <c r="H861" s="3"/>
    </row>
    <row r="862" spans="1:12" s="7" customFormat="1" ht="15.75" customHeight="1">
      <c r="A862" s="27">
        <f t="shared" si="38"/>
        <v>0</v>
      </c>
      <c r="B862" s="61" t="s">
        <v>161</v>
      </c>
      <c r="C862" s="62"/>
      <c r="D862" s="62"/>
      <c r="E862" s="62"/>
      <c r="F862" s="62"/>
      <c r="G862" s="63"/>
      <c r="I862" s="1"/>
      <c r="J862" s="1"/>
      <c r="K862" s="1"/>
      <c r="L862" s="1"/>
    </row>
    <row r="863" spans="1:12" s="4" customFormat="1" ht="22.5">
      <c r="A863" s="27" t="str">
        <f t="shared" si="38"/>
        <v>Part Number</v>
      </c>
      <c r="B863" s="29" t="s">
        <v>206</v>
      </c>
      <c r="C863" s="29" t="s">
        <v>207</v>
      </c>
      <c r="D863" s="30" t="s">
        <v>208</v>
      </c>
      <c r="E863" s="30" t="s">
        <v>163</v>
      </c>
      <c r="F863" s="30" t="s">
        <v>164</v>
      </c>
      <c r="G863" s="30" t="s">
        <v>165</v>
      </c>
      <c r="I863" s="1"/>
      <c r="J863" s="1"/>
      <c r="K863" s="1"/>
      <c r="L863" s="1"/>
    </row>
    <row r="864" spans="1:7" ht="12.75">
      <c r="A864" s="27" t="str">
        <f t="shared" si="38"/>
        <v>F5-TRG-BIG-ASM-ESS</v>
      </c>
      <c r="B864" s="31" t="s">
        <v>20</v>
      </c>
      <c r="C864" s="31" t="s">
        <v>421</v>
      </c>
      <c r="D864" s="32">
        <v>3995</v>
      </c>
      <c r="E864" s="33" t="s">
        <v>157</v>
      </c>
      <c r="F864" s="34">
        <f>Disc_T</f>
        <v>0</v>
      </c>
      <c r="G864" s="32">
        <f>D864*(1-F864)</f>
        <v>3995</v>
      </c>
    </row>
    <row r="865" spans="1:8" ht="12.75" customHeight="1">
      <c r="A865" s="27">
        <f t="shared" si="38"/>
        <v>0</v>
      </c>
      <c r="B865" s="10"/>
      <c r="H865" s="3"/>
    </row>
    <row r="866" spans="1:12" s="15" customFormat="1" ht="11.25">
      <c r="A866" s="27">
        <f t="shared" si="38"/>
        <v>0</v>
      </c>
      <c r="B866" s="160" t="s">
        <v>11</v>
      </c>
      <c r="C866" s="160"/>
      <c r="D866" s="160"/>
      <c r="E866" s="160"/>
      <c r="F866" s="160"/>
      <c r="G866" s="160"/>
      <c r="H866" s="3"/>
      <c r="I866" s="3"/>
      <c r="J866" s="3"/>
      <c r="K866" s="3"/>
      <c r="L866" s="3"/>
    </row>
    <row r="867" spans="1:12" s="15" customFormat="1" ht="11.25">
      <c r="A867" s="27">
        <f t="shared" si="38"/>
        <v>0</v>
      </c>
      <c r="B867" s="163" t="s">
        <v>671</v>
      </c>
      <c r="C867" s="163"/>
      <c r="D867" s="163"/>
      <c r="E867" s="163"/>
      <c r="F867" s="163"/>
      <c r="G867" s="163"/>
      <c r="H867" s="3"/>
      <c r="I867" s="3"/>
      <c r="J867" s="3"/>
      <c r="K867" s="3"/>
      <c r="L867" s="3"/>
    </row>
    <row r="868" spans="1:8" ht="12.75" customHeight="1">
      <c r="A868" s="27">
        <f t="shared" si="38"/>
        <v>0</v>
      </c>
      <c r="B868" s="10"/>
      <c r="H868" s="3"/>
    </row>
    <row r="869" spans="1:8" ht="12.75" customHeight="1">
      <c r="A869" s="27">
        <f t="shared" si="38"/>
        <v>0</v>
      </c>
      <c r="B869" s="10"/>
      <c r="H869" s="3"/>
    </row>
    <row r="870" spans="1:12" s="7" customFormat="1" ht="15.75" customHeight="1">
      <c r="A870" s="27">
        <f t="shared" si="38"/>
        <v>0</v>
      </c>
      <c r="B870" s="68" t="s">
        <v>461</v>
      </c>
      <c r="C870" s="62"/>
      <c r="D870" s="62"/>
      <c r="E870" s="62"/>
      <c r="F870" s="62"/>
      <c r="G870" s="63"/>
      <c r="I870" s="1"/>
      <c r="J870" s="1"/>
      <c r="K870" s="1"/>
      <c r="L870" s="1"/>
    </row>
    <row r="871" spans="1:12" s="4" customFormat="1" ht="22.5">
      <c r="A871" s="27" t="str">
        <f aca="true" t="shared" si="41" ref="A871:A931">C871</f>
        <v>Part Number</v>
      </c>
      <c r="B871" s="29" t="s">
        <v>206</v>
      </c>
      <c r="C871" s="29" t="s">
        <v>207</v>
      </c>
      <c r="D871" s="30" t="s">
        <v>208</v>
      </c>
      <c r="E871" s="30" t="s">
        <v>163</v>
      </c>
      <c r="F871" s="30" t="s">
        <v>164</v>
      </c>
      <c r="G871" s="30" t="s">
        <v>165</v>
      </c>
      <c r="I871" s="1"/>
      <c r="J871" s="1"/>
      <c r="K871" s="1"/>
      <c r="L871" s="1"/>
    </row>
    <row r="872" spans="1:7" ht="12.75">
      <c r="A872" s="27" t="str">
        <f t="shared" si="41"/>
        <v>F5-TRG-WBA-ESS</v>
      </c>
      <c r="B872" s="31" t="s">
        <v>460</v>
      </c>
      <c r="C872" s="31" t="s">
        <v>422</v>
      </c>
      <c r="D872" s="32">
        <v>995</v>
      </c>
      <c r="E872" s="33" t="s">
        <v>157</v>
      </c>
      <c r="F872" s="34">
        <f>Disc_T</f>
        <v>0</v>
      </c>
      <c r="G872" s="32">
        <f>D872*(1-F872)</f>
        <v>995</v>
      </c>
    </row>
    <row r="873" spans="1:8" ht="12.75" customHeight="1">
      <c r="A873" s="27">
        <f t="shared" si="41"/>
        <v>0</v>
      </c>
      <c r="B873" s="10"/>
      <c r="H873" s="3"/>
    </row>
    <row r="874" spans="1:12" s="15" customFormat="1" ht="11.25" customHeight="1">
      <c r="A874" s="27">
        <f t="shared" si="41"/>
        <v>0</v>
      </c>
      <c r="B874" s="160" t="s">
        <v>11</v>
      </c>
      <c r="C874" s="160"/>
      <c r="D874" s="160"/>
      <c r="E874" s="160"/>
      <c r="F874" s="160"/>
      <c r="G874" s="160"/>
      <c r="H874" s="3"/>
      <c r="I874" s="3"/>
      <c r="J874" s="3"/>
      <c r="K874" s="3"/>
      <c r="L874" s="3"/>
    </row>
    <row r="875" spans="1:8" ht="12.75" customHeight="1">
      <c r="A875" s="27">
        <f t="shared" si="41"/>
        <v>0</v>
      </c>
      <c r="B875" s="10"/>
      <c r="H875" s="3"/>
    </row>
    <row r="876" spans="1:8" ht="12.75" customHeight="1">
      <c r="A876" s="27">
        <f t="shared" si="41"/>
        <v>0</v>
      </c>
      <c r="B876" s="10"/>
      <c r="H876" s="3"/>
    </row>
    <row r="877" spans="1:12" s="7" customFormat="1" ht="15.75" customHeight="1">
      <c r="A877" s="27">
        <f t="shared" si="41"/>
        <v>0</v>
      </c>
      <c r="B877" s="68" t="s">
        <v>319</v>
      </c>
      <c r="C877" s="62"/>
      <c r="D877" s="62"/>
      <c r="E877" s="62"/>
      <c r="F877" s="62"/>
      <c r="G877" s="63"/>
      <c r="I877" s="1"/>
      <c r="J877" s="1"/>
      <c r="K877" s="1"/>
      <c r="L877" s="1"/>
    </row>
    <row r="878" spans="1:12" s="4" customFormat="1" ht="22.5">
      <c r="A878" s="27" t="str">
        <f t="shared" si="41"/>
        <v>Part Number</v>
      </c>
      <c r="B878" s="29" t="s">
        <v>206</v>
      </c>
      <c r="C878" s="29" t="s">
        <v>207</v>
      </c>
      <c r="D878" s="30" t="s">
        <v>208</v>
      </c>
      <c r="E878" s="30" t="s">
        <v>163</v>
      </c>
      <c r="F878" s="30" t="s">
        <v>164</v>
      </c>
      <c r="G878" s="30" t="s">
        <v>165</v>
      </c>
      <c r="I878" s="1"/>
      <c r="J878" s="1"/>
      <c r="K878" s="1"/>
      <c r="L878" s="1"/>
    </row>
    <row r="879" spans="1:7" ht="12.75" customHeight="1">
      <c r="A879" s="27" t="str">
        <f>C879</f>
        <v>F5-TRG-ARX-CFG-IL</v>
      </c>
      <c r="B879" s="31" t="s">
        <v>520</v>
      </c>
      <c r="C879" s="31" t="s">
        <v>519</v>
      </c>
      <c r="D879" s="32">
        <v>2995</v>
      </c>
      <c r="E879" s="33" t="s">
        <v>157</v>
      </c>
      <c r="F879" s="34">
        <f>Disc_T</f>
        <v>0</v>
      </c>
      <c r="G879" s="32">
        <f>D879*(1-F879)</f>
        <v>2995</v>
      </c>
    </row>
    <row r="880" spans="1:7" ht="12.75" customHeight="1">
      <c r="A880" s="27" t="str">
        <f>C880</f>
        <v>F5-TRG-ARX-TRBL-IL</v>
      </c>
      <c r="B880" s="111" t="s">
        <v>883</v>
      </c>
      <c r="C880" s="111" t="s">
        <v>884</v>
      </c>
      <c r="D880" s="112">
        <v>1995</v>
      </c>
      <c r="E880" s="113" t="s">
        <v>157</v>
      </c>
      <c r="F880" s="114">
        <f>Disc_T</f>
        <v>0</v>
      </c>
      <c r="G880" s="112">
        <f>D880*(1-F880)</f>
        <v>1995</v>
      </c>
    </row>
    <row r="881" spans="1:7" ht="12.75" customHeight="1">
      <c r="A881" s="27" t="str">
        <f t="shared" si="41"/>
        <v>F5-TRG-ARX201-IL</v>
      </c>
      <c r="B881" s="105" t="s">
        <v>324</v>
      </c>
      <c r="C881" s="105" t="s">
        <v>313</v>
      </c>
      <c r="D881" s="100">
        <v>1995</v>
      </c>
      <c r="E881" s="106" t="s">
        <v>157</v>
      </c>
      <c r="F881" s="107">
        <f>Disc_T</f>
        <v>0</v>
      </c>
      <c r="G881" s="100">
        <f>D881*(1-F881)</f>
        <v>1995</v>
      </c>
    </row>
    <row r="882" spans="1:8" ht="12.75" customHeight="1">
      <c r="A882" s="27">
        <f t="shared" si="41"/>
        <v>0</v>
      </c>
      <c r="B882" s="10"/>
      <c r="H882" s="3"/>
    </row>
    <row r="883" spans="1:12" s="15" customFormat="1" ht="11.25" customHeight="1">
      <c r="A883" s="27">
        <f t="shared" si="41"/>
        <v>0</v>
      </c>
      <c r="B883" s="163" t="s">
        <v>371</v>
      </c>
      <c r="C883" s="163"/>
      <c r="D883" s="163"/>
      <c r="E883" s="163"/>
      <c r="F883" s="163"/>
      <c r="G883" s="163"/>
      <c r="H883" s="3"/>
      <c r="I883" s="3"/>
      <c r="J883" s="3"/>
      <c r="K883" s="3"/>
      <c r="L883" s="3"/>
    </row>
    <row r="884" spans="1:8" ht="12.75" customHeight="1">
      <c r="A884" s="27">
        <f t="shared" si="41"/>
        <v>0</v>
      </c>
      <c r="B884" s="10"/>
      <c r="H884" s="3"/>
    </row>
    <row r="885" spans="1:8" ht="12.75" customHeight="1">
      <c r="A885" s="27">
        <f t="shared" si="41"/>
        <v>0</v>
      </c>
      <c r="B885" s="10"/>
      <c r="H885" s="3"/>
    </row>
    <row r="886" spans="1:12" s="7" customFormat="1" ht="15.75" customHeight="1">
      <c r="A886" s="27">
        <f t="shared" si="41"/>
        <v>0</v>
      </c>
      <c r="B886" s="68" t="s">
        <v>239</v>
      </c>
      <c r="C886" s="62"/>
      <c r="D886" s="62"/>
      <c r="E886" s="62"/>
      <c r="F886" s="62"/>
      <c r="G886" s="63"/>
      <c r="I886" s="1"/>
      <c r="J886" s="1"/>
      <c r="K886" s="1"/>
      <c r="L886" s="1"/>
    </row>
    <row r="887" spans="1:12" s="4" customFormat="1" ht="22.5">
      <c r="A887" s="27" t="str">
        <f t="shared" si="41"/>
        <v>Part Number</v>
      </c>
      <c r="B887" s="29" t="s">
        <v>206</v>
      </c>
      <c r="C887" s="29" t="s">
        <v>207</v>
      </c>
      <c r="D887" s="30" t="s">
        <v>208</v>
      </c>
      <c r="E887" s="30" t="s">
        <v>163</v>
      </c>
      <c r="F887" s="30" t="s">
        <v>164</v>
      </c>
      <c r="G887" s="30" t="s">
        <v>165</v>
      </c>
      <c r="I887" s="1"/>
      <c r="J887" s="1"/>
      <c r="K887" s="1"/>
      <c r="L887" s="1"/>
    </row>
    <row r="888" spans="1:7" ht="12.75">
      <c r="A888" s="27" t="str">
        <f t="shared" si="41"/>
        <v>F5-TRG-FP-ESS</v>
      </c>
      <c r="B888" s="31" t="s">
        <v>156</v>
      </c>
      <c r="C888" s="31" t="s">
        <v>426</v>
      </c>
      <c r="D888" s="32">
        <v>2995</v>
      </c>
      <c r="E888" s="33" t="s">
        <v>157</v>
      </c>
      <c r="F888" s="34">
        <f>Disc_T</f>
        <v>0</v>
      </c>
      <c r="G888" s="32">
        <f>D888*(1-F888)</f>
        <v>2995</v>
      </c>
    </row>
    <row r="889" spans="1:8" ht="3" customHeight="1">
      <c r="A889" s="27">
        <f>C889</f>
        <v>0</v>
      </c>
      <c r="B889" s="37"/>
      <c r="C889" s="38"/>
      <c r="D889" s="38"/>
      <c r="E889" s="38"/>
      <c r="F889" s="38"/>
      <c r="G889" s="39"/>
      <c r="H889" s="3"/>
    </row>
    <row r="890" spans="1:7" ht="12.75">
      <c r="A890" s="27" t="str">
        <f>C890</f>
        <v>F5-TRG-FP-TTT</v>
      </c>
      <c r="B890" s="31" t="s">
        <v>482</v>
      </c>
      <c r="C890" s="31" t="s">
        <v>483</v>
      </c>
      <c r="D890" s="32">
        <v>1995</v>
      </c>
      <c r="E890" s="33" t="s">
        <v>157</v>
      </c>
      <c r="F890" s="34">
        <f>Disc_T</f>
        <v>0</v>
      </c>
      <c r="G890" s="32">
        <f>D890*(1-F890)</f>
        <v>1995</v>
      </c>
    </row>
    <row r="891" spans="1:8" ht="12.75" customHeight="1">
      <c r="A891" s="27">
        <f t="shared" si="41"/>
        <v>0</v>
      </c>
      <c r="B891" s="10"/>
      <c r="H891" s="3"/>
    </row>
    <row r="892" spans="1:12" s="15" customFormat="1" ht="11.25">
      <c r="A892" s="27">
        <f t="shared" si="41"/>
        <v>0</v>
      </c>
      <c r="B892" s="160" t="s">
        <v>11</v>
      </c>
      <c r="C892" s="160"/>
      <c r="D892" s="160"/>
      <c r="E892" s="160"/>
      <c r="F892" s="160"/>
      <c r="G892" s="160"/>
      <c r="H892" s="3"/>
      <c r="I892" s="3"/>
      <c r="J892" s="3"/>
      <c r="K892" s="3"/>
      <c r="L892" s="3"/>
    </row>
    <row r="893" spans="1:8" ht="12.75" customHeight="1">
      <c r="A893" s="27">
        <f t="shared" si="41"/>
        <v>0</v>
      </c>
      <c r="B893" s="10"/>
      <c r="H893" s="3"/>
    </row>
    <row r="894" spans="1:8" ht="12.75" customHeight="1">
      <c r="A894" s="27">
        <f t="shared" si="41"/>
        <v>0</v>
      </c>
      <c r="B894" s="10"/>
      <c r="H894" s="3"/>
    </row>
    <row r="895" spans="1:12" s="7" customFormat="1" ht="15.75" customHeight="1">
      <c r="A895" s="27">
        <f t="shared" si="41"/>
        <v>0</v>
      </c>
      <c r="B895" s="61" t="s">
        <v>72</v>
      </c>
      <c r="C895" s="62"/>
      <c r="D895" s="62"/>
      <c r="E895" s="62"/>
      <c r="F895" s="62"/>
      <c r="G895" s="63"/>
      <c r="I895" s="1"/>
      <c r="J895" s="1"/>
      <c r="K895" s="1"/>
      <c r="L895" s="1"/>
    </row>
    <row r="896" spans="1:12" s="4" customFormat="1" ht="22.5">
      <c r="A896" s="27" t="str">
        <f t="shared" si="41"/>
        <v>Part Number</v>
      </c>
      <c r="B896" s="29" t="s">
        <v>206</v>
      </c>
      <c r="C896" s="29" t="s">
        <v>207</v>
      </c>
      <c r="D896" s="30" t="s">
        <v>208</v>
      </c>
      <c r="E896" s="30" t="s">
        <v>163</v>
      </c>
      <c r="F896" s="30" t="s">
        <v>164</v>
      </c>
      <c r="G896" s="30" t="s">
        <v>165</v>
      </c>
      <c r="I896" s="1"/>
      <c r="J896" s="1"/>
      <c r="K896" s="1"/>
      <c r="L896" s="1"/>
    </row>
    <row r="897" spans="1:7" ht="12.75">
      <c r="A897" s="27" t="str">
        <f t="shared" si="41"/>
        <v>F5-TRG-ONSITE-2</v>
      </c>
      <c r="B897" s="31" t="s">
        <v>67</v>
      </c>
      <c r="C897" s="31" t="s">
        <v>200</v>
      </c>
      <c r="D897" s="32">
        <v>32500</v>
      </c>
      <c r="E897" s="33" t="s">
        <v>157</v>
      </c>
      <c r="F897" s="34">
        <f>Disc_T</f>
        <v>0</v>
      </c>
      <c r="G897" s="32">
        <f>D897*(1-F897)</f>
        <v>32500</v>
      </c>
    </row>
    <row r="898" spans="1:7" ht="12.75">
      <c r="A898" s="27" t="str">
        <f t="shared" si="41"/>
        <v>F5-TRG-ONSITE-3</v>
      </c>
      <c r="B898" s="31" t="s">
        <v>68</v>
      </c>
      <c r="C898" s="31" t="s">
        <v>201</v>
      </c>
      <c r="D898" s="32">
        <v>37500</v>
      </c>
      <c r="E898" s="33" t="s">
        <v>157</v>
      </c>
      <c r="F898" s="34">
        <f>Disc_T</f>
        <v>0</v>
      </c>
      <c r="G898" s="32">
        <f>D898*(1-F898)</f>
        <v>37500</v>
      </c>
    </row>
    <row r="899" spans="1:7" ht="12.75">
      <c r="A899" s="27" t="str">
        <f t="shared" si="41"/>
        <v>F5-TRG-ONSITE-4</v>
      </c>
      <c r="B899" s="31" t="s">
        <v>69</v>
      </c>
      <c r="C899" s="31" t="s">
        <v>202</v>
      </c>
      <c r="D899" s="32">
        <v>42500</v>
      </c>
      <c r="E899" s="33" t="s">
        <v>157</v>
      </c>
      <c r="F899" s="34">
        <f>Disc_T</f>
        <v>0</v>
      </c>
      <c r="G899" s="32">
        <f>D899*(1-F899)</f>
        <v>42500</v>
      </c>
    </row>
    <row r="900" spans="1:7" ht="12.75">
      <c r="A900" s="27" t="str">
        <f t="shared" si="41"/>
        <v>F5-TRG-ONSITE-5</v>
      </c>
      <c r="B900" s="31" t="s">
        <v>70</v>
      </c>
      <c r="C900" s="31" t="s">
        <v>203</v>
      </c>
      <c r="D900" s="32">
        <v>47500</v>
      </c>
      <c r="E900" s="33" t="s">
        <v>157</v>
      </c>
      <c r="F900" s="34">
        <f>Disc_T</f>
        <v>0</v>
      </c>
      <c r="G900" s="32">
        <f>D900*(1-F900)</f>
        <v>47500</v>
      </c>
    </row>
    <row r="901" spans="1:7" ht="12.75">
      <c r="A901" s="27" t="str">
        <f t="shared" si="41"/>
        <v>F5-TRG-ONSITE-10</v>
      </c>
      <c r="B901" s="31" t="s">
        <v>71</v>
      </c>
      <c r="C901" s="31" t="s">
        <v>204</v>
      </c>
      <c r="D901" s="32">
        <v>84500</v>
      </c>
      <c r="E901" s="33" t="s">
        <v>157</v>
      </c>
      <c r="F901" s="34">
        <f>Disc_T</f>
        <v>0</v>
      </c>
      <c r="G901" s="32">
        <f>D901*(1-F901)</f>
        <v>84500</v>
      </c>
    </row>
    <row r="902" spans="1:8" ht="12.75" customHeight="1">
      <c r="A902" s="27">
        <f t="shared" si="41"/>
        <v>0</v>
      </c>
      <c r="B902" s="10"/>
      <c r="H902" s="3"/>
    </row>
    <row r="903" spans="1:8" ht="12.75" customHeight="1">
      <c r="A903" s="27">
        <f t="shared" si="41"/>
        <v>0</v>
      </c>
      <c r="B903" s="10"/>
      <c r="H903" s="3"/>
    </row>
    <row r="904" spans="1:8" ht="12.75" customHeight="1">
      <c r="A904" s="27">
        <f t="shared" si="41"/>
        <v>0</v>
      </c>
      <c r="B904" s="10"/>
      <c r="H904" s="3"/>
    </row>
    <row r="905" spans="1:7" s="9" customFormat="1" ht="23.25">
      <c r="A905" s="27">
        <f t="shared" si="41"/>
        <v>0</v>
      </c>
      <c r="B905" s="64" t="s">
        <v>88</v>
      </c>
      <c r="C905" s="28"/>
      <c r="D905" s="28"/>
      <c r="E905" s="28"/>
      <c r="F905" s="28"/>
      <c r="G905" s="28"/>
    </row>
    <row r="906" spans="1:8" ht="12.75" customHeight="1">
      <c r="A906" s="27">
        <f t="shared" si="41"/>
        <v>0</v>
      </c>
      <c r="B906" s="5"/>
      <c r="H906" s="3"/>
    </row>
    <row r="907" spans="1:12" s="7" customFormat="1" ht="15.75" customHeight="1">
      <c r="A907" s="27">
        <f t="shared" si="41"/>
        <v>0</v>
      </c>
      <c r="B907" s="61" t="s">
        <v>249</v>
      </c>
      <c r="C907" s="62"/>
      <c r="D907" s="62"/>
      <c r="E907" s="62"/>
      <c r="F907" s="62"/>
      <c r="G907" s="63"/>
      <c r="I907" s="1"/>
      <c r="J907" s="1"/>
      <c r="K907" s="1"/>
      <c r="L907" s="1"/>
    </row>
    <row r="908" spans="1:12" s="4" customFormat="1" ht="22.5">
      <c r="A908" s="27" t="str">
        <f t="shared" si="41"/>
        <v>Part Number</v>
      </c>
      <c r="B908" s="45" t="s">
        <v>206</v>
      </c>
      <c r="C908" s="45" t="s">
        <v>207</v>
      </c>
      <c r="D908" s="46" t="s">
        <v>208</v>
      </c>
      <c r="E908" s="46" t="s">
        <v>163</v>
      </c>
      <c r="F908" s="46" t="s">
        <v>164</v>
      </c>
      <c r="G908" s="46" t="s">
        <v>165</v>
      </c>
      <c r="I908" s="1"/>
      <c r="J908" s="1"/>
      <c r="K908" s="1"/>
      <c r="L908" s="1"/>
    </row>
    <row r="909" spans="1:7" ht="12.75">
      <c r="A909" s="27" t="str">
        <f t="shared" si="41"/>
        <v>F5-SVC-BIG-PRE-L1-3</v>
      </c>
      <c r="B909" s="31" t="s">
        <v>263</v>
      </c>
      <c r="C909" s="31" t="s">
        <v>214</v>
      </c>
      <c r="D909" s="49">
        <v>0.17</v>
      </c>
      <c r="E909" s="33" t="s">
        <v>90</v>
      </c>
      <c r="F909" s="34">
        <f>Disc_S</f>
        <v>0</v>
      </c>
      <c r="G909" s="32" t="s">
        <v>91</v>
      </c>
    </row>
    <row r="910" spans="1:7" ht="12.75">
      <c r="A910" s="27" t="str">
        <f t="shared" si="41"/>
        <v>F5-SVC-BIG-PRE-L2-3</v>
      </c>
      <c r="B910" s="31" t="s">
        <v>261</v>
      </c>
      <c r="C910" s="31" t="s">
        <v>215</v>
      </c>
      <c r="D910" s="49">
        <v>0.14</v>
      </c>
      <c r="E910" s="33" t="s">
        <v>798</v>
      </c>
      <c r="F910" s="34">
        <f>Disc_S4</f>
        <v>0</v>
      </c>
      <c r="G910" s="32" t="s">
        <v>91</v>
      </c>
    </row>
    <row r="911" spans="1:7" ht="12.75">
      <c r="A911" s="27" t="str">
        <f t="shared" si="41"/>
        <v>F5-SVC-BIG-STD-L1-3</v>
      </c>
      <c r="B911" s="31" t="s">
        <v>58</v>
      </c>
      <c r="C911" s="31" t="s">
        <v>154</v>
      </c>
      <c r="D911" s="49">
        <v>0.12</v>
      </c>
      <c r="E911" s="33" t="s">
        <v>90</v>
      </c>
      <c r="F911" s="34">
        <f>Disc_S</f>
        <v>0</v>
      </c>
      <c r="G911" s="32" t="s">
        <v>91</v>
      </c>
    </row>
    <row r="912" spans="1:7" ht="12.75">
      <c r="A912" s="27" t="str">
        <f t="shared" si="41"/>
        <v>F5-SVC-BIG-STD-L2-3</v>
      </c>
      <c r="B912" s="31" t="s">
        <v>59</v>
      </c>
      <c r="C912" s="31" t="s">
        <v>155</v>
      </c>
      <c r="D912" s="49">
        <v>0.09</v>
      </c>
      <c r="E912" s="33" t="s">
        <v>798</v>
      </c>
      <c r="F912" s="34">
        <f>Disc_S4</f>
        <v>0</v>
      </c>
      <c r="G912" s="32" t="s">
        <v>91</v>
      </c>
    </row>
    <row r="913" spans="1:8" ht="3" customHeight="1">
      <c r="A913" s="27">
        <f t="shared" si="41"/>
        <v>0</v>
      </c>
      <c r="B913" s="37"/>
      <c r="C913" s="38"/>
      <c r="D913" s="38"/>
      <c r="E913" s="38"/>
      <c r="F913" s="38"/>
      <c r="G913" s="39"/>
      <c r="H913" s="3"/>
    </row>
    <row r="914" spans="1:7" ht="12.75">
      <c r="A914" s="27" t="str">
        <f t="shared" si="41"/>
        <v>F5-SVC-VPR-PRE-L1-3</v>
      </c>
      <c r="B914" s="31" t="s">
        <v>346</v>
      </c>
      <c r="C914" s="31" t="s">
        <v>345</v>
      </c>
      <c r="D914" s="49">
        <v>0.17</v>
      </c>
      <c r="E914" s="33" t="s">
        <v>90</v>
      </c>
      <c r="F914" s="34">
        <f>Disc_S</f>
        <v>0</v>
      </c>
      <c r="G914" s="32" t="s">
        <v>91</v>
      </c>
    </row>
    <row r="915" spans="1:7" ht="12.75">
      <c r="A915" s="27" t="str">
        <f t="shared" si="41"/>
        <v>F5-SVC-VPR-PRE-L2-3</v>
      </c>
      <c r="B915" s="31" t="s">
        <v>350</v>
      </c>
      <c r="C915" s="31" t="s">
        <v>347</v>
      </c>
      <c r="D915" s="49">
        <v>0.14</v>
      </c>
      <c r="E915" s="33" t="s">
        <v>798</v>
      </c>
      <c r="F915" s="34">
        <f>Disc_S4</f>
        <v>0</v>
      </c>
      <c r="G915" s="32" t="s">
        <v>91</v>
      </c>
    </row>
    <row r="916" spans="1:8" ht="3" customHeight="1">
      <c r="A916" s="27">
        <f t="shared" si="41"/>
        <v>0</v>
      </c>
      <c r="B916" s="37"/>
      <c r="C916" s="38"/>
      <c r="D916" s="38"/>
      <c r="E916" s="38"/>
      <c r="F916" s="38"/>
      <c r="G916" s="39"/>
      <c r="H916" s="3"/>
    </row>
    <row r="917" spans="1:7" ht="12.75">
      <c r="A917" s="27" t="str">
        <f t="shared" si="41"/>
        <v>F5-SVC-BIG-RMA-3</v>
      </c>
      <c r="B917" s="31" t="s">
        <v>60</v>
      </c>
      <c r="C917" s="31" t="s">
        <v>153</v>
      </c>
      <c r="D917" s="49">
        <v>0.08</v>
      </c>
      <c r="E917" s="33" t="s">
        <v>797</v>
      </c>
      <c r="F917" s="34">
        <f>Disc_S5</f>
        <v>0</v>
      </c>
      <c r="G917" s="32" t="s">
        <v>91</v>
      </c>
    </row>
    <row r="918" spans="1:7" ht="12.75" customHeight="1">
      <c r="A918" s="27" t="str">
        <f t="shared" si="41"/>
        <v>F5-SVC-BIG-RMA-2</v>
      </c>
      <c r="B918" s="31" t="s">
        <v>646</v>
      </c>
      <c r="C918" s="31" t="s">
        <v>152</v>
      </c>
      <c r="D918" s="49">
        <v>0.02</v>
      </c>
      <c r="E918" s="33" t="s">
        <v>797</v>
      </c>
      <c r="F918" s="34">
        <f>Disc_S5</f>
        <v>0</v>
      </c>
      <c r="G918" s="32" t="s">
        <v>91</v>
      </c>
    </row>
    <row r="919" spans="1:8" ht="3" customHeight="1">
      <c r="A919" s="27">
        <f t="shared" si="41"/>
        <v>0</v>
      </c>
      <c r="B919" s="37"/>
      <c r="C919" s="38"/>
      <c r="D919" s="38"/>
      <c r="E919" s="38"/>
      <c r="F919" s="38"/>
      <c r="G919" s="39"/>
      <c r="H919" s="3"/>
    </row>
    <row r="920" spans="1:7" ht="12.75">
      <c r="A920" s="27" t="str">
        <f t="shared" si="41"/>
        <v>F5-SVC-VPR-RMA-3</v>
      </c>
      <c r="B920" s="31" t="s">
        <v>351</v>
      </c>
      <c r="C920" s="31" t="s">
        <v>348</v>
      </c>
      <c r="D920" s="49">
        <v>0.08</v>
      </c>
      <c r="E920" s="33" t="s">
        <v>797</v>
      </c>
      <c r="F920" s="34">
        <f>Disc_S5</f>
        <v>0</v>
      </c>
      <c r="G920" s="32" t="s">
        <v>91</v>
      </c>
    </row>
    <row r="921" spans="1:7" ht="12.75" customHeight="1">
      <c r="A921" s="27" t="str">
        <f t="shared" si="41"/>
        <v>F5-SVC-VPR-RMA-2</v>
      </c>
      <c r="B921" s="31" t="s">
        <v>649</v>
      </c>
      <c r="C921" s="31" t="s">
        <v>349</v>
      </c>
      <c r="D921" s="49">
        <v>0.02</v>
      </c>
      <c r="E921" s="33" t="s">
        <v>797</v>
      </c>
      <c r="F921" s="34">
        <f>Disc_S5</f>
        <v>0</v>
      </c>
      <c r="G921" s="32" t="s">
        <v>91</v>
      </c>
    </row>
    <row r="922" spans="1:8" ht="12.75" customHeight="1">
      <c r="A922" s="27">
        <f t="shared" si="41"/>
        <v>0</v>
      </c>
      <c r="B922" s="10"/>
      <c r="H922" s="3"/>
    </row>
    <row r="923" spans="1:12" s="15" customFormat="1" ht="22.5" customHeight="1">
      <c r="A923" s="27">
        <f t="shared" si="41"/>
        <v>0</v>
      </c>
      <c r="B923" s="163" t="s">
        <v>372</v>
      </c>
      <c r="C923" s="163"/>
      <c r="D923" s="163"/>
      <c r="E923" s="163"/>
      <c r="F923" s="163"/>
      <c r="G923" s="163"/>
      <c r="H923" s="10"/>
      <c r="I923" s="10"/>
      <c r="J923" s="10"/>
      <c r="K923" s="10"/>
      <c r="L923" s="10"/>
    </row>
    <row r="924" spans="1:12" s="15" customFormat="1" ht="11.25">
      <c r="A924" s="27">
        <f t="shared" si="41"/>
        <v>0</v>
      </c>
      <c r="B924" s="160" t="s">
        <v>26</v>
      </c>
      <c r="C924" s="160"/>
      <c r="D924" s="160"/>
      <c r="E924" s="160"/>
      <c r="F924" s="160"/>
      <c r="G924" s="160"/>
      <c r="H924" s="10"/>
      <c r="I924" s="10"/>
      <c r="J924" s="10"/>
      <c r="K924" s="10"/>
      <c r="L924" s="10"/>
    </row>
    <row r="925" spans="1:12" s="15" customFormat="1" ht="11.25">
      <c r="A925" s="27">
        <f t="shared" si="41"/>
        <v>0</v>
      </c>
      <c r="B925" s="160" t="s">
        <v>285</v>
      </c>
      <c r="C925" s="160"/>
      <c r="D925" s="160"/>
      <c r="E925" s="160"/>
      <c r="F925" s="160"/>
      <c r="G925" s="160"/>
      <c r="H925" s="10"/>
      <c r="I925" s="10"/>
      <c r="J925" s="10"/>
      <c r="K925" s="10"/>
      <c r="L925" s="10"/>
    </row>
    <row r="926" spans="1:12" s="15" customFormat="1" ht="11.25">
      <c r="A926" s="27">
        <f t="shared" si="41"/>
        <v>0</v>
      </c>
      <c r="B926" s="163" t="s">
        <v>744</v>
      </c>
      <c r="C926" s="163"/>
      <c r="D926" s="163"/>
      <c r="E926" s="163"/>
      <c r="F926" s="163"/>
      <c r="G926" s="163"/>
      <c r="H926" s="10"/>
      <c r="I926" s="10"/>
      <c r="J926" s="10"/>
      <c r="K926" s="10"/>
      <c r="L926" s="10"/>
    </row>
    <row r="927" spans="1:12" s="15" customFormat="1" ht="22.5" customHeight="1">
      <c r="A927" s="27">
        <f>C927</f>
        <v>0</v>
      </c>
      <c r="B927" s="160" t="s">
        <v>745</v>
      </c>
      <c r="C927" s="160"/>
      <c r="D927" s="160"/>
      <c r="E927" s="160"/>
      <c r="F927" s="160"/>
      <c r="G927" s="160"/>
      <c r="H927" s="10"/>
      <c r="I927" s="10"/>
      <c r="J927" s="10"/>
      <c r="K927" s="10"/>
      <c r="L927" s="10"/>
    </row>
    <row r="928" spans="1:12" s="15" customFormat="1" ht="35.25" customHeight="1">
      <c r="A928" s="27">
        <f t="shared" si="41"/>
        <v>0</v>
      </c>
      <c r="B928" s="160" t="s">
        <v>470</v>
      </c>
      <c r="C928" s="160"/>
      <c r="D928" s="160"/>
      <c r="E928" s="160"/>
      <c r="F928" s="160"/>
      <c r="G928" s="160"/>
      <c r="H928" s="3"/>
      <c r="I928" s="3"/>
      <c r="J928" s="3"/>
      <c r="K928" s="3"/>
      <c r="L928" s="3"/>
    </row>
    <row r="929" spans="1:12" s="15" customFormat="1" ht="22.5" customHeight="1">
      <c r="A929" s="27">
        <f t="shared" si="41"/>
        <v>0</v>
      </c>
      <c r="B929" s="164" t="s">
        <v>650</v>
      </c>
      <c r="C929" s="164"/>
      <c r="D929" s="164"/>
      <c r="E929" s="164"/>
      <c r="F929" s="164"/>
      <c r="G929" s="164"/>
      <c r="H929" s="3"/>
      <c r="I929" s="3"/>
      <c r="J929" s="3"/>
      <c r="K929" s="3"/>
      <c r="L929" s="3"/>
    </row>
    <row r="930" spans="1:12" s="15" customFormat="1" ht="22.5" customHeight="1">
      <c r="A930" s="27">
        <f>C930</f>
        <v>0</v>
      </c>
      <c r="B930" s="164" t="s">
        <v>773</v>
      </c>
      <c r="C930" s="164"/>
      <c r="D930" s="164"/>
      <c r="E930" s="164"/>
      <c r="F930" s="164"/>
      <c r="G930" s="164"/>
      <c r="H930" s="3"/>
      <c r="I930" s="3"/>
      <c r="J930" s="3"/>
      <c r="K930" s="3"/>
      <c r="L930" s="3"/>
    </row>
    <row r="931" spans="1:8" ht="12.75" customHeight="1">
      <c r="A931" s="27">
        <f t="shared" si="41"/>
        <v>0</v>
      </c>
      <c r="B931" s="10"/>
      <c r="H931" s="3"/>
    </row>
    <row r="932" spans="1:7" ht="12.75">
      <c r="A932" s="27">
        <f aca="true" t="shared" si="42" ref="A932:A941">C932</f>
        <v>0</v>
      </c>
      <c r="B932" s="169" t="s">
        <v>277</v>
      </c>
      <c r="C932" s="169"/>
      <c r="D932" s="169"/>
      <c r="E932" s="169"/>
      <c r="F932" s="169"/>
      <c r="G932" s="169"/>
    </row>
    <row r="933" spans="1:12" s="15" customFormat="1" ht="12.75" customHeight="1">
      <c r="A933" s="27">
        <f t="shared" si="42"/>
        <v>0</v>
      </c>
      <c r="B933" s="160" t="s">
        <v>92</v>
      </c>
      <c r="C933" s="160"/>
      <c r="D933" s="160"/>
      <c r="E933" s="160"/>
      <c r="F933" s="160"/>
      <c r="G933" s="160"/>
      <c r="H933" s="3"/>
      <c r="I933" s="3"/>
      <c r="J933" s="3"/>
      <c r="K933" s="3"/>
      <c r="L933" s="3"/>
    </row>
    <row r="934" spans="1:12" s="15" customFormat="1" ht="35.25" customHeight="1">
      <c r="A934" s="27">
        <f t="shared" si="42"/>
        <v>0</v>
      </c>
      <c r="B934" s="160" t="s">
        <v>955</v>
      </c>
      <c r="C934" s="160"/>
      <c r="D934" s="160"/>
      <c r="E934" s="160"/>
      <c r="F934" s="160"/>
      <c r="G934" s="160"/>
      <c r="H934" s="3"/>
      <c r="I934" s="3"/>
      <c r="J934" s="3"/>
      <c r="K934" s="3"/>
      <c r="L934" s="3"/>
    </row>
    <row r="935" spans="1:12" s="15" customFormat="1" ht="35.25" customHeight="1">
      <c r="A935" s="27">
        <f t="shared" si="42"/>
        <v>0</v>
      </c>
      <c r="B935" s="160" t="s">
        <v>956</v>
      </c>
      <c r="C935" s="160"/>
      <c r="D935" s="160"/>
      <c r="E935" s="160"/>
      <c r="F935" s="160"/>
      <c r="G935" s="160"/>
      <c r="H935" s="3"/>
      <c r="I935" s="3"/>
      <c r="J935" s="3"/>
      <c r="K935" s="3"/>
      <c r="L935" s="3"/>
    </row>
    <row r="936" spans="1:8" ht="12.75" customHeight="1">
      <c r="A936" s="27">
        <f t="shared" si="42"/>
        <v>0</v>
      </c>
      <c r="B936" s="10"/>
      <c r="H936" s="3"/>
    </row>
    <row r="937" spans="1:7" ht="12.75">
      <c r="A937" s="27">
        <f t="shared" si="42"/>
        <v>0</v>
      </c>
      <c r="B937" s="169" t="s">
        <v>93</v>
      </c>
      <c r="C937" s="169"/>
      <c r="D937" s="169"/>
      <c r="E937" s="169"/>
      <c r="F937" s="169"/>
      <c r="G937" s="169"/>
    </row>
    <row r="938" spans="1:7" ht="12.75" customHeight="1">
      <c r="A938" s="27">
        <f t="shared" si="42"/>
        <v>0</v>
      </c>
      <c r="B938" s="160" t="s">
        <v>94</v>
      </c>
      <c r="C938" s="160"/>
      <c r="D938" s="160"/>
      <c r="E938" s="160"/>
      <c r="F938" s="160"/>
      <c r="G938" s="160"/>
    </row>
    <row r="939" spans="1:7" ht="12.75" customHeight="1">
      <c r="A939" s="27">
        <f t="shared" si="42"/>
        <v>0</v>
      </c>
      <c r="B939" s="160" t="s">
        <v>262</v>
      </c>
      <c r="C939" s="160"/>
      <c r="D939" s="160"/>
      <c r="E939" s="160"/>
      <c r="F939" s="160"/>
      <c r="G939" s="160"/>
    </row>
    <row r="940" spans="1:8" ht="12.75" customHeight="1">
      <c r="A940" s="27">
        <f t="shared" si="42"/>
        <v>0</v>
      </c>
      <c r="B940" s="10"/>
      <c r="H940" s="3"/>
    </row>
    <row r="941" spans="1:8" ht="12.75" customHeight="1">
      <c r="A941" s="27">
        <f t="shared" si="42"/>
        <v>0</v>
      </c>
      <c r="B941" s="10"/>
      <c r="H941" s="3"/>
    </row>
    <row r="942" spans="1:12" s="7" customFormat="1" ht="15.75" customHeight="1">
      <c r="A942" s="27">
        <f aca="true" t="shared" si="43" ref="A942:A981">C942</f>
        <v>0</v>
      </c>
      <c r="B942" s="68" t="s">
        <v>320</v>
      </c>
      <c r="C942" s="62"/>
      <c r="D942" s="62"/>
      <c r="E942" s="62"/>
      <c r="F942" s="62"/>
      <c r="G942" s="63"/>
      <c r="I942" s="1"/>
      <c r="J942" s="1"/>
      <c r="K942" s="1"/>
      <c r="L942" s="1"/>
    </row>
    <row r="943" spans="1:12" s="4" customFormat="1" ht="22.5">
      <c r="A943" s="27" t="str">
        <f t="shared" si="43"/>
        <v>Part Number</v>
      </c>
      <c r="B943" s="29" t="s">
        <v>206</v>
      </c>
      <c r="C943" s="29" t="s">
        <v>207</v>
      </c>
      <c r="D943" s="30" t="s">
        <v>208</v>
      </c>
      <c r="E943" s="30" t="s">
        <v>163</v>
      </c>
      <c r="F943" s="30" t="s">
        <v>164</v>
      </c>
      <c r="G943" s="30" t="s">
        <v>165</v>
      </c>
      <c r="I943" s="1"/>
      <c r="J943" s="1"/>
      <c r="K943" s="1"/>
      <c r="L943" s="1"/>
    </row>
    <row r="944" spans="1:7" ht="12.75" customHeight="1">
      <c r="A944" s="27" t="str">
        <f t="shared" si="43"/>
        <v>F5-SVC-ARX-PRE-L1-3</v>
      </c>
      <c r="B944" s="31" t="s">
        <v>841</v>
      </c>
      <c r="C944" s="31" t="s">
        <v>314</v>
      </c>
      <c r="D944" s="49">
        <v>0.1</v>
      </c>
      <c r="E944" s="33" t="s">
        <v>90</v>
      </c>
      <c r="F944" s="34">
        <f>Disc_S</f>
        <v>0</v>
      </c>
      <c r="G944" s="32" t="s">
        <v>91</v>
      </c>
    </row>
    <row r="945" spans="1:8" ht="3" customHeight="1">
      <c r="A945" s="27">
        <f t="shared" si="43"/>
        <v>0</v>
      </c>
      <c r="B945" s="37"/>
      <c r="C945" s="38"/>
      <c r="D945" s="38"/>
      <c r="E945" s="38"/>
      <c r="F945" s="38"/>
      <c r="G945" s="39"/>
      <c r="H945" s="3"/>
    </row>
    <row r="946" spans="1:7" ht="12.75">
      <c r="A946" s="27" t="str">
        <f>C946</f>
        <v>F5-SVC-DM-PRE-L1-3</v>
      </c>
      <c r="B946" s="31" t="s">
        <v>510</v>
      </c>
      <c r="C946" s="31" t="s">
        <v>509</v>
      </c>
      <c r="D946" s="49">
        <v>0.2</v>
      </c>
      <c r="E946" s="33" t="s">
        <v>90</v>
      </c>
      <c r="F946" s="34">
        <f>Disc_S</f>
        <v>0</v>
      </c>
      <c r="G946" s="32" t="s">
        <v>91</v>
      </c>
    </row>
    <row r="947" spans="1:8" ht="3" customHeight="1">
      <c r="A947" s="27">
        <f>C947</f>
        <v>0</v>
      </c>
      <c r="B947" s="37"/>
      <c r="C947" s="38"/>
      <c r="D947" s="38"/>
      <c r="E947" s="38"/>
      <c r="F947" s="38"/>
      <c r="G947" s="39"/>
      <c r="H947" s="3"/>
    </row>
    <row r="948" spans="1:7" ht="12.75">
      <c r="A948" s="27" t="str">
        <f>C948</f>
        <v>F5-SVC-ARX-RMA-3</v>
      </c>
      <c r="B948" s="31" t="s">
        <v>675</v>
      </c>
      <c r="C948" s="31" t="s">
        <v>674</v>
      </c>
      <c r="D948" s="49">
        <v>0.08</v>
      </c>
      <c r="E948" s="33" t="s">
        <v>797</v>
      </c>
      <c r="F948" s="34">
        <f>Disc_S5</f>
        <v>0</v>
      </c>
      <c r="G948" s="32" t="s">
        <v>91</v>
      </c>
    </row>
    <row r="949" spans="1:7" ht="12.75" customHeight="1">
      <c r="A949" s="27" t="str">
        <f>C949</f>
        <v>F5-SVC-ARX-RMA-2</v>
      </c>
      <c r="B949" s="31" t="s">
        <v>673</v>
      </c>
      <c r="C949" s="31" t="s">
        <v>672</v>
      </c>
      <c r="D949" s="49">
        <v>0.02</v>
      </c>
      <c r="E949" s="33" t="s">
        <v>797</v>
      </c>
      <c r="F949" s="34">
        <f>Disc_S5</f>
        <v>0</v>
      </c>
      <c r="G949" s="32" t="s">
        <v>91</v>
      </c>
    </row>
    <row r="950" spans="1:8" ht="12.75" customHeight="1">
      <c r="A950" s="27">
        <f t="shared" si="43"/>
        <v>0</v>
      </c>
      <c r="B950" s="10"/>
      <c r="H950" s="3"/>
    </row>
    <row r="951" spans="1:12" s="15" customFormat="1" ht="11.25">
      <c r="A951" s="27">
        <f t="shared" si="43"/>
        <v>0</v>
      </c>
      <c r="B951" s="160" t="s">
        <v>374</v>
      </c>
      <c r="C951" s="160"/>
      <c r="D951" s="160"/>
      <c r="E951" s="160"/>
      <c r="F951" s="160"/>
      <c r="G951" s="160"/>
      <c r="H951" s="10"/>
      <c r="I951" s="10"/>
      <c r="J951" s="10"/>
      <c r="K951" s="10"/>
      <c r="L951" s="10"/>
    </row>
    <row r="952" spans="1:12" s="15" customFormat="1" ht="11.25">
      <c r="A952" s="27">
        <f t="shared" si="43"/>
        <v>0</v>
      </c>
      <c r="B952" s="160" t="s">
        <v>26</v>
      </c>
      <c r="C952" s="160"/>
      <c r="D952" s="160"/>
      <c r="E952" s="160"/>
      <c r="F952" s="160"/>
      <c r="G952" s="160"/>
      <c r="H952" s="10"/>
      <c r="I952" s="10"/>
      <c r="J952" s="10"/>
      <c r="K952" s="10"/>
      <c r="L952" s="10"/>
    </row>
    <row r="953" spans="1:12" s="15" customFormat="1" ht="11.25">
      <c r="A953" s="27">
        <f>C953</f>
        <v>0</v>
      </c>
      <c r="B953" s="160" t="s">
        <v>746</v>
      </c>
      <c r="C953" s="160"/>
      <c r="D953" s="160"/>
      <c r="E953" s="160"/>
      <c r="F953" s="160"/>
      <c r="G953" s="160"/>
      <c r="H953" s="10"/>
      <c r="I953" s="10"/>
      <c r="J953" s="10"/>
      <c r="K953" s="10"/>
      <c r="L953" s="10"/>
    </row>
    <row r="954" spans="1:12" s="15" customFormat="1" ht="22.5" customHeight="1">
      <c r="A954" s="27">
        <f>C954</f>
        <v>0</v>
      </c>
      <c r="B954" s="160" t="s">
        <v>747</v>
      </c>
      <c r="C954" s="160"/>
      <c r="D954" s="160"/>
      <c r="E954" s="160"/>
      <c r="F954" s="160"/>
      <c r="G954" s="160"/>
      <c r="H954" s="10"/>
      <c r="I954" s="10"/>
      <c r="J954" s="10"/>
      <c r="K954" s="10"/>
      <c r="L954" s="10"/>
    </row>
    <row r="955" spans="1:12" s="15" customFormat="1" ht="35.25" customHeight="1">
      <c r="A955" s="27">
        <f t="shared" si="43"/>
        <v>0</v>
      </c>
      <c r="B955" s="160" t="s">
        <v>676</v>
      </c>
      <c r="C955" s="160"/>
      <c r="D955" s="160"/>
      <c r="E955" s="160"/>
      <c r="F955" s="160"/>
      <c r="G955" s="160"/>
      <c r="H955" s="3"/>
      <c r="I955" s="3"/>
      <c r="J955" s="3"/>
      <c r="K955" s="3"/>
      <c r="L955" s="3"/>
    </row>
    <row r="956" spans="1:8" ht="12.75" customHeight="1">
      <c r="A956" s="27">
        <f t="shared" si="43"/>
        <v>0</v>
      </c>
      <c r="B956" s="10"/>
      <c r="H956" s="3"/>
    </row>
    <row r="957" spans="1:7" ht="12.75">
      <c r="A957" s="27">
        <f t="shared" si="43"/>
        <v>0</v>
      </c>
      <c r="B957" s="169" t="s">
        <v>93</v>
      </c>
      <c r="C957" s="169"/>
      <c r="D957" s="169"/>
      <c r="E957" s="169"/>
      <c r="F957" s="169"/>
      <c r="G957" s="169"/>
    </row>
    <row r="958" spans="1:7" ht="12.75" customHeight="1">
      <c r="A958" s="27">
        <f t="shared" si="43"/>
        <v>0</v>
      </c>
      <c r="B958" s="160" t="s">
        <v>728</v>
      </c>
      <c r="C958" s="160"/>
      <c r="D958" s="160"/>
      <c r="E958" s="160"/>
      <c r="F958" s="160"/>
      <c r="G958" s="160"/>
    </row>
    <row r="959" spans="1:8" ht="12.75" customHeight="1">
      <c r="A959" s="27">
        <f t="shared" si="43"/>
        <v>0</v>
      </c>
      <c r="B959" s="10"/>
      <c r="H959" s="3"/>
    </row>
    <row r="960" spans="1:8" ht="12.75" customHeight="1">
      <c r="A960" s="27">
        <f t="shared" si="43"/>
        <v>0</v>
      </c>
      <c r="B960" s="10"/>
      <c r="H960" s="3"/>
    </row>
    <row r="961" spans="1:12" s="7" customFormat="1" ht="15.75" customHeight="1">
      <c r="A961" s="27">
        <f t="shared" si="43"/>
        <v>0</v>
      </c>
      <c r="B961" s="68" t="s">
        <v>240</v>
      </c>
      <c r="C961" s="62"/>
      <c r="D961" s="62"/>
      <c r="E961" s="62"/>
      <c r="F961" s="62"/>
      <c r="G961" s="63"/>
      <c r="I961" s="1"/>
      <c r="J961" s="1"/>
      <c r="K961" s="1"/>
      <c r="L961" s="1"/>
    </row>
    <row r="962" spans="1:12" s="4" customFormat="1" ht="22.5">
      <c r="A962" s="27" t="str">
        <f t="shared" si="43"/>
        <v>Part Number</v>
      </c>
      <c r="B962" s="29" t="s">
        <v>206</v>
      </c>
      <c r="C962" s="29" t="s">
        <v>207</v>
      </c>
      <c r="D962" s="30" t="s">
        <v>208</v>
      </c>
      <c r="E962" s="30" t="s">
        <v>163</v>
      </c>
      <c r="F962" s="30" t="s">
        <v>164</v>
      </c>
      <c r="G962" s="30" t="s">
        <v>165</v>
      </c>
      <c r="I962" s="1"/>
      <c r="J962" s="1"/>
      <c r="K962" s="1"/>
      <c r="L962" s="1"/>
    </row>
    <row r="963" spans="1:7" ht="12.75">
      <c r="A963" s="27" t="str">
        <f t="shared" si="43"/>
        <v>F5-SVC-FP-PRE-L1-3</v>
      </c>
      <c r="B963" s="31" t="s">
        <v>193</v>
      </c>
      <c r="C963" s="31" t="s">
        <v>36</v>
      </c>
      <c r="D963" s="49">
        <v>0.17</v>
      </c>
      <c r="E963" s="33" t="s">
        <v>90</v>
      </c>
      <c r="F963" s="34">
        <f>Disc_S</f>
        <v>0</v>
      </c>
      <c r="G963" s="32" t="s">
        <v>91</v>
      </c>
    </row>
    <row r="964" spans="1:7" ht="12.75">
      <c r="A964" s="27" t="str">
        <f t="shared" si="43"/>
        <v>F5-SVC-FP-PRE-L2-3</v>
      </c>
      <c r="B964" s="31" t="s">
        <v>194</v>
      </c>
      <c r="C964" s="31" t="s">
        <v>37</v>
      </c>
      <c r="D964" s="49">
        <v>0.14</v>
      </c>
      <c r="E964" s="33" t="s">
        <v>798</v>
      </c>
      <c r="F964" s="34">
        <f>Disc_S4</f>
        <v>0</v>
      </c>
      <c r="G964" s="32" t="s">
        <v>91</v>
      </c>
    </row>
    <row r="965" spans="1:7" ht="12.75">
      <c r="A965" s="27" t="str">
        <f t="shared" si="43"/>
        <v>F5-SVC-FP-STD-L1-3</v>
      </c>
      <c r="B965" s="31" t="s">
        <v>61</v>
      </c>
      <c r="C965" s="31" t="s">
        <v>212</v>
      </c>
      <c r="D965" s="49">
        <v>0.12</v>
      </c>
      <c r="E965" s="33" t="s">
        <v>90</v>
      </c>
      <c r="F965" s="34">
        <f>Disc_S</f>
        <v>0</v>
      </c>
      <c r="G965" s="32" t="s">
        <v>91</v>
      </c>
    </row>
    <row r="966" spans="1:7" ht="12.75">
      <c r="A966" s="27" t="str">
        <f t="shared" si="43"/>
        <v>F5-SVC-FP-STD-L2-3</v>
      </c>
      <c r="B966" s="31" t="s">
        <v>62</v>
      </c>
      <c r="C966" s="31" t="s">
        <v>213</v>
      </c>
      <c r="D966" s="49">
        <v>0.09</v>
      </c>
      <c r="E966" s="33" t="s">
        <v>798</v>
      </c>
      <c r="F966" s="34">
        <f>Disc_S4</f>
        <v>0</v>
      </c>
      <c r="G966" s="32" t="s">
        <v>91</v>
      </c>
    </row>
    <row r="967" spans="1:8" ht="3" customHeight="1">
      <c r="A967" s="27">
        <f t="shared" si="43"/>
        <v>0</v>
      </c>
      <c r="B967" s="37"/>
      <c r="C967" s="38"/>
      <c r="D967" s="38"/>
      <c r="E967" s="38"/>
      <c r="F967" s="38"/>
      <c r="G967" s="39"/>
      <c r="H967" s="3"/>
    </row>
    <row r="968" spans="1:7" ht="12.75">
      <c r="A968" s="27" t="str">
        <f t="shared" si="43"/>
        <v>F5-SVC-FP-RMA-3</v>
      </c>
      <c r="B968" s="31" t="s">
        <v>63</v>
      </c>
      <c r="C968" s="31" t="s">
        <v>39</v>
      </c>
      <c r="D968" s="49">
        <v>0.08</v>
      </c>
      <c r="E968" s="33" t="s">
        <v>797</v>
      </c>
      <c r="F968" s="34">
        <f>Disc_S5</f>
        <v>0</v>
      </c>
      <c r="G968" s="32" t="s">
        <v>91</v>
      </c>
    </row>
    <row r="969" spans="1:7" ht="12.75" customHeight="1">
      <c r="A969" s="27" t="str">
        <f t="shared" si="43"/>
        <v>F5-SVC-FP-RMA-2</v>
      </c>
      <c r="B969" s="31" t="s">
        <v>647</v>
      </c>
      <c r="C969" s="31" t="s">
        <v>38</v>
      </c>
      <c r="D969" s="49">
        <v>0.02</v>
      </c>
      <c r="E969" s="33" t="s">
        <v>797</v>
      </c>
      <c r="F969" s="34">
        <f>Disc_S5</f>
        <v>0</v>
      </c>
      <c r="G969" s="32" t="s">
        <v>91</v>
      </c>
    </row>
    <row r="970" spans="1:8" ht="12.75" customHeight="1">
      <c r="A970" s="27">
        <f t="shared" si="43"/>
        <v>0</v>
      </c>
      <c r="B970" s="10"/>
      <c r="H970" s="3"/>
    </row>
    <row r="971" spans="1:12" s="15" customFormat="1" ht="22.5" customHeight="1">
      <c r="A971" s="27">
        <f t="shared" si="43"/>
        <v>0</v>
      </c>
      <c r="B971" s="163" t="s">
        <v>25</v>
      </c>
      <c r="C971" s="163"/>
      <c r="D971" s="163"/>
      <c r="E971" s="163"/>
      <c r="F971" s="163"/>
      <c r="G971" s="163"/>
      <c r="H971" s="10"/>
      <c r="I971" s="10"/>
      <c r="J971" s="10"/>
      <c r="K971" s="10"/>
      <c r="L971" s="10"/>
    </row>
    <row r="972" spans="1:12" s="15" customFormat="1" ht="11.25">
      <c r="A972" s="27">
        <f t="shared" si="43"/>
        <v>0</v>
      </c>
      <c r="B972" s="160" t="s">
        <v>26</v>
      </c>
      <c r="C972" s="160"/>
      <c r="D972" s="160"/>
      <c r="E972" s="160"/>
      <c r="F972" s="160"/>
      <c r="G972" s="160"/>
      <c r="H972" s="10"/>
      <c r="I972" s="10"/>
      <c r="J972" s="10"/>
      <c r="K972" s="10"/>
      <c r="L972" s="10"/>
    </row>
    <row r="973" spans="1:12" s="15" customFormat="1" ht="11.25">
      <c r="A973" s="27">
        <f t="shared" si="43"/>
        <v>0</v>
      </c>
      <c r="B973" s="160" t="s">
        <v>285</v>
      </c>
      <c r="C973" s="160"/>
      <c r="D973" s="160"/>
      <c r="E973" s="160"/>
      <c r="F973" s="160"/>
      <c r="G973" s="160"/>
      <c r="H973" s="10"/>
      <c r="I973" s="10"/>
      <c r="J973" s="10"/>
      <c r="K973" s="10"/>
      <c r="L973" s="10"/>
    </row>
    <row r="974" spans="1:12" s="15" customFormat="1" ht="11.25">
      <c r="A974" s="27">
        <f t="shared" si="43"/>
        <v>0</v>
      </c>
      <c r="B974" s="163" t="s">
        <v>744</v>
      </c>
      <c r="C974" s="163"/>
      <c r="D974" s="163"/>
      <c r="E974" s="163"/>
      <c r="F974" s="163"/>
      <c r="G974" s="163"/>
      <c r="H974" s="10"/>
      <c r="I974" s="10"/>
      <c r="J974" s="10"/>
      <c r="K974" s="10"/>
      <c r="L974" s="10"/>
    </row>
    <row r="975" spans="1:12" s="15" customFormat="1" ht="22.5" customHeight="1">
      <c r="A975" s="27">
        <f>C975</f>
        <v>0</v>
      </c>
      <c r="B975" s="160" t="s">
        <v>745</v>
      </c>
      <c r="C975" s="160"/>
      <c r="D975" s="160"/>
      <c r="E975" s="160"/>
      <c r="F975" s="160"/>
      <c r="G975" s="160"/>
      <c r="H975" s="10"/>
      <c r="I975" s="10"/>
      <c r="J975" s="10"/>
      <c r="K975" s="10"/>
      <c r="L975" s="10"/>
    </row>
    <row r="976" spans="1:12" s="15" customFormat="1" ht="11.25" customHeight="1">
      <c r="A976" s="27">
        <f t="shared" si="43"/>
        <v>0</v>
      </c>
      <c r="B976" s="160" t="s">
        <v>651</v>
      </c>
      <c r="C976" s="160"/>
      <c r="D976" s="160"/>
      <c r="E976" s="160"/>
      <c r="F976" s="160"/>
      <c r="G976" s="160"/>
      <c r="H976" s="3"/>
      <c r="I976" s="3"/>
      <c r="J976" s="3"/>
      <c r="K976" s="3"/>
      <c r="L976" s="3"/>
    </row>
    <row r="977" spans="1:12" s="15" customFormat="1" ht="35.25" customHeight="1">
      <c r="A977" s="27">
        <f t="shared" si="43"/>
        <v>0</v>
      </c>
      <c r="B977" s="160" t="s">
        <v>652</v>
      </c>
      <c r="C977" s="160"/>
      <c r="D977" s="160"/>
      <c r="E977" s="160"/>
      <c r="F977" s="160"/>
      <c r="G977" s="160"/>
      <c r="H977" s="3"/>
      <c r="I977" s="3"/>
      <c r="J977" s="3"/>
      <c r="K977" s="3"/>
      <c r="L977" s="3"/>
    </row>
    <row r="978" spans="1:12" s="15" customFormat="1" ht="22.5" customHeight="1">
      <c r="A978" s="27">
        <f>C978</f>
        <v>0</v>
      </c>
      <c r="B978" s="164" t="s">
        <v>773</v>
      </c>
      <c r="C978" s="164"/>
      <c r="D978" s="164"/>
      <c r="E978" s="164"/>
      <c r="F978" s="164"/>
      <c r="G978" s="164"/>
      <c r="H978" s="3"/>
      <c r="I978" s="3"/>
      <c r="J978" s="3"/>
      <c r="K978" s="3"/>
      <c r="L978" s="3"/>
    </row>
    <row r="979" spans="1:8" ht="12.75" customHeight="1">
      <c r="A979" s="27">
        <f t="shared" si="43"/>
        <v>0</v>
      </c>
      <c r="B979" s="10"/>
      <c r="H979" s="3"/>
    </row>
    <row r="980" spans="1:7" ht="12.75">
      <c r="A980" s="27">
        <f t="shared" si="43"/>
        <v>0</v>
      </c>
      <c r="B980" s="169" t="s">
        <v>93</v>
      </c>
      <c r="C980" s="169"/>
      <c r="D980" s="169"/>
      <c r="E980" s="169"/>
      <c r="F980" s="169"/>
      <c r="G980" s="169"/>
    </row>
    <row r="981" spans="1:7" ht="12.75" customHeight="1">
      <c r="A981" s="27">
        <f t="shared" si="43"/>
        <v>0</v>
      </c>
      <c r="B981" s="160" t="s">
        <v>94</v>
      </c>
      <c r="C981" s="160"/>
      <c r="D981" s="160"/>
      <c r="E981" s="160"/>
      <c r="F981" s="160"/>
      <c r="G981" s="160"/>
    </row>
    <row r="982" spans="1:7" ht="12.75" customHeight="1">
      <c r="A982" s="27">
        <f aca="true" t="shared" si="44" ref="A982:A1051">C982</f>
        <v>0</v>
      </c>
      <c r="B982" s="160" t="s">
        <v>262</v>
      </c>
      <c r="C982" s="160"/>
      <c r="D982" s="160"/>
      <c r="E982" s="160"/>
      <c r="F982" s="160"/>
      <c r="G982" s="160"/>
    </row>
    <row r="983" spans="1:8" ht="12.75" customHeight="1">
      <c r="A983" s="27">
        <f t="shared" si="44"/>
        <v>0</v>
      </c>
      <c r="B983" s="10"/>
      <c r="H983" s="3"/>
    </row>
    <row r="984" spans="1:8" ht="12.75" customHeight="1">
      <c r="A984" s="27">
        <f t="shared" si="44"/>
        <v>0</v>
      </c>
      <c r="B984" s="10"/>
      <c r="H984" s="3"/>
    </row>
    <row r="985" spans="1:12" s="7" customFormat="1" ht="15.75" customHeight="1">
      <c r="A985" s="27">
        <f t="shared" si="44"/>
        <v>0</v>
      </c>
      <c r="B985" s="68" t="s">
        <v>205</v>
      </c>
      <c r="C985" s="62"/>
      <c r="D985" s="62"/>
      <c r="E985" s="62"/>
      <c r="F985" s="62"/>
      <c r="G985" s="63"/>
      <c r="I985" s="1"/>
      <c r="J985" s="1"/>
      <c r="K985" s="1"/>
      <c r="L985" s="1"/>
    </row>
    <row r="986" spans="1:12" s="4" customFormat="1" ht="22.5">
      <c r="A986" s="27" t="str">
        <f t="shared" si="44"/>
        <v>Part Number</v>
      </c>
      <c r="B986" s="29" t="s">
        <v>206</v>
      </c>
      <c r="C986" s="29" t="s">
        <v>207</v>
      </c>
      <c r="D986" s="30" t="s">
        <v>208</v>
      </c>
      <c r="E986" s="30" t="s">
        <v>163</v>
      </c>
      <c r="F986" s="30" t="s">
        <v>164</v>
      </c>
      <c r="G986" s="30" t="s">
        <v>165</v>
      </c>
      <c r="I986" s="1"/>
      <c r="J986" s="1"/>
      <c r="K986" s="1"/>
      <c r="L986" s="1"/>
    </row>
    <row r="987" spans="1:7" ht="12.75">
      <c r="A987" s="27" t="str">
        <f t="shared" si="44"/>
        <v>F5-SVC-EM-PRE-L1-3</v>
      </c>
      <c r="B987" s="31" t="s">
        <v>260</v>
      </c>
      <c r="C987" s="31" t="s">
        <v>47</v>
      </c>
      <c r="D987" s="49">
        <v>0.17</v>
      </c>
      <c r="E987" s="33" t="s">
        <v>90</v>
      </c>
      <c r="F987" s="34">
        <f>Disc_S</f>
        <v>0</v>
      </c>
      <c r="G987" s="32" t="s">
        <v>91</v>
      </c>
    </row>
    <row r="988" spans="1:7" ht="12.75">
      <c r="A988" s="27" t="str">
        <f t="shared" si="44"/>
        <v>F5-SVC-EM-PRE-L2-3</v>
      </c>
      <c r="B988" s="31" t="s">
        <v>242</v>
      </c>
      <c r="C988" s="31" t="s">
        <v>48</v>
      </c>
      <c r="D988" s="49">
        <v>0.14</v>
      </c>
      <c r="E988" s="33" t="s">
        <v>798</v>
      </c>
      <c r="F988" s="34">
        <f>Disc_S4</f>
        <v>0</v>
      </c>
      <c r="G988" s="32" t="s">
        <v>91</v>
      </c>
    </row>
    <row r="989" spans="1:7" ht="12.75">
      <c r="A989" s="27" t="str">
        <f t="shared" si="44"/>
        <v>F5-SVC-EM-STD-L1-3</v>
      </c>
      <c r="B989" s="31" t="s">
        <v>64</v>
      </c>
      <c r="C989" s="31" t="s">
        <v>45</v>
      </c>
      <c r="D989" s="49">
        <v>0.12</v>
      </c>
      <c r="E989" s="33" t="s">
        <v>90</v>
      </c>
      <c r="F989" s="34">
        <f>Disc_S</f>
        <v>0</v>
      </c>
      <c r="G989" s="32" t="s">
        <v>91</v>
      </c>
    </row>
    <row r="990" spans="1:7" ht="12.75">
      <c r="A990" s="27" t="str">
        <f t="shared" si="44"/>
        <v>F5-SVC-EM-STD-L2-3</v>
      </c>
      <c r="B990" s="31" t="s">
        <v>65</v>
      </c>
      <c r="C990" s="31" t="s">
        <v>46</v>
      </c>
      <c r="D990" s="49">
        <v>0.09</v>
      </c>
      <c r="E990" s="33" t="s">
        <v>798</v>
      </c>
      <c r="F990" s="34">
        <f>Disc_S4</f>
        <v>0</v>
      </c>
      <c r="G990" s="32" t="s">
        <v>91</v>
      </c>
    </row>
    <row r="991" spans="1:8" ht="3" customHeight="1">
      <c r="A991" s="27">
        <f t="shared" si="44"/>
        <v>0</v>
      </c>
      <c r="B991" s="37"/>
      <c r="C991" s="38"/>
      <c r="D991" s="38"/>
      <c r="E991" s="38"/>
      <c r="F991" s="38"/>
      <c r="G991" s="39"/>
      <c r="H991" s="3"/>
    </row>
    <row r="992" spans="1:7" ht="12.75">
      <c r="A992" s="27" t="str">
        <f t="shared" si="44"/>
        <v>F5-SVC-EM-RMA-3</v>
      </c>
      <c r="B992" s="36" t="s">
        <v>66</v>
      </c>
      <c r="C992" s="31" t="s">
        <v>232</v>
      </c>
      <c r="D992" s="49">
        <v>0.08</v>
      </c>
      <c r="E992" s="33" t="s">
        <v>797</v>
      </c>
      <c r="F992" s="34">
        <f>Disc_S5</f>
        <v>0</v>
      </c>
      <c r="G992" s="32" t="s">
        <v>91</v>
      </c>
    </row>
    <row r="993" spans="1:7" ht="12.75" customHeight="1">
      <c r="A993" s="27" t="str">
        <f t="shared" si="44"/>
        <v>F5-SVC-EM-RMA-2</v>
      </c>
      <c r="B993" s="31" t="s">
        <v>648</v>
      </c>
      <c r="C993" s="31" t="s">
        <v>231</v>
      </c>
      <c r="D993" s="49">
        <v>0.02</v>
      </c>
      <c r="E993" s="33" t="s">
        <v>797</v>
      </c>
      <c r="F993" s="34">
        <f>Disc_S5</f>
        <v>0</v>
      </c>
      <c r="G993" s="32" t="s">
        <v>91</v>
      </c>
    </row>
    <row r="994" spans="1:8" ht="12.75" customHeight="1">
      <c r="A994" s="27">
        <f t="shared" si="44"/>
        <v>0</v>
      </c>
      <c r="B994" s="10"/>
      <c r="H994" s="3"/>
    </row>
    <row r="995" spans="1:12" s="15" customFormat="1" ht="22.5" customHeight="1">
      <c r="A995" s="27">
        <f t="shared" si="44"/>
        <v>0</v>
      </c>
      <c r="B995" s="163" t="s">
        <v>25</v>
      </c>
      <c r="C995" s="163"/>
      <c r="D995" s="163"/>
      <c r="E995" s="163"/>
      <c r="F995" s="163"/>
      <c r="G995" s="163"/>
      <c r="H995" s="10"/>
      <c r="I995" s="10"/>
      <c r="J995" s="10"/>
      <c r="K995" s="10"/>
      <c r="L995" s="10"/>
    </row>
    <row r="996" spans="1:12" s="15" customFormat="1" ht="11.25">
      <c r="A996" s="27">
        <f t="shared" si="44"/>
        <v>0</v>
      </c>
      <c r="B996" s="160" t="s">
        <v>26</v>
      </c>
      <c r="C996" s="160"/>
      <c r="D996" s="160"/>
      <c r="E996" s="160"/>
      <c r="F996" s="160"/>
      <c r="G996" s="160"/>
      <c r="H996" s="10"/>
      <c r="I996" s="10"/>
      <c r="J996" s="10"/>
      <c r="K996" s="10"/>
      <c r="L996" s="10"/>
    </row>
    <row r="997" spans="1:12" s="15" customFormat="1" ht="11.25">
      <c r="A997" s="27">
        <f t="shared" si="44"/>
        <v>0</v>
      </c>
      <c r="B997" s="160" t="s">
        <v>285</v>
      </c>
      <c r="C997" s="160"/>
      <c r="D997" s="160"/>
      <c r="E997" s="160"/>
      <c r="F997" s="160"/>
      <c r="G997" s="160"/>
      <c r="H997" s="10"/>
      <c r="I997" s="10"/>
      <c r="J997" s="10"/>
      <c r="K997" s="10"/>
      <c r="L997" s="10"/>
    </row>
    <row r="998" spans="1:12" s="15" customFormat="1" ht="11.25">
      <c r="A998" s="27">
        <f t="shared" si="44"/>
        <v>0</v>
      </c>
      <c r="B998" s="163" t="s">
        <v>744</v>
      </c>
      <c r="C998" s="163"/>
      <c r="D998" s="163"/>
      <c r="E998" s="163"/>
      <c r="F998" s="163"/>
      <c r="G998" s="163"/>
      <c r="H998" s="10"/>
      <c r="I998" s="10"/>
      <c r="J998" s="10"/>
      <c r="K998" s="10"/>
      <c r="L998" s="10"/>
    </row>
    <row r="999" spans="1:12" s="15" customFormat="1" ht="22.5" customHeight="1">
      <c r="A999" s="27">
        <f t="shared" si="44"/>
        <v>0</v>
      </c>
      <c r="B999" s="160" t="s">
        <v>745</v>
      </c>
      <c r="C999" s="160"/>
      <c r="D999" s="160"/>
      <c r="E999" s="160"/>
      <c r="F999" s="160"/>
      <c r="G999" s="160"/>
      <c r="H999" s="10"/>
      <c r="I999" s="10"/>
      <c r="J999" s="10"/>
      <c r="K999" s="10"/>
      <c r="L999" s="10"/>
    </row>
    <row r="1000" spans="1:12" s="15" customFormat="1" ht="35.25" customHeight="1">
      <c r="A1000" s="27">
        <f t="shared" si="44"/>
        <v>0</v>
      </c>
      <c r="B1000" s="160" t="s">
        <v>470</v>
      </c>
      <c r="C1000" s="160"/>
      <c r="D1000" s="160"/>
      <c r="E1000" s="160"/>
      <c r="F1000" s="160"/>
      <c r="G1000" s="160"/>
      <c r="H1000" s="3"/>
      <c r="I1000" s="3"/>
      <c r="J1000" s="3"/>
      <c r="K1000" s="3"/>
      <c r="L1000" s="3"/>
    </row>
    <row r="1001" spans="1:12" s="15" customFormat="1" ht="22.5" customHeight="1">
      <c r="A1001" s="27">
        <f t="shared" si="44"/>
        <v>0</v>
      </c>
      <c r="B1001" s="164" t="s">
        <v>774</v>
      </c>
      <c r="C1001" s="164"/>
      <c r="D1001" s="164"/>
      <c r="E1001" s="164"/>
      <c r="F1001" s="164"/>
      <c r="G1001" s="164"/>
      <c r="H1001" s="3"/>
      <c r="I1001" s="3"/>
      <c r="J1001" s="3"/>
      <c r="K1001" s="3"/>
      <c r="L1001" s="3"/>
    </row>
    <row r="1002" spans="1:8" ht="12.75" customHeight="1">
      <c r="A1002" s="27">
        <f t="shared" si="44"/>
        <v>0</v>
      </c>
      <c r="B1002" s="10"/>
      <c r="H1002" s="3"/>
    </row>
    <row r="1003" spans="1:7" ht="12.75">
      <c r="A1003" s="27">
        <f t="shared" si="44"/>
        <v>0</v>
      </c>
      <c r="B1003" s="169" t="s">
        <v>93</v>
      </c>
      <c r="C1003" s="169"/>
      <c r="D1003" s="169"/>
      <c r="E1003" s="169"/>
      <c r="F1003" s="169"/>
      <c r="G1003" s="169"/>
    </row>
    <row r="1004" spans="1:7" ht="12.75" customHeight="1">
      <c r="A1004" s="27">
        <f t="shared" si="44"/>
        <v>0</v>
      </c>
      <c r="B1004" s="160" t="s">
        <v>94</v>
      </c>
      <c r="C1004" s="160"/>
      <c r="D1004" s="160"/>
      <c r="E1004" s="160"/>
      <c r="F1004" s="160"/>
      <c r="G1004" s="160"/>
    </row>
    <row r="1005" spans="1:7" ht="12.75" customHeight="1">
      <c r="A1005" s="27">
        <f t="shared" si="44"/>
        <v>0</v>
      </c>
      <c r="B1005" s="160" t="s">
        <v>262</v>
      </c>
      <c r="C1005" s="160"/>
      <c r="D1005" s="160"/>
      <c r="E1005" s="160"/>
      <c r="F1005" s="160"/>
      <c r="G1005" s="160"/>
    </row>
    <row r="1006" spans="1:8" ht="12.75" customHeight="1">
      <c r="A1006" s="27">
        <f t="shared" si="44"/>
        <v>0</v>
      </c>
      <c r="B1006" s="10"/>
      <c r="H1006" s="3"/>
    </row>
    <row r="1007" spans="1:8" ht="12.75" customHeight="1">
      <c r="A1007" s="27">
        <f t="shared" si="44"/>
        <v>0</v>
      </c>
      <c r="B1007" s="10"/>
      <c r="H1007" s="3"/>
    </row>
    <row r="1008" spans="1:12" s="7" customFormat="1" ht="15.75" customHeight="1">
      <c r="A1008" s="27">
        <f t="shared" si="44"/>
        <v>0</v>
      </c>
      <c r="B1008" s="68" t="s">
        <v>521</v>
      </c>
      <c r="C1008" s="62"/>
      <c r="D1008" s="62"/>
      <c r="E1008" s="62"/>
      <c r="F1008" s="62"/>
      <c r="G1008" s="63"/>
      <c r="I1008" s="1"/>
      <c r="J1008" s="1"/>
      <c r="K1008" s="1"/>
      <c r="L1008" s="1"/>
    </row>
    <row r="1009" spans="1:12" s="4" customFormat="1" ht="22.5">
      <c r="A1009" s="27" t="str">
        <f t="shared" si="44"/>
        <v>Part Number</v>
      </c>
      <c r="B1009" s="29" t="s">
        <v>206</v>
      </c>
      <c r="C1009" s="29" t="s">
        <v>207</v>
      </c>
      <c r="D1009" s="30" t="s">
        <v>208</v>
      </c>
      <c r="E1009" s="30" t="s">
        <v>163</v>
      </c>
      <c r="F1009" s="30" t="s">
        <v>164</v>
      </c>
      <c r="G1009" s="30" t="s">
        <v>165</v>
      </c>
      <c r="I1009" s="1"/>
      <c r="J1009" s="1"/>
      <c r="K1009" s="1"/>
      <c r="L1009" s="1"/>
    </row>
    <row r="1010" spans="1:7" ht="12.75" customHeight="1">
      <c r="A1010" s="27" t="str">
        <f>C1010</f>
        <v>F5-SVC-ADMIN-FEE</v>
      </c>
      <c r="B1010" s="31" t="s">
        <v>668</v>
      </c>
      <c r="C1010" s="31" t="s">
        <v>667</v>
      </c>
      <c r="D1010" s="32">
        <v>295</v>
      </c>
      <c r="E1010" s="33" t="s">
        <v>13</v>
      </c>
      <c r="F1010" s="34">
        <f>Disc_None</f>
        <v>0</v>
      </c>
      <c r="G1010" s="32">
        <f>D1010*(1-F1010)</f>
        <v>295</v>
      </c>
    </row>
    <row r="1011" spans="1:7" ht="12.75" customHeight="1">
      <c r="A1011" s="27" t="str">
        <f t="shared" si="44"/>
        <v>F5-SVC-LAPSED-FEE</v>
      </c>
      <c r="B1011" s="31" t="s">
        <v>410</v>
      </c>
      <c r="C1011" s="31" t="s">
        <v>409</v>
      </c>
      <c r="D1011" s="32">
        <v>2000</v>
      </c>
      <c r="E1011" s="33" t="s">
        <v>13</v>
      </c>
      <c r="F1011" s="34">
        <f>Disc_None</f>
        <v>0</v>
      </c>
      <c r="G1011" s="32">
        <f>D1011*(1-F1011)</f>
        <v>2000</v>
      </c>
    </row>
    <row r="1012" spans="1:7" ht="12.75" customHeight="1">
      <c r="A1012" s="27" t="str">
        <f t="shared" si="44"/>
        <v>F5-CST-CERT</v>
      </c>
      <c r="B1012" s="31" t="s">
        <v>413</v>
      </c>
      <c r="C1012" s="31" t="s">
        <v>430</v>
      </c>
      <c r="D1012" s="32">
        <v>10000</v>
      </c>
      <c r="E1012" s="33" t="s">
        <v>13</v>
      </c>
      <c r="F1012" s="34">
        <f>Disc_None</f>
        <v>0</v>
      </c>
      <c r="G1012" s="32">
        <f>D1012*(1-F1012)</f>
        <v>10000</v>
      </c>
    </row>
    <row r="1013" spans="1:7" ht="12.75" customHeight="1">
      <c r="A1013" s="27" t="str">
        <f>C1013</f>
        <v>F5-SVC-RMA-FEE</v>
      </c>
      <c r="B1013" s="31" t="s">
        <v>412</v>
      </c>
      <c r="C1013" s="31" t="s">
        <v>411</v>
      </c>
      <c r="D1013" s="32">
        <v>10000</v>
      </c>
      <c r="E1013" s="33" t="s">
        <v>13</v>
      </c>
      <c r="F1013" s="34">
        <f>Disc_None</f>
        <v>0</v>
      </c>
      <c r="G1013" s="32">
        <f>D1013*(1-F1013)</f>
        <v>10000</v>
      </c>
    </row>
    <row r="1014" spans="1:7" ht="12.75" customHeight="1">
      <c r="A1014" s="27" t="str">
        <f>C1014</f>
        <v>F5-SVC-RMA-OPT</v>
      </c>
      <c r="B1014" s="31" t="s">
        <v>771</v>
      </c>
      <c r="C1014" s="31" t="s">
        <v>562</v>
      </c>
      <c r="D1014" s="32">
        <v>1000</v>
      </c>
      <c r="E1014" s="33" t="s">
        <v>90</v>
      </c>
      <c r="F1014" s="34">
        <f>Disc_S</f>
        <v>0</v>
      </c>
      <c r="G1014" s="32">
        <f>D1014*(1-F1014)</f>
        <v>1000</v>
      </c>
    </row>
    <row r="1015" spans="1:8" ht="12.75" customHeight="1">
      <c r="A1015" s="27">
        <f t="shared" si="44"/>
        <v>0</v>
      </c>
      <c r="B1015" s="10"/>
      <c r="H1015" s="3"/>
    </row>
    <row r="1016" spans="1:12" s="15" customFormat="1" ht="22.5" customHeight="1">
      <c r="A1016" s="27">
        <f t="shared" si="44"/>
        <v>0</v>
      </c>
      <c r="B1016" s="160" t="s">
        <v>414</v>
      </c>
      <c r="C1016" s="160"/>
      <c r="D1016" s="160"/>
      <c r="E1016" s="160"/>
      <c r="F1016" s="160"/>
      <c r="G1016" s="160"/>
      <c r="H1016" s="10"/>
      <c r="I1016" s="10"/>
      <c r="J1016" s="10"/>
      <c r="K1016" s="10"/>
      <c r="L1016" s="10"/>
    </row>
    <row r="1017" spans="1:12" s="15" customFormat="1" ht="22.5" customHeight="1">
      <c r="A1017" s="27">
        <f t="shared" si="44"/>
        <v>0</v>
      </c>
      <c r="B1017" s="160" t="s">
        <v>415</v>
      </c>
      <c r="C1017" s="160"/>
      <c r="D1017" s="160"/>
      <c r="E1017" s="160"/>
      <c r="F1017" s="160"/>
      <c r="G1017" s="160"/>
      <c r="H1017" s="10"/>
      <c r="I1017" s="10"/>
      <c r="J1017" s="10"/>
      <c r="K1017" s="10"/>
      <c r="L1017" s="10"/>
    </row>
    <row r="1018" spans="1:12" s="15" customFormat="1" ht="22.5" customHeight="1">
      <c r="A1018" s="27">
        <f t="shared" si="44"/>
        <v>0</v>
      </c>
      <c r="B1018" s="163" t="s">
        <v>416</v>
      </c>
      <c r="C1018" s="163"/>
      <c r="D1018" s="163"/>
      <c r="E1018" s="163"/>
      <c r="F1018" s="163"/>
      <c r="G1018" s="163"/>
      <c r="H1018" s="10"/>
      <c r="I1018" s="10"/>
      <c r="J1018" s="10"/>
      <c r="K1018" s="10"/>
      <c r="L1018" s="10"/>
    </row>
    <row r="1019" spans="1:12" s="15" customFormat="1" ht="22.5" customHeight="1">
      <c r="A1019" s="27">
        <f>C1019</f>
        <v>0</v>
      </c>
      <c r="B1019" s="160" t="s">
        <v>772</v>
      </c>
      <c r="C1019" s="160"/>
      <c r="D1019" s="160"/>
      <c r="E1019" s="160"/>
      <c r="F1019" s="160"/>
      <c r="G1019" s="160"/>
      <c r="H1019" s="10"/>
      <c r="I1019" s="10"/>
      <c r="J1019" s="10"/>
      <c r="K1019" s="10"/>
      <c r="L1019" s="10"/>
    </row>
    <row r="1020" spans="1:8" ht="12.75" customHeight="1">
      <c r="A1020" s="27">
        <f t="shared" si="44"/>
        <v>0</v>
      </c>
      <c r="B1020" s="10"/>
      <c r="H1020" s="3"/>
    </row>
    <row r="1021" spans="1:8" ht="12.75" customHeight="1">
      <c r="A1021" s="27">
        <f t="shared" si="44"/>
        <v>0</v>
      </c>
      <c r="B1021" s="5"/>
      <c r="H1021" s="3"/>
    </row>
    <row r="1022" spans="1:12" s="7" customFormat="1" ht="15.75" customHeight="1">
      <c r="A1022" s="27">
        <f t="shared" si="44"/>
        <v>0</v>
      </c>
      <c r="B1022" s="68" t="s">
        <v>121</v>
      </c>
      <c r="C1022" s="62"/>
      <c r="D1022" s="62"/>
      <c r="E1022" s="62"/>
      <c r="F1022" s="62"/>
      <c r="G1022" s="63"/>
      <c r="I1022" s="1"/>
      <c r="J1022" s="1"/>
      <c r="K1022" s="1"/>
      <c r="L1022" s="1"/>
    </row>
    <row r="1023" spans="1:12" s="4" customFormat="1" ht="22.5">
      <c r="A1023" s="27" t="str">
        <f t="shared" si="44"/>
        <v>Part Number</v>
      </c>
      <c r="B1023" s="45" t="s">
        <v>206</v>
      </c>
      <c r="C1023" s="45" t="s">
        <v>207</v>
      </c>
      <c r="D1023" s="46" t="s">
        <v>208</v>
      </c>
      <c r="E1023" s="46" t="s">
        <v>163</v>
      </c>
      <c r="F1023" s="46" t="s">
        <v>164</v>
      </c>
      <c r="G1023" s="46" t="s">
        <v>165</v>
      </c>
      <c r="I1023" s="1"/>
      <c r="J1023" s="1"/>
      <c r="K1023" s="1"/>
      <c r="L1023" s="1"/>
    </row>
    <row r="1024" spans="1:7" ht="12.75">
      <c r="A1024" s="27" t="str">
        <f>C1024</f>
        <v>F5-SVC-VPR-STD-RE</v>
      </c>
      <c r="B1024" s="111" t="s">
        <v>881</v>
      </c>
      <c r="C1024" s="111" t="s">
        <v>882</v>
      </c>
      <c r="D1024" s="112">
        <v>0</v>
      </c>
      <c r="E1024" s="113" t="s">
        <v>13</v>
      </c>
      <c r="F1024" s="114">
        <f aca="true" t="shared" si="45" ref="F1024:F1029">Disc_None</f>
        <v>0</v>
      </c>
      <c r="G1024" s="112">
        <f aca="true" t="shared" si="46" ref="G1024:G1029">D1024*(1-F1024)</f>
        <v>0</v>
      </c>
    </row>
    <row r="1025" spans="1:7" ht="12.75">
      <c r="A1025" s="27" t="str">
        <f>C1025</f>
        <v>F5-SVC-BIG-STD-RE</v>
      </c>
      <c r="B1025" s="31" t="s">
        <v>518</v>
      </c>
      <c r="C1025" s="31" t="s">
        <v>517</v>
      </c>
      <c r="D1025" s="32">
        <v>0</v>
      </c>
      <c r="E1025" s="33" t="s">
        <v>13</v>
      </c>
      <c r="F1025" s="34">
        <f t="shared" si="45"/>
        <v>0</v>
      </c>
      <c r="G1025" s="32">
        <f t="shared" si="46"/>
        <v>0</v>
      </c>
    </row>
    <row r="1026" spans="1:7" ht="12.75">
      <c r="A1026" s="27" t="str">
        <f t="shared" si="44"/>
        <v>F5-SVC-ARX-STD-RE</v>
      </c>
      <c r="B1026" s="31" t="s">
        <v>418</v>
      </c>
      <c r="C1026" s="31" t="s">
        <v>376</v>
      </c>
      <c r="D1026" s="32">
        <v>0</v>
      </c>
      <c r="E1026" s="33" t="s">
        <v>13</v>
      </c>
      <c r="F1026" s="34">
        <f t="shared" si="45"/>
        <v>0</v>
      </c>
      <c r="G1026" s="32">
        <f t="shared" si="46"/>
        <v>0</v>
      </c>
    </row>
    <row r="1027" spans="1:7" ht="12.75">
      <c r="A1027" s="27" t="str">
        <f t="shared" si="44"/>
        <v>F5-SVC-FP-STD-RE</v>
      </c>
      <c r="B1027" s="31" t="s">
        <v>22</v>
      </c>
      <c r="C1027" s="31" t="s">
        <v>3</v>
      </c>
      <c r="D1027" s="32">
        <v>0</v>
      </c>
      <c r="E1027" s="33" t="s">
        <v>13</v>
      </c>
      <c r="F1027" s="34">
        <f t="shared" si="45"/>
        <v>0</v>
      </c>
      <c r="G1027" s="32">
        <f t="shared" si="46"/>
        <v>0</v>
      </c>
    </row>
    <row r="1028" spans="1:7" ht="12.75">
      <c r="A1028" s="27" t="str">
        <f t="shared" si="44"/>
        <v>F5-SVC-EM-STD-RE</v>
      </c>
      <c r="B1028" s="31" t="s">
        <v>18</v>
      </c>
      <c r="C1028" s="31" t="s">
        <v>19</v>
      </c>
      <c r="D1028" s="32">
        <v>0</v>
      </c>
      <c r="E1028" s="33" t="s">
        <v>13</v>
      </c>
      <c r="F1028" s="34">
        <f t="shared" si="45"/>
        <v>0</v>
      </c>
      <c r="G1028" s="32">
        <f t="shared" si="46"/>
        <v>0</v>
      </c>
    </row>
    <row r="1029" spans="1:7" ht="12.75">
      <c r="A1029" s="27" t="str">
        <f>C1029</f>
        <v>F5-SVC-DM-STD-RE</v>
      </c>
      <c r="B1029" s="31" t="s">
        <v>790</v>
      </c>
      <c r="C1029" s="31" t="s">
        <v>789</v>
      </c>
      <c r="D1029" s="32">
        <v>0</v>
      </c>
      <c r="E1029" s="33" t="s">
        <v>13</v>
      </c>
      <c r="F1029" s="34">
        <f t="shared" si="45"/>
        <v>0</v>
      </c>
      <c r="G1029" s="32">
        <f t="shared" si="46"/>
        <v>0</v>
      </c>
    </row>
    <row r="1030" spans="1:8" ht="12.75" customHeight="1">
      <c r="A1030" s="27">
        <f t="shared" si="44"/>
        <v>0</v>
      </c>
      <c r="B1030" s="10"/>
      <c r="H1030" s="3"/>
    </row>
    <row r="1031" spans="1:12" s="15" customFormat="1" ht="22.5" customHeight="1">
      <c r="A1031" s="27">
        <f t="shared" si="44"/>
        <v>0</v>
      </c>
      <c r="B1031" s="164" t="s">
        <v>4</v>
      </c>
      <c r="C1031" s="164"/>
      <c r="D1031" s="164"/>
      <c r="E1031" s="164"/>
      <c r="F1031" s="164"/>
      <c r="G1031" s="164"/>
      <c r="H1031" s="3"/>
      <c r="I1031" s="3"/>
      <c r="J1031" s="3"/>
      <c r="K1031" s="3"/>
      <c r="L1031" s="3"/>
    </row>
    <row r="1032" spans="1:12" s="15" customFormat="1" ht="11.25">
      <c r="A1032" s="27">
        <f t="shared" si="44"/>
        <v>0</v>
      </c>
      <c r="B1032" s="164" t="s">
        <v>954</v>
      </c>
      <c r="C1032" s="164"/>
      <c r="D1032" s="164"/>
      <c r="E1032" s="164"/>
      <c r="F1032" s="164"/>
      <c r="G1032" s="164"/>
      <c r="H1032" s="3"/>
      <c r="I1032" s="3"/>
      <c r="J1032" s="3"/>
      <c r="K1032" s="3"/>
      <c r="L1032" s="3"/>
    </row>
    <row r="1033" spans="1:12" s="15" customFormat="1" ht="11.25">
      <c r="A1033" s="27">
        <f t="shared" si="44"/>
        <v>0</v>
      </c>
      <c r="B1033" s="164" t="s">
        <v>146</v>
      </c>
      <c r="C1033" s="164"/>
      <c r="D1033" s="164"/>
      <c r="E1033" s="164"/>
      <c r="F1033" s="164"/>
      <c r="G1033" s="164"/>
      <c r="H1033" s="3"/>
      <c r="I1033" s="3"/>
      <c r="J1033" s="3"/>
      <c r="K1033" s="3"/>
      <c r="L1033" s="3"/>
    </row>
    <row r="1034" spans="1:12" s="15" customFormat="1" ht="11.25">
      <c r="A1034" s="27">
        <f>C1034</f>
        <v>0</v>
      </c>
      <c r="B1034" s="164" t="s">
        <v>479</v>
      </c>
      <c r="C1034" s="164"/>
      <c r="D1034" s="164"/>
      <c r="E1034" s="164"/>
      <c r="F1034" s="164"/>
      <c r="G1034" s="164"/>
      <c r="H1034" s="3"/>
      <c r="I1034" s="3"/>
      <c r="J1034" s="3"/>
      <c r="K1034" s="3"/>
      <c r="L1034" s="3"/>
    </row>
    <row r="1035" spans="1:8" ht="12.75" customHeight="1">
      <c r="A1035" s="27">
        <f t="shared" si="44"/>
        <v>0</v>
      </c>
      <c r="B1035" s="10"/>
      <c r="H1035" s="3"/>
    </row>
    <row r="1036" spans="1:7" ht="12.75">
      <c r="A1036" s="27">
        <f t="shared" si="44"/>
        <v>0</v>
      </c>
      <c r="B1036" s="169" t="s">
        <v>93</v>
      </c>
      <c r="C1036" s="169"/>
      <c r="D1036" s="169"/>
      <c r="E1036" s="169"/>
      <c r="F1036" s="169"/>
      <c r="G1036" s="169"/>
    </row>
    <row r="1037" spans="1:7" ht="12.75" customHeight="1">
      <c r="A1037" s="27">
        <f t="shared" si="44"/>
        <v>0</v>
      </c>
      <c r="B1037" s="163" t="s">
        <v>145</v>
      </c>
      <c r="C1037" s="163"/>
      <c r="D1037" s="163"/>
      <c r="E1037" s="163"/>
      <c r="F1037" s="163"/>
      <c r="G1037" s="163"/>
    </row>
    <row r="1038" spans="1:8" ht="12.75" customHeight="1">
      <c r="A1038" s="27">
        <f t="shared" si="44"/>
        <v>0</v>
      </c>
      <c r="B1038" s="10"/>
      <c r="H1038" s="3"/>
    </row>
    <row r="1039" spans="1:8" ht="12.75" customHeight="1">
      <c r="A1039" s="27">
        <f t="shared" si="44"/>
        <v>0</v>
      </c>
      <c r="B1039" s="10"/>
      <c r="H1039" s="3"/>
    </row>
    <row r="1040" spans="1:8" ht="12.75" customHeight="1">
      <c r="A1040" s="27">
        <f t="shared" si="44"/>
        <v>0</v>
      </c>
      <c r="B1040" s="10"/>
      <c r="H1040" s="3"/>
    </row>
    <row r="1041" spans="1:6" s="7" customFormat="1" ht="39" customHeight="1">
      <c r="A1041" s="27">
        <f t="shared" si="44"/>
        <v>0</v>
      </c>
      <c r="B1041" s="173" t="s">
        <v>257</v>
      </c>
      <c r="C1041" s="174"/>
      <c r="D1041" s="174"/>
      <c r="E1041" s="174"/>
      <c r="F1041" s="174"/>
    </row>
    <row r="1042" spans="1:8" ht="12.75">
      <c r="A1042" s="27">
        <f t="shared" si="44"/>
        <v>0</v>
      </c>
      <c r="B1042" s="10"/>
      <c r="H1042" s="3"/>
    </row>
    <row r="1043" spans="1:8" ht="12.75">
      <c r="A1043" s="27">
        <f t="shared" si="44"/>
        <v>0</v>
      </c>
      <c r="B1043" s="10"/>
      <c r="H1043" s="3"/>
    </row>
    <row r="1044" spans="1:8" ht="12.75">
      <c r="A1044" s="27">
        <f t="shared" si="44"/>
        <v>0</v>
      </c>
      <c r="B1044" s="10"/>
      <c r="H1044" s="3"/>
    </row>
    <row r="1045" spans="1:7" s="10" customFormat="1" ht="11.25">
      <c r="A1045" s="27">
        <f t="shared" si="44"/>
        <v>0</v>
      </c>
      <c r="B1045" s="160" t="s">
        <v>95</v>
      </c>
      <c r="C1045" s="160"/>
      <c r="D1045" s="160"/>
      <c r="E1045" s="160"/>
      <c r="F1045" s="160"/>
      <c r="G1045" s="160"/>
    </row>
    <row r="1046" spans="1:2" s="10" customFormat="1" ht="11.25">
      <c r="A1046" s="27">
        <f t="shared" si="44"/>
        <v>0</v>
      </c>
      <c r="B1046" s="18" t="s">
        <v>96</v>
      </c>
    </row>
    <row r="1047" spans="1:3" s="10" customFormat="1" ht="11.25">
      <c r="A1047" s="27">
        <f t="shared" si="44"/>
        <v>0</v>
      </c>
      <c r="B1047" s="177" t="s">
        <v>97</v>
      </c>
      <c r="C1047" s="177"/>
    </row>
    <row r="1048" spans="1:2" s="10" customFormat="1" ht="11.25">
      <c r="A1048" s="27">
        <f t="shared" si="44"/>
        <v>0</v>
      </c>
      <c r="B1048" s="19"/>
    </row>
    <row r="1049" spans="1:12" ht="12.75">
      <c r="A1049" s="27">
        <f t="shared" si="44"/>
        <v>0</v>
      </c>
      <c r="H1049" s="3"/>
      <c r="I1049" s="10"/>
      <c r="J1049" s="10"/>
      <c r="K1049" s="10"/>
      <c r="L1049" s="10"/>
    </row>
    <row r="1050" spans="1:12" ht="12.75">
      <c r="A1050" s="27">
        <f t="shared" si="44"/>
        <v>0</v>
      </c>
      <c r="H1050" s="3"/>
      <c r="I1050" s="10"/>
      <c r="J1050" s="10"/>
      <c r="K1050" s="10"/>
      <c r="L1050" s="10"/>
    </row>
    <row r="1051" spans="1:12" ht="15.75" customHeight="1">
      <c r="A1051" s="27">
        <f t="shared" si="44"/>
        <v>0</v>
      </c>
      <c r="B1051" s="94" t="s">
        <v>748</v>
      </c>
      <c r="C1051" s="92"/>
      <c r="D1051" s="93"/>
      <c r="E1051" s="176" t="s">
        <v>14</v>
      </c>
      <c r="F1051" s="176"/>
      <c r="H1051" s="3"/>
      <c r="I1051" s="10"/>
      <c r="J1051" s="10"/>
      <c r="K1051" s="10"/>
      <c r="L1051" s="10"/>
    </row>
    <row r="1052" spans="1:12" ht="12.75">
      <c r="A1052" s="27">
        <f aca="true" t="shared" si="47" ref="A1052:A1100">C1052</f>
        <v>0</v>
      </c>
      <c r="H1052" s="3"/>
      <c r="I1052" s="10"/>
      <c r="J1052" s="10"/>
      <c r="K1052" s="10"/>
      <c r="L1052" s="10"/>
    </row>
    <row r="1053" spans="1:12" ht="12.75">
      <c r="A1053" s="27" t="str">
        <f t="shared" si="47"/>
        <v>Description</v>
      </c>
      <c r="C1053" s="56" t="s">
        <v>206</v>
      </c>
      <c r="D1053" s="56" t="s">
        <v>282</v>
      </c>
      <c r="E1053" s="57" t="s">
        <v>283</v>
      </c>
      <c r="H1053" s="3"/>
      <c r="I1053" s="10"/>
      <c r="J1053" s="10"/>
      <c r="K1053" s="10"/>
      <c r="L1053" s="10"/>
    </row>
    <row r="1054" spans="1:8" s="10" customFormat="1" ht="11.25">
      <c r="A1054" s="27" t="str">
        <f t="shared" si="47"/>
        <v>Traffic management products (deal reg.)</v>
      </c>
      <c r="C1054" s="65" t="s">
        <v>131</v>
      </c>
      <c r="D1054" s="66" t="s">
        <v>227</v>
      </c>
      <c r="E1054" s="67">
        <v>0</v>
      </c>
      <c r="H1054" s="3"/>
    </row>
    <row r="1055" spans="1:8" s="10" customFormat="1" ht="11.25">
      <c r="A1055" s="27" t="str">
        <f t="shared" si="47"/>
        <v>Security products (deal reg.)</v>
      </c>
      <c r="C1055" s="65" t="s">
        <v>132</v>
      </c>
      <c r="D1055" s="66" t="s">
        <v>229</v>
      </c>
      <c r="E1055" s="67">
        <v>0</v>
      </c>
      <c r="H1055" s="3"/>
    </row>
    <row r="1056" spans="1:8" s="10" customFormat="1" ht="11.25">
      <c r="A1056" s="27" t="str">
        <f t="shared" si="47"/>
        <v>Data solutions products (deal reg.)</v>
      </c>
      <c r="C1056" s="65" t="s">
        <v>316</v>
      </c>
      <c r="D1056" s="66" t="s">
        <v>315</v>
      </c>
      <c r="E1056" s="67">
        <v>0</v>
      </c>
      <c r="H1056" s="3"/>
    </row>
    <row r="1057" spans="1:8" s="10" customFormat="1" ht="11.25">
      <c r="A1057" s="27" t="str">
        <f t="shared" si="47"/>
        <v>SSL acceleration</v>
      </c>
      <c r="C1057" s="20" t="s">
        <v>948</v>
      </c>
      <c r="D1057" s="58" t="s">
        <v>111</v>
      </c>
      <c r="E1057" s="59">
        <v>0</v>
      </c>
      <c r="H1057" s="3"/>
    </row>
    <row r="1058" spans="1:8" s="10" customFormat="1" ht="11.25">
      <c r="A1058" s="27" t="str">
        <f t="shared" si="47"/>
        <v>Hardware options</v>
      </c>
      <c r="C1058" s="20" t="s">
        <v>134</v>
      </c>
      <c r="D1058" s="58" t="s">
        <v>112</v>
      </c>
      <c r="E1058" s="59">
        <v>0</v>
      </c>
      <c r="H1058" s="3"/>
    </row>
    <row r="1059" spans="1:8" s="10" customFormat="1" ht="11.25">
      <c r="A1059" s="27" t="str">
        <f t="shared" si="47"/>
        <v>Level 1-3 services</v>
      </c>
      <c r="C1059" s="20" t="s">
        <v>959</v>
      </c>
      <c r="D1059" s="58" t="s">
        <v>90</v>
      </c>
      <c r="E1059" s="59">
        <v>0</v>
      </c>
      <c r="H1059" s="3"/>
    </row>
    <row r="1060" spans="1:8" s="10" customFormat="1" ht="11.25">
      <c r="A1060" s="27" t="str">
        <f>C1060</f>
        <v>Level 3 services</v>
      </c>
      <c r="C1060" s="65" t="s">
        <v>801</v>
      </c>
      <c r="D1060" s="66" t="s">
        <v>800</v>
      </c>
      <c r="E1060" s="67">
        <v>0</v>
      </c>
      <c r="H1060" s="3"/>
    </row>
    <row r="1061" spans="1:8" s="10" customFormat="1" ht="11.25">
      <c r="A1061" s="27" t="str">
        <f t="shared" si="47"/>
        <v>Consulting services</v>
      </c>
      <c r="C1061" s="20" t="s">
        <v>135</v>
      </c>
      <c r="D1061" s="58" t="s">
        <v>264</v>
      </c>
      <c r="E1061" s="59">
        <v>0</v>
      </c>
      <c r="H1061" s="3"/>
    </row>
    <row r="1062" spans="1:8" s="10" customFormat="1" ht="11.25">
      <c r="A1062" s="27" t="str">
        <f t="shared" si="47"/>
        <v>Installation services</v>
      </c>
      <c r="C1062" s="20" t="s">
        <v>136</v>
      </c>
      <c r="D1062" s="58" t="s">
        <v>265</v>
      </c>
      <c r="E1062" s="59">
        <v>0</v>
      </c>
      <c r="H1062" s="3"/>
    </row>
    <row r="1063" spans="1:8" s="10" customFormat="1" ht="11.25">
      <c r="A1063" s="27" t="str">
        <f t="shared" si="47"/>
        <v>Level 2-3 services</v>
      </c>
      <c r="C1063" s="65" t="s">
        <v>799</v>
      </c>
      <c r="D1063" s="66" t="s">
        <v>798</v>
      </c>
      <c r="E1063" s="67">
        <v>0</v>
      </c>
      <c r="H1063" s="3"/>
    </row>
    <row r="1064" spans="1:8" s="10" customFormat="1" ht="11.25">
      <c r="A1064" s="27" t="str">
        <f>C1064</f>
        <v>RMA services</v>
      </c>
      <c r="C1064" s="65" t="s">
        <v>796</v>
      </c>
      <c r="D1064" s="66" t="s">
        <v>797</v>
      </c>
      <c r="E1064" s="67">
        <v>0</v>
      </c>
      <c r="H1064" s="3"/>
    </row>
    <row r="1065" spans="1:8" s="10" customFormat="1" ht="11.25">
      <c r="A1065" s="27" t="str">
        <f t="shared" si="47"/>
        <v>Training</v>
      </c>
      <c r="C1065" s="20" t="s">
        <v>137</v>
      </c>
      <c r="D1065" s="58" t="s">
        <v>157</v>
      </c>
      <c r="E1065" s="59">
        <v>0</v>
      </c>
      <c r="H1065" s="3"/>
    </row>
    <row r="1066" spans="1:8" s="10" customFormat="1" ht="11.25">
      <c r="A1066" s="27" t="str">
        <f t="shared" si="47"/>
        <v>Not discountable</v>
      </c>
      <c r="C1066" s="20" t="s">
        <v>138</v>
      </c>
      <c r="D1066" s="58" t="s">
        <v>13</v>
      </c>
      <c r="E1066" s="59">
        <v>0</v>
      </c>
      <c r="H1066" s="3"/>
    </row>
    <row r="1067" spans="1:8" s="10" customFormat="1" ht="11.25">
      <c r="A1067" s="27">
        <f t="shared" si="47"/>
        <v>0</v>
      </c>
      <c r="B1067" s="20"/>
      <c r="C1067" s="20"/>
      <c r="D1067" s="21"/>
      <c r="H1067" s="3"/>
    </row>
    <row r="1068" spans="1:8" s="10" customFormat="1" ht="11.25">
      <c r="A1068" s="27">
        <f t="shared" si="47"/>
        <v>0</v>
      </c>
      <c r="B1068" s="20"/>
      <c r="C1068" s="20"/>
      <c r="D1068" s="21"/>
      <c r="H1068" s="3"/>
    </row>
    <row r="1069" spans="1:8" s="10" customFormat="1" ht="12.75">
      <c r="A1069" s="27" t="str">
        <f t="shared" si="47"/>
        <v>Old discount categories:</v>
      </c>
      <c r="B1069" s="20"/>
      <c r="C1069" s="77" t="s">
        <v>400</v>
      </c>
      <c r="D1069" s="78" t="s">
        <v>401</v>
      </c>
      <c r="H1069" s="3"/>
    </row>
    <row r="1070" spans="1:8" s="10" customFormat="1" ht="11.25">
      <c r="A1070" s="27" t="str">
        <f t="shared" si="47"/>
        <v>Traffic management products</v>
      </c>
      <c r="C1070" s="20" t="s">
        <v>325</v>
      </c>
      <c r="D1070" s="58" t="s">
        <v>326</v>
      </c>
      <c r="E1070" s="59">
        <v>0</v>
      </c>
      <c r="H1070" s="3"/>
    </row>
    <row r="1071" spans="1:8" s="10" customFormat="1" ht="11.25">
      <c r="A1071" s="27" t="str">
        <f t="shared" si="47"/>
        <v>Security products</v>
      </c>
      <c r="C1071" s="20" t="s">
        <v>327</v>
      </c>
      <c r="D1071" s="58" t="s">
        <v>328</v>
      </c>
      <c r="E1071" s="59">
        <v>0</v>
      </c>
      <c r="H1071" s="3"/>
    </row>
    <row r="1072" spans="1:8" s="10" customFormat="1" ht="11.25">
      <c r="A1072" s="27" t="str">
        <f t="shared" si="47"/>
        <v>WAN optimisation products</v>
      </c>
      <c r="C1072" s="20" t="s">
        <v>329</v>
      </c>
      <c r="D1072" s="58" t="s">
        <v>330</v>
      </c>
      <c r="E1072" s="59">
        <v>0</v>
      </c>
      <c r="H1072" s="3"/>
    </row>
    <row r="1073" spans="1:8" s="10" customFormat="1" ht="11.25">
      <c r="A1073" s="27" t="str">
        <f t="shared" si="47"/>
        <v>Blade software products</v>
      </c>
      <c r="C1073" s="20" t="s">
        <v>402</v>
      </c>
      <c r="D1073" s="58" t="s">
        <v>399</v>
      </c>
      <c r="E1073" s="59">
        <v>0</v>
      </c>
      <c r="H1073" s="3"/>
    </row>
    <row r="1074" spans="1:8" s="10" customFormat="1" ht="11.25">
      <c r="A1074" s="27" t="str">
        <f>C1074</f>
        <v>WAN optimisation products (deal reg.)</v>
      </c>
      <c r="C1074" s="65" t="s">
        <v>133</v>
      </c>
      <c r="D1074" s="66" t="s">
        <v>228</v>
      </c>
      <c r="E1074" s="104">
        <v>0</v>
      </c>
      <c r="H1074" s="3"/>
    </row>
    <row r="1075" spans="1:12" ht="12.75">
      <c r="A1075" s="27">
        <f t="shared" si="47"/>
        <v>0</v>
      </c>
      <c r="H1075" s="3"/>
      <c r="I1075" s="10"/>
      <c r="J1075" s="10"/>
      <c r="K1075" s="10"/>
      <c r="L1075" s="10"/>
    </row>
    <row r="1076" spans="1:12" ht="12.75">
      <c r="A1076" s="27">
        <f t="shared" si="47"/>
        <v>0</v>
      </c>
      <c r="C1076" s="22"/>
      <c r="I1076" s="10"/>
      <c r="J1076" s="10"/>
      <c r="K1076" s="10"/>
      <c r="L1076" s="10"/>
    </row>
    <row r="1077" ht="12.75">
      <c r="A1077" s="27">
        <f t="shared" si="47"/>
        <v>0</v>
      </c>
    </row>
    <row r="1078" ht="12.75">
      <c r="A1078" s="27">
        <f t="shared" si="47"/>
        <v>0</v>
      </c>
    </row>
    <row r="1079" spans="2:7" s="70" customFormat="1" ht="26.25">
      <c r="B1079" s="175" t="s">
        <v>582</v>
      </c>
      <c r="C1079" s="175"/>
      <c r="D1079" s="175"/>
      <c r="E1079" s="72"/>
      <c r="F1079" s="72"/>
      <c r="G1079" s="71"/>
    </row>
    <row r="1080" ht="12.75">
      <c r="A1080" s="27">
        <f t="shared" si="47"/>
        <v>0</v>
      </c>
    </row>
    <row r="1081" spans="1:7" s="81" customFormat="1" ht="18">
      <c r="A1081" s="27">
        <f t="shared" si="47"/>
        <v>0</v>
      </c>
      <c r="B1081" s="170" t="s">
        <v>405</v>
      </c>
      <c r="C1081" s="170"/>
      <c r="D1081" s="170"/>
      <c r="E1081" s="79"/>
      <c r="F1081" s="79"/>
      <c r="G1081" s="80"/>
    </row>
    <row r="1082" spans="1:6" s="4" customFormat="1" ht="12.75">
      <c r="A1082" s="27">
        <f t="shared" si="47"/>
        <v>0</v>
      </c>
      <c r="B1082" s="10"/>
      <c r="C1082" s="1"/>
      <c r="D1082" s="1"/>
      <c r="E1082" s="1"/>
      <c r="F1082" s="1"/>
    </row>
    <row r="1083" spans="1:7" s="75" customFormat="1" ht="15.75" customHeight="1">
      <c r="A1083" s="27">
        <f t="shared" si="47"/>
        <v>0</v>
      </c>
      <c r="B1083" s="171" t="s">
        <v>385</v>
      </c>
      <c r="C1083" s="172"/>
      <c r="D1083" s="172"/>
      <c r="E1083" s="172"/>
      <c r="F1083" s="172"/>
      <c r="G1083" s="172"/>
    </row>
    <row r="1084" spans="1:9" s="4" customFormat="1" ht="22.5">
      <c r="A1084" s="27" t="str">
        <f t="shared" si="47"/>
        <v>Part Number</v>
      </c>
      <c r="B1084" s="45" t="s">
        <v>206</v>
      </c>
      <c r="C1084" s="45" t="s">
        <v>207</v>
      </c>
      <c r="D1084" s="46" t="s">
        <v>208</v>
      </c>
      <c r="E1084" s="46" t="s">
        <v>163</v>
      </c>
      <c r="F1084" s="46" t="s">
        <v>164</v>
      </c>
      <c r="G1084" s="46" t="s">
        <v>165</v>
      </c>
      <c r="I1084" s="82"/>
    </row>
    <row r="1085" spans="1:7" ht="12.75">
      <c r="A1085" s="27" t="str">
        <f t="shared" si="47"/>
        <v>F5-SVC-BIG-STD-L3-E</v>
      </c>
      <c r="B1085" s="47" t="s">
        <v>386</v>
      </c>
      <c r="C1085" s="83" t="s">
        <v>387</v>
      </c>
      <c r="D1085" s="73">
        <v>0.05</v>
      </c>
      <c r="E1085" s="33" t="s">
        <v>800</v>
      </c>
      <c r="F1085" s="50">
        <f>Disc_S1</f>
        <v>0</v>
      </c>
      <c r="G1085" s="48" t="s">
        <v>91</v>
      </c>
    </row>
    <row r="1086" spans="1:7" ht="12.75" customHeight="1">
      <c r="A1086" s="27" t="str">
        <f t="shared" si="47"/>
        <v>F5-SVC-BIG-PRE-L3-E</v>
      </c>
      <c r="B1086" s="47" t="s">
        <v>388</v>
      </c>
      <c r="C1086" s="83" t="s">
        <v>389</v>
      </c>
      <c r="D1086" s="73">
        <v>0.07</v>
      </c>
      <c r="E1086" s="33" t="s">
        <v>800</v>
      </c>
      <c r="F1086" s="50">
        <f>Disc_S1</f>
        <v>0</v>
      </c>
      <c r="G1086" s="48" t="s">
        <v>91</v>
      </c>
    </row>
    <row r="1087" spans="1:8" ht="3.75" customHeight="1">
      <c r="A1087" s="27">
        <f t="shared" si="47"/>
        <v>0</v>
      </c>
      <c r="B1087" s="84"/>
      <c r="C1087" s="85"/>
      <c r="D1087" s="85"/>
      <c r="E1087" s="85"/>
      <c r="F1087" s="85"/>
      <c r="G1087" s="85"/>
      <c r="H1087" s="3"/>
    </row>
    <row r="1088" spans="1:7" ht="12.75">
      <c r="A1088" s="27" t="str">
        <f t="shared" si="47"/>
        <v>F5-SVC-FP-STD-L3-E</v>
      </c>
      <c r="B1088" s="47" t="s">
        <v>390</v>
      </c>
      <c r="C1088" s="83" t="s">
        <v>391</v>
      </c>
      <c r="D1088" s="73">
        <v>0.05</v>
      </c>
      <c r="E1088" s="33" t="s">
        <v>800</v>
      </c>
      <c r="F1088" s="50">
        <f>Disc_S1</f>
        <v>0</v>
      </c>
      <c r="G1088" s="48" t="s">
        <v>91</v>
      </c>
    </row>
    <row r="1089" spans="1:7" ht="12.75" customHeight="1">
      <c r="A1089" s="27" t="str">
        <f t="shared" si="47"/>
        <v>F5-SVC-FP-PRE-L3-E</v>
      </c>
      <c r="B1089" s="47" t="s">
        <v>392</v>
      </c>
      <c r="C1089" s="83" t="s">
        <v>393</v>
      </c>
      <c r="D1089" s="73">
        <v>0.07</v>
      </c>
      <c r="E1089" s="33" t="s">
        <v>800</v>
      </c>
      <c r="F1089" s="50">
        <f>Disc_S1</f>
        <v>0</v>
      </c>
      <c r="G1089" s="48" t="s">
        <v>91</v>
      </c>
    </row>
    <row r="1090" spans="1:8" ht="3.75" customHeight="1">
      <c r="A1090" s="27">
        <f t="shared" si="47"/>
        <v>0</v>
      </c>
      <c r="B1090" s="84"/>
      <c r="C1090" s="85"/>
      <c r="D1090" s="85"/>
      <c r="E1090" s="85"/>
      <c r="F1090" s="85"/>
      <c r="G1090" s="85"/>
      <c r="H1090" s="3"/>
    </row>
    <row r="1091" spans="1:7" s="17" customFormat="1" ht="12.75">
      <c r="A1091" s="27" t="str">
        <f t="shared" si="47"/>
        <v>F5-SVC-EM-STD-L3-E</v>
      </c>
      <c r="B1091" s="31" t="s">
        <v>394</v>
      </c>
      <c r="C1091" s="83" t="s">
        <v>395</v>
      </c>
      <c r="D1091" s="73">
        <v>0.05</v>
      </c>
      <c r="E1091" s="33" t="s">
        <v>800</v>
      </c>
      <c r="F1091" s="50">
        <f>Disc_S1</f>
        <v>0</v>
      </c>
      <c r="G1091" s="48" t="s">
        <v>91</v>
      </c>
    </row>
    <row r="1092" spans="1:7" s="17" customFormat="1" ht="12.75">
      <c r="A1092" s="27" t="str">
        <f t="shared" si="47"/>
        <v>F5-SVC-EM-PRE-L3-E</v>
      </c>
      <c r="B1092" s="31" t="s">
        <v>396</v>
      </c>
      <c r="C1092" s="83" t="s">
        <v>397</v>
      </c>
      <c r="D1092" s="73">
        <v>0.07</v>
      </c>
      <c r="E1092" s="33" t="s">
        <v>800</v>
      </c>
      <c r="F1092" s="50">
        <f>Disc_S1</f>
        <v>0</v>
      </c>
      <c r="G1092" s="48" t="s">
        <v>91</v>
      </c>
    </row>
    <row r="1093" spans="1:6" s="4" customFormat="1" ht="12.75">
      <c r="A1093" s="27">
        <f t="shared" si="47"/>
        <v>0</v>
      </c>
      <c r="B1093" s="10"/>
      <c r="C1093" s="1"/>
      <c r="D1093" s="1"/>
      <c r="E1093" s="1"/>
      <c r="F1093" s="1"/>
    </row>
    <row r="1094" spans="1:7" s="15" customFormat="1" ht="11.25">
      <c r="A1094" s="27">
        <f t="shared" si="47"/>
        <v>0</v>
      </c>
      <c r="B1094" s="160" t="s">
        <v>957</v>
      </c>
      <c r="C1094" s="160"/>
      <c r="D1094" s="160"/>
      <c r="E1094" s="160"/>
      <c r="F1094" s="160"/>
      <c r="G1094" s="160"/>
    </row>
    <row r="1095" spans="1:7" s="15" customFormat="1" ht="22.5" customHeight="1">
      <c r="A1095" s="27">
        <f t="shared" si="47"/>
        <v>0</v>
      </c>
      <c r="B1095" s="163" t="s">
        <v>968</v>
      </c>
      <c r="C1095" s="163"/>
      <c r="D1095" s="163"/>
      <c r="E1095" s="163"/>
      <c r="F1095" s="163"/>
      <c r="G1095" s="163"/>
    </row>
    <row r="1096" spans="1:2" ht="12.75" customHeight="1">
      <c r="A1096" s="27">
        <f t="shared" si="47"/>
        <v>0</v>
      </c>
      <c r="B1096" s="10"/>
    </row>
    <row r="1097" spans="1:9" ht="12.75">
      <c r="A1097" s="27">
        <f t="shared" si="47"/>
        <v>0</v>
      </c>
      <c r="B1097" s="169" t="s">
        <v>384</v>
      </c>
      <c r="C1097" s="169"/>
      <c r="D1097" s="169"/>
      <c r="E1097" s="169"/>
      <c r="F1097" s="169"/>
      <c r="G1097" s="169"/>
      <c r="I1097" s="76"/>
    </row>
    <row r="1098" spans="1:9" s="15" customFormat="1" ht="35.25" customHeight="1">
      <c r="A1098" s="27">
        <f t="shared" si="47"/>
        <v>0</v>
      </c>
      <c r="B1098" s="163" t="s">
        <v>958</v>
      </c>
      <c r="C1098" s="163"/>
      <c r="D1098" s="163"/>
      <c r="E1098" s="163"/>
      <c r="F1098" s="163"/>
      <c r="G1098" s="163"/>
      <c r="H1098" s="3"/>
      <c r="I1098" s="74"/>
    </row>
    <row r="1099" spans="1:9" ht="12.75" customHeight="1">
      <c r="A1099" s="27">
        <f t="shared" si="47"/>
        <v>0</v>
      </c>
      <c r="B1099" s="10"/>
      <c r="H1099" s="3"/>
      <c r="I1099" s="74"/>
    </row>
    <row r="1100" spans="1:9" ht="12.75">
      <c r="A1100" s="27">
        <f t="shared" si="47"/>
        <v>0</v>
      </c>
      <c r="B1100" s="169" t="s">
        <v>93</v>
      </c>
      <c r="C1100" s="169"/>
      <c r="D1100" s="169"/>
      <c r="E1100" s="169"/>
      <c r="F1100" s="169"/>
      <c r="G1100" s="169"/>
      <c r="I1100" s="76"/>
    </row>
    <row r="1101" spans="1:9" ht="12.75">
      <c r="A1101" s="27">
        <f>C1101</f>
        <v>0</v>
      </c>
      <c r="B1101" s="160" t="s">
        <v>403</v>
      </c>
      <c r="C1101" s="160"/>
      <c r="D1101" s="160"/>
      <c r="E1101" s="160"/>
      <c r="F1101" s="160"/>
      <c r="G1101" s="160"/>
      <c r="I1101" s="76"/>
    </row>
    <row r="1102" spans="1:9" ht="12.75">
      <c r="A1102" s="27">
        <f>C1102</f>
        <v>0</v>
      </c>
      <c r="B1102" s="160" t="s">
        <v>404</v>
      </c>
      <c r="C1102" s="160"/>
      <c r="D1102" s="160"/>
      <c r="E1102" s="160"/>
      <c r="F1102" s="160"/>
      <c r="G1102" s="160"/>
      <c r="I1102" s="76"/>
    </row>
    <row r="1103" spans="1:2" ht="12.75" customHeight="1">
      <c r="A1103" s="27">
        <f>C1103</f>
        <v>0</v>
      </c>
      <c r="B1103" s="10"/>
    </row>
  </sheetData>
  <sheetProtection/>
  <mergeCells count="280">
    <mergeCell ref="B311:G311"/>
    <mergeCell ref="B409:G409"/>
    <mergeCell ref="B385:G385"/>
    <mergeCell ref="B348:G348"/>
    <mergeCell ref="B435:G435"/>
    <mergeCell ref="B438:G438"/>
    <mergeCell ref="B440:G440"/>
    <mergeCell ref="B389:G389"/>
    <mergeCell ref="B390:G390"/>
    <mergeCell ref="B439:G439"/>
    <mergeCell ref="B345:G345"/>
    <mergeCell ref="B434:G434"/>
    <mergeCell ref="B494:G494"/>
    <mergeCell ref="B514:G514"/>
    <mergeCell ref="B495:G495"/>
    <mergeCell ref="B437:G437"/>
    <mergeCell ref="B441:G441"/>
    <mergeCell ref="B471:G471"/>
    <mergeCell ref="B468:G468"/>
    <mergeCell ref="B451:G451"/>
    <mergeCell ref="B452:G452"/>
    <mergeCell ref="B469:G469"/>
    <mergeCell ref="B516:G516"/>
    <mergeCell ref="B517:G517"/>
    <mergeCell ref="B981:G981"/>
    <mergeCell ref="B561:G561"/>
    <mergeCell ref="B779:G779"/>
    <mergeCell ref="B173:G173"/>
    <mergeCell ref="B352:G352"/>
    <mergeCell ref="B208:G208"/>
    <mergeCell ref="B209:G209"/>
    <mergeCell ref="B346:G346"/>
    <mergeCell ref="B296:G296"/>
    <mergeCell ref="B174:G174"/>
    <mergeCell ref="B236:G236"/>
    <mergeCell ref="B234:G234"/>
    <mergeCell ref="B249:G249"/>
    <mergeCell ref="B549:G549"/>
    <mergeCell ref="B383:G383"/>
    <mergeCell ref="B453:G453"/>
    <mergeCell ref="B498:G498"/>
    <mergeCell ref="B237:G237"/>
    <mergeCell ref="B259:G259"/>
    <mergeCell ref="B210:G210"/>
    <mergeCell ref="B310:G310"/>
    <mergeCell ref="B433:G433"/>
    <mergeCell ref="B786:G786"/>
    <mergeCell ref="B816:G816"/>
    <mergeCell ref="B835:G835"/>
    <mergeCell ref="B436:G436"/>
    <mergeCell ref="B347:G347"/>
    <mergeCell ref="B349:G349"/>
    <mergeCell ref="B350:G350"/>
    <mergeCell ref="B411:G411"/>
    <mergeCell ref="B386:G386"/>
    <mergeCell ref="B388:G388"/>
    <mergeCell ref="B761:G761"/>
    <mergeCell ref="B646:G646"/>
    <mergeCell ref="B384:G384"/>
    <mergeCell ref="B387:G387"/>
    <mergeCell ref="B351:G351"/>
    <mergeCell ref="B410:G410"/>
    <mergeCell ref="B647:G647"/>
    <mergeCell ref="B762:G762"/>
    <mergeCell ref="B613:G613"/>
    <mergeCell ref="B790:G790"/>
    <mergeCell ref="B560:G560"/>
    <mergeCell ref="B775:G775"/>
    <mergeCell ref="B766:G766"/>
    <mergeCell ref="B802:G802"/>
    <mergeCell ref="B693:G693"/>
    <mergeCell ref="B692:G692"/>
    <mergeCell ref="B665:G665"/>
    <mergeCell ref="B648:G648"/>
    <mergeCell ref="B694:G694"/>
    <mergeCell ref="B595:G595"/>
    <mergeCell ref="B597:G597"/>
    <mergeCell ref="B982:G982"/>
    <mergeCell ref="B800:G800"/>
    <mergeCell ref="B798:G798"/>
    <mergeCell ref="B788:G788"/>
    <mergeCell ref="B763:G763"/>
    <mergeCell ref="B612:G612"/>
    <mergeCell ref="B787:G787"/>
    <mergeCell ref="B867:G867"/>
    <mergeCell ref="B935:G935"/>
    <mergeCell ref="B926:G926"/>
    <mergeCell ref="B954:G954"/>
    <mergeCell ref="B930:G930"/>
    <mergeCell ref="B932:G932"/>
    <mergeCell ref="B952:G952"/>
    <mergeCell ref="B933:G933"/>
    <mergeCell ref="B958:G958"/>
    <mergeCell ref="B973:G973"/>
    <mergeCell ref="B976:G976"/>
    <mergeCell ref="B834:G834"/>
    <mergeCell ref="B951:G951"/>
    <mergeCell ref="B934:G934"/>
    <mergeCell ref="B938:G938"/>
    <mergeCell ref="B972:G972"/>
    <mergeCell ref="B977:G977"/>
    <mergeCell ref="B837:G837"/>
    <mergeCell ref="B937:G937"/>
    <mergeCell ref="B939:G939"/>
    <mergeCell ref="B955:G955"/>
    <mergeCell ref="B971:G971"/>
    <mergeCell ref="B957:G957"/>
    <mergeCell ref="B974:G974"/>
    <mergeCell ref="B928:G928"/>
    <mergeCell ref="B923:G923"/>
    <mergeCell ref="B924:G924"/>
    <mergeCell ref="B925:G925"/>
    <mergeCell ref="B975:G975"/>
    <mergeCell ref="B892:G892"/>
    <mergeCell ref="B883:G883"/>
    <mergeCell ref="B929:G929"/>
    <mergeCell ref="B927:G927"/>
    <mergeCell ref="B859:G859"/>
    <mergeCell ref="B309:G309"/>
    <mergeCell ref="B206:G206"/>
    <mergeCell ref="B150:G150"/>
    <mergeCell ref="B207:G207"/>
    <mergeCell ref="B149:G149"/>
    <mergeCell ref="B470:G470"/>
    <mergeCell ref="B559:G559"/>
    <mergeCell ref="B518:G518"/>
    <mergeCell ref="B515:G515"/>
    <mergeCell ref="B548:G548"/>
    <mergeCell ref="B544:G544"/>
    <mergeCell ref="B499:G499"/>
    <mergeCell ref="B496:G496"/>
    <mergeCell ref="B519:G519"/>
    <mergeCell ref="B467:G467"/>
    <mergeCell ref="B497:G497"/>
    <mergeCell ref="B170:G170"/>
    <mergeCell ref="B171:G171"/>
    <mergeCell ref="B172:G172"/>
    <mergeCell ref="B295:G295"/>
    <mergeCell ref="B211:G211"/>
    <mergeCell ref="B251:G251"/>
    <mergeCell ref="B235:G235"/>
    <mergeCell ref="B294:G294"/>
    <mergeCell ref="B3:G3"/>
    <mergeCell ref="B4:G4"/>
    <mergeCell ref="B258:G258"/>
    <mergeCell ref="B193:G193"/>
    <mergeCell ref="B152:G152"/>
    <mergeCell ref="B145:G145"/>
    <mergeCell ref="B146:G146"/>
    <mergeCell ref="B192:G192"/>
    <mergeCell ref="B5:F5"/>
    <mergeCell ref="B142:G142"/>
    <mergeCell ref="B8:G8"/>
    <mergeCell ref="B10:G10"/>
    <mergeCell ref="B144:G144"/>
    <mergeCell ref="G6:G7"/>
    <mergeCell ref="B143:G143"/>
    <mergeCell ref="B293:G293"/>
    <mergeCell ref="B191:G191"/>
    <mergeCell ref="B232:G232"/>
    <mergeCell ref="B260:G260"/>
    <mergeCell ref="B233:G233"/>
    <mergeCell ref="B147:G147"/>
    <mergeCell ref="B148:G148"/>
    <mergeCell ref="B151:G151"/>
    <mergeCell ref="B250:G250"/>
    <mergeCell ref="B276:G276"/>
    <mergeCell ref="B277:G277"/>
    <mergeCell ref="B280:G280"/>
    <mergeCell ref="B278:G278"/>
    <mergeCell ref="B279:G279"/>
    <mergeCell ref="B1102:G1102"/>
    <mergeCell ref="B1081:D1081"/>
    <mergeCell ref="B1083:G1083"/>
    <mergeCell ref="B1094:G1094"/>
    <mergeCell ref="B1095:G1095"/>
    <mergeCell ref="B1003:G1003"/>
    <mergeCell ref="B1032:G1032"/>
    <mergeCell ref="B1041:F1041"/>
    <mergeCell ref="B1037:G1037"/>
    <mergeCell ref="B1033:G1033"/>
    <mergeCell ref="B1079:D1079"/>
    <mergeCell ref="B1101:G1101"/>
    <mergeCell ref="B1098:G1098"/>
    <mergeCell ref="E1051:F1051"/>
    <mergeCell ref="B1045:G1045"/>
    <mergeCell ref="B1047:C1047"/>
    <mergeCell ref="B1097:G1097"/>
    <mergeCell ref="B1036:G1036"/>
    <mergeCell ref="B1034:G1034"/>
    <mergeCell ref="B1100:G1100"/>
    <mergeCell ref="B1001:G1001"/>
    <mergeCell ref="B1018:G1018"/>
    <mergeCell ref="B1005:G1005"/>
    <mergeCell ref="B978:G978"/>
    <mergeCell ref="B1000:G1000"/>
    <mergeCell ref="B1031:G1031"/>
    <mergeCell ref="B1017:G1017"/>
    <mergeCell ref="B1019:G1019"/>
    <mergeCell ref="B1004:G1004"/>
    <mergeCell ref="B1016:G1016"/>
    <mergeCell ref="B997:G997"/>
    <mergeCell ref="B998:G998"/>
    <mergeCell ref="B996:G996"/>
    <mergeCell ref="B995:G995"/>
    <mergeCell ref="B980:G980"/>
    <mergeCell ref="B999:G999"/>
    <mergeCell ref="B953:G953"/>
    <mergeCell ref="B815:G815"/>
    <mergeCell ref="B814:G814"/>
    <mergeCell ref="B803:G803"/>
    <mergeCell ref="B804:G804"/>
    <mergeCell ref="B833:G833"/>
    <mergeCell ref="B813:G813"/>
    <mergeCell ref="B616:G616"/>
    <mergeCell ref="B662:G662"/>
    <mergeCell ref="B650:G650"/>
    <mergeCell ref="B625:G625"/>
    <mergeCell ref="B626:G626"/>
    <mergeCell ref="B838:G838"/>
    <mergeCell ref="B866:G866"/>
    <mergeCell ref="B874:G874"/>
    <mergeCell ref="B764:G764"/>
    <mergeCell ref="B836:G836"/>
    <mergeCell ref="B817:G817"/>
    <mergeCell ref="B812:G812"/>
    <mergeCell ref="B778:G778"/>
    <mergeCell ref="B805:G805"/>
    <mergeCell ref="B801:G801"/>
    <mergeCell ref="B732:G732"/>
    <mergeCell ref="B627:G627"/>
    <mergeCell ref="B690:G690"/>
    <mergeCell ref="B729:G729"/>
    <mergeCell ref="B765:G765"/>
    <mergeCell ref="B799:G799"/>
    <mergeCell ref="B675:G675"/>
    <mergeCell ref="B663:G663"/>
    <mergeCell ref="B789:G789"/>
    <mergeCell ref="B579:G579"/>
    <mergeCell ref="B547:G547"/>
    <mergeCell ref="B574:G574"/>
    <mergeCell ref="B628:G628"/>
    <mergeCell ref="B598:G598"/>
    <mergeCell ref="B586:G586"/>
    <mergeCell ref="B611:G611"/>
    <mergeCell ref="B777:G777"/>
    <mergeCell ref="B691:G691"/>
    <mergeCell ref="B730:G730"/>
    <mergeCell ref="B760:G760"/>
    <mergeCell ref="B673:G673"/>
    <mergeCell ref="B776:G776"/>
    <mergeCell ref="B731:G731"/>
    <mergeCell ref="B774:G774"/>
    <mergeCell ref="B614:G614"/>
    <mergeCell ref="B594:G594"/>
    <mergeCell ref="B520:G520"/>
    <mergeCell ref="B577:G577"/>
    <mergeCell ref="B576:G576"/>
    <mergeCell ref="B543:G543"/>
    <mergeCell ref="B562:G562"/>
    <mergeCell ref="B575:G575"/>
    <mergeCell ref="B563:G563"/>
    <mergeCell ref="B546:G546"/>
    <mergeCell ref="B578:G578"/>
    <mergeCell ref="B529:G529"/>
    <mergeCell ref="B530:G530"/>
    <mergeCell ref="B531:G531"/>
    <mergeCell ref="B532:G532"/>
    <mergeCell ref="B533:G533"/>
    <mergeCell ref="B534:G534"/>
    <mergeCell ref="B558:G558"/>
    <mergeCell ref="B580:G580"/>
    <mergeCell ref="B596:G596"/>
    <mergeCell ref="B674:G674"/>
    <mergeCell ref="B649:G649"/>
    <mergeCell ref="B629:G629"/>
    <mergeCell ref="B676:G676"/>
    <mergeCell ref="B615:G615"/>
    <mergeCell ref="B664:G664"/>
    <mergeCell ref="B545:G545"/>
  </mergeCells>
  <hyperlinks>
    <hyperlink ref="E1051" location="Top" display="Top"/>
    <hyperlink ref="G20" location="BIG_IP_Application_Switch" display="Go to"/>
    <hyperlink ref="G26" location="BIG_IP_Link_Controller" display="Go to"/>
    <hyperlink ref="G24" location="BIG_IP_3_DNS" display="Go to"/>
    <hyperlink ref="G42" location="BIG_IP_Software_Modules" display="Go to"/>
    <hyperlink ref="G52" location="Power_Supplies" display="Go to"/>
    <hyperlink ref="G54" location="Other_Hardware" display="Go to"/>
    <hyperlink ref="G68" location="FirePass" display="Go to"/>
    <hyperlink ref="G72" location="FirePass_Concurrent_Users" display="Go to"/>
    <hyperlink ref="G74" location="FirePass_Software_Options" display="Go to"/>
    <hyperlink ref="G88" location="Installation" display="Go to"/>
    <hyperlink ref="G104" location="Training" display="Go to"/>
    <hyperlink ref="G118" location="Service_for_Base_Systems" display="Go to"/>
    <hyperlink ref="G34" location="BIG_IP_ASM" display="Go to"/>
    <hyperlink ref="G76" location="FirePass_Hardware_Options" display="Go to"/>
    <hyperlink ref="G122" location="Service_for_Security_Base_Systems" display="Go to"/>
    <hyperlink ref="G48" location="BIG_IP_WAN_Software_Modules" display="Go to"/>
    <hyperlink ref="G44" location="BIG_IP_Security_Software_Modules" display="Go to"/>
    <hyperlink ref="G46" location="SSL_for_BIG_IP_Application_Switches" display="Go to"/>
    <hyperlink ref="G80" location="Enterprise_Manager" display="Go to"/>
    <hyperlink ref="G106" location="Training_Application_Firewalls" display="Go to"/>
    <hyperlink ref="G112" location="Training_SSL_VPN" display="Go to"/>
    <hyperlink ref="G38" location="BIG_IP_WA_4500" display="Go to"/>
    <hyperlink ref="G100" location="Consulting_All" display="Go to"/>
    <hyperlink ref="G96" location="Installation_Enterprise_Management" display="Go to"/>
    <hyperlink ref="G94" location="Installation_Security" display="Go to"/>
    <hyperlink ref="G90" location="Installation_WAN_Optimisation" display="Go to"/>
    <hyperlink ref="G124" location="Service_for_Enterprise_Manager" display="Go to"/>
    <hyperlink ref="G16" location="BIG_IP_Bundles" display="Go to"/>
    <hyperlink ref="G84" location="StrongBox" display="Go to"/>
    <hyperlink ref="G70" location="FirePass_1200" display="Go to"/>
    <hyperlink ref="G128" location="Service_StrongBox" display="Go to"/>
    <hyperlink ref="G108" location="Training_WAN_Optimisation" display="Go to"/>
    <hyperlink ref="G114" location="Training_Onsite" display="Go to"/>
    <hyperlink ref="G6:G7" location="End" display="Go to discounts"/>
    <hyperlink ref="G92" location="Installation_Data_Solutions" display="Go to"/>
    <hyperlink ref="G110" location="Training_Data_solutions" display="Go to"/>
    <hyperlink ref="G120" location="Service_for_Data_Solutions" display="Go to"/>
    <hyperlink ref="G62" location="ARX_500" display="Go to"/>
    <hyperlink ref="G12" location="VIPRION" display="Go to"/>
    <hyperlink ref="G64" location="FreedomFabric_NM" display="Go to"/>
    <hyperlink ref="G126" location="Service_for_all_Products" display="Go to"/>
    <hyperlink ref="G58" location="ARX_4000" display="Go to"/>
    <hyperlink ref="G18" location="BIG_IP_Security_Bundles" display="Go to"/>
    <hyperlink ref="G14" location="VIPRION_SW" display="Go to"/>
    <hyperlink ref="G60" location="ARX_2000" display="Go to"/>
    <hyperlink ref="G30" location="BIG_IP_EGW" display="Go to"/>
  </hyperlinks>
  <printOptions/>
  <pageMargins left="0.4724409448818898" right="0.35433070866141736" top="0.8661417322834646" bottom="0.8661417322834646" header="0.5118110236220472" footer="0.5118110236220472"/>
  <pageSetup orientation="portrait" paperSize="9" scale="77" r:id="rId2"/>
  <headerFooter alignWithMargins="0">
    <oddHeader>&amp;LF5 Networks -- Confidential&amp;CEMEA Partner Price List&amp;REffective April 1, 2010</oddHeader>
    <oddFooter>&amp;CPage &amp;P of &amp;N</oddFooter>
  </headerFooter>
  <rowBreaks count="1" manualBreakCount="1">
    <brk id="130" max="255" man="1"/>
  </rowBreaks>
  <drawing r:id="rId1"/>
</worksheet>
</file>

<file path=xl/worksheets/sheet2.xml><?xml version="1.0" encoding="utf-8"?>
<worksheet xmlns="http://schemas.openxmlformats.org/spreadsheetml/2006/main" xmlns:r="http://schemas.openxmlformats.org/officeDocument/2006/relationships">
  <dimension ref="A1:N285"/>
  <sheetViews>
    <sheetView zoomScalePageLayoutView="0" workbookViewId="0" topLeftCell="A1">
      <selection activeCell="B3" sqref="B3"/>
    </sheetView>
  </sheetViews>
  <sheetFormatPr defaultColWidth="11.421875" defaultRowHeight="12.75"/>
  <cols>
    <col min="1" max="1" width="0.71875" style="151" customWidth="1"/>
    <col min="2" max="2" width="26.28125" style="130" customWidth="1"/>
    <col min="3" max="3" width="62.421875" style="130" customWidth="1"/>
    <col min="4" max="4" width="9.28125" style="130" customWidth="1"/>
    <col min="5" max="6" width="8.7109375" style="130" customWidth="1"/>
    <col min="7" max="7" width="9.28125" style="130" customWidth="1"/>
    <col min="8" max="8" width="1.7109375" style="130" customWidth="1"/>
    <col min="9" max="12" width="9.28125" style="130" customWidth="1"/>
    <col min="13" max="13" width="13.57421875" style="130" customWidth="1"/>
    <col min="14" max="16384" width="11.421875" style="130" customWidth="1"/>
  </cols>
  <sheetData>
    <row r="1" spans="1:14" s="133" customFormat="1" ht="26.25">
      <c r="A1" s="153"/>
      <c r="B1" s="154" t="s">
        <v>967</v>
      </c>
      <c r="D1" s="155"/>
      <c r="E1" s="155"/>
      <c r="F1" s="155"/>
      <c r="G1" s="155"/>
      <c r="H1" s="155"/>
      <c r="I1" s="155"/>
      <c r="J1" s="97"/>
      <c r="K1" s="97"/>
      <c r="L1" s="97"/>
      <c r="M1" s="97"/>
      <c r="N1" s="97"/>
    </row>
    <row r="2" spans="1:14" s="135" customFormat="1" ht="15.75">
      <c r="A2" s="156"/>
      <c r="B2" s="157" t="s">
        <v>845</v>
      </c>
      <c r="D2" s="158"/>
      <c r="E2" s="158"/>
      <c r="F2" s="158"/>
      <c r="G2" s="158"/>
      <c r="J2" s="159"/>
      <c r="K2" s="159"/>
      <c r="L2" s="159"/>
      <c r="M2" s="159"/>
      <c r="N2" s="159"/>
    </row>
    <row r="3" spans="1:12" ht="12.75">
      <c r="A3" s="132">
        <f aca="true" t="shared" si="0" ref="A3:A66">B3</f>
        <v>0</v>
      </c>
      <c r="C3" s="137"/>
      <c r="H3" s="97"/>
      <c r="I3" s="127" t="s">
        <v>167</v>
      </c>
      <c r="J3" s="127" t="s">
        <v>168</v>
      </c>
      <c r="K3" s="127" t="s">
        <v>170</v>
      </c>
      <c r="L3" s="127" t="s">
        <v>169</v>
      </c>
    </row>
    <row r="4" spans="1:14" ht="22.5">
      <c r="A4" s="132" t="str">
        <f t="shared" si="0"/>
        <v>Part Number</v>
      </c>
      <c r="B4" s="121" t="s">
        <v>207</v>
      </c>
      <c r="C4" s="121" t="s">
        <v>206</v>
      </c>
      <c r="D4" s="127" t="s">
        <v>208</v>
      </c>
      <c r="E4" s="127" t="s">
        <v>163</v>
      </c>
      <c r="F4" s="127" t="s">
        <v>164</v>
      </c>
      <c r="G4" s="127" t="s">
        <v>165</v>
      </c>
      <c r="H4" s="133"/>
      <c r="I4" s="127" t="s">
        <v>208</v>
      </c>
      <c r="J4" s="127" t="s">
        <v>208</v>
      </c>
      <c r="K4" s="127" t="s">
        <v>208</v>
      </c>
      <c r="L4" s="127" t="s">
        <v>208</v>
      </c>
      <c r="M4" s="133"/>
      <c r="N4" s="133"/>
    </row>
    <row r="5" spans="1:12" ht="12.75">
      <c r="A5" s="132" t="str">
        <f t="shared" si="0"/>
        <v>F5-ADD-ARX2-ENT</v>
      </c>
      <c r="B5" s="122" t="s">
        <v>890</v>
      </c>
      <c r="C5" s="122" t="s">
        <v>889</v>
      </c>
      <c r="D5" s="125">
        <v>5250</v>
      </c>
      <c r="E5" s="128" t="s">
        <v>315</v>
      </c>
      <c r="F5" s="129">
        <f>Disc_P4D</f>
        <v>0</v>
      </c>
      <c r="G5" s="125">
        <f aca="true" t="shared" si="1" ref="G5:G36">D5*(1-F5)</f>
        <v>5250</v>
      </c>
      <c r="I5" s="125">
        <v>525</v>
      </c>
      <c r="J5" s="125" t="s">
        <v>158</v>
      </c>
      <c r="K5" s="125" t="s">
        <v>158</v>
      </c>
      <c r="L5" s="125" t="s">
        <v>158</v>
      </c>
    </row>
    <row r="6" spans="1:12" ht="12.75">
      <c r="A6" s="132" t="str">
        <f t="shared" si="0"/>
        <v>F5-ADD-ARX4-ENT</v>
      </c>
      <c r="B6" s="122" t="s">
        <v>488</v>
      </c>
      <c r="C6" s="122" t="s">
        <v>552</v>
      </c>
      <c r="D6" s="125">
        <v>11025</v>
      </c>
      <c r="E6" s="128" t="s">
        <v>315</v>
      </c>
      <c r="F6" s="129">
        <f>Disc_P4D</f>
        <v>0</v>
      </c>
      <c r="G6" s="125">
        <f t="shared" si="1"/>
        <v>11025</v>
      </c>
      <c r="I6" s="125">
        <v>1102.5</v>
      </c>
      <c r="J6" s="125" t="s">
        <v>158</v>
      </c>
      <c r="K6" s="125" t="s">
        <v>158</v>
      </c>
      <c r="L6" s="125" t="s">
        <v>158</v>
      </c>
    </row>
    <row r="7" spans="1:12" ht="12.75">
      <c r="A7" s="132" t="str">
        <f t="shared" si="0"/>
        <v>F5-ADD-ARX5-ENT</v>
      </c>
      <c r="B7" s="122" t="s">
        <v>311</v>
      </c>
      <c r="C7" s="122" t="s">
        <v>554</v>
      </c>
      <c r="D7" s="125">
        <v>3570</v>
      </c>
      <c r="E7" s="128" t="s">
        <v>315</v>
      </c>
      <c r="F7" s="129">
        <f>Disc_P4D</f>
        <v>0</v>
      </c>
      <c r="G7" s="125">
        <f t="shared" si="1"/>
        <v>3570</v>
      </c>
      <c r="I7" s="125">
        <v>357</v>
      </c>
      <c r="J7" s="125" t="s">
        <v>158</v>
      </c>
      <c r="K7" s="125" t="s">
        <v>158</v>
      </c>
      <c r="L7" s="125" t="s">
        <v>158</v>
      </c>
    </row>
    <row r="8" spans="1:14" s="133" customFormat="1" ht="12.75">
      <c r="A8" s="132" t="str">
        <f t="shared" si="0"/>
        <v>F5-ADD-BIG-ACA</v>
      </c>
      <c r="B8" s="122" t="s">
        <v>171</v>
      </c>
      <c r="C8" s="122" t="s">
        <v>86</v>
      </c>
      <c r="D8" s="126">
        <v>5245</v>
      </c>
      <c r="E8" s="128" t="s">
        <v>227</v>
      </c>
      <c r="F8" s="129">
        <f aca="true" t="shared" si="2" ref="F8:F31">Disc_PD</f>
        <v>0</v>
      </c>
      <c r="G8" s="125">
        <f t="shared" si="1"/>
        <v>5245</v>
      </c>
      <c r="H8" s="130"/>
      <c r="I8" s="125">
        <v>891.6500000000001</v>
      </c>
      <c r="J8" s="125">
        <v>734.3000000000001</v>
      </c>
      <c r="K8" s="125" t="s">
        <v>158</v>
      </c>
      <c r="L8" s="125" t="s">
        <v>158</v>
      </c>
      <c r="M8" s="130"/>
      <c r="N8" s="130"/>
    </row>
    <row r="9" spans="1:12" ht="12.75">
      <c r="A9" s="132" t="str">
        <f t="shared" si="0"/>
        <v>F5-ADD-BIG-APM</v>
      </c>
      <c r="B9" s="123" t="s">
        <v>929</v>
      </c>
      <c r="C9" s="123" t="s">
        <v>940</v>
      </c>
      <c r="D9" s="126">
        <v>7870</v>
      </c>
      <c r="E9" s="128" t="s">
        <v>227</v>
      </c>
      <c r="F9" s="129">
        <f t="shared" si="2"/>
        <v>0</v>
      </c>
      <c r="G9" s="125">
        <f t="shared" si="1"/>
        <v>7870</v>
      </c>
      <c r="I9" s="125">
        <v>1337.9</v>
      </c>
      <c r="J9" s="125">
        <v>1101.8000000000002</v>
      </c>
      <c r="K9" s="125" t="s">
        <v>158</v>
      </c>
      <c r="L9" s="125" t="s">
        <v>158</v>
      </c>
    </row>
    <row r="10" spans="1:12" ht="12.75">
      <c r="A10" s="132" t="str">
        <f t="shared" si="0"/>
        <v>F5-ADD-BIG-APM-3600</v>
      </c>
      <c r="B10" s="123" t="s">
        <v>928</v>
      </c>
      <c r="C10" s="123" t="s">
        <v>927</v>
      </c>
      <c r="D10" s="126">
        <v>20995</v>
      </c>
      <c r="E10" s="128" t="s">
        <v>227</v>
      </c>
      <c r="F10" s="129">
        <f t="shared" si="2"/>
        <v>0</v>
      </c>
      <c r="G10" s="125">
        <f t="shared" si="1"/>
        <v>20995</v>
      </c>
      <c r="I10" s="125">
        <v>3569.15</v>
      </c>
      <c r="J10" s="125">
        <v>2939.3</v>
      </c>
      <c r="K10" s="125" t="s">
        <v>158</v>
      </c>
      <c r="L10" s="125" t="s">
        <v>158</v>
      </c>
    </row>
    <row r="11" spans="1:12" ht="12.75">
      <c r="A11" s="132" t="str">
        <f t="shared" si="0"/>
        <v>F5-ADD-BIG-APM-3900</v>
      </c>
      <c r="B11" s="123" t="s">
        <v>926</v>
      </c>
      <c r="C11" s="123" t="s">
        <v>925</v>
      </c>
      <c r="D11" s="126">
        <v>36745</v>
      </c>
      <c r="E11" s="128" t="s">
        <v>227</v>
      </c>
      <c r="F11" s="129">
        <f t="shared" si="2"/>
        <v>0</v>
      </c>
      <c r="G11" s="125">
        <f t="shared" si="1"/>
        <v>36745</v>
      </c>
      <c r="I11" s="125">
        <v>6246.650000000001</v>
      </c>
      <c r="J11" s="125">
        <v>5144.3</v>
      </c>
      <c r="K11" s="125" t="s">
        <v>158</v>
      </c>
      <c r="L11" s="125" t="s">
        <v>158</v>
      </c>
    </row>
    <row r="12" spans="1:12" ht="12.75">
      <c r="A12" s="132" t="str">
        <f t="shared" si="0"/>
        <v>F5-ADD-BIG-APM-6900</v>
      </c>
      <c r="B12" s="123" t="s">
        <v>924</v>
      </c>
      <c r="C12" s="123" t="s">
        <v>923</v>
      </c>
      <c r="D12" s="126">
        <v>83995</v>
      </c>
      <c r="E12" s="128" t="s">
        <v>227</v>
      </c>
      <c r="F12" s="129">
        <f t="shared" si="2"/>
        <v>0</v>
      </c>
      <c r="G12" s="125">
        <f t="shared" si="1"/>
        <v>83995</v>
      </c>
      <c r="I12" s="125">
        <v>14279.150000000001</v>
      </c>
      <c r="J12" s="125">
        <v>11759.300000000001</v>
      </c>
      <c r="K12" s="125" t="s">
        <v>158</v>
      </c>
      <c r="L12" s="125" t="s">
        <v>158</v>
      </c>
    </row>
    <row r="13" spans="1:12" ht="12.75">
      <c r="A13" s="132" t="str">
        <f t="shared" si="0"/>
        <v>F5-ADD-BIG-APM-8900</v>
      </c>
      <c r="B13" s="123" t="s">
        <v>922</v>
      </c>
      <c r="C13" s="123" t="s">
        <v>921</v>
      </c>
      <c r="D13" s="126">
        <v>121795</v>
      </c>
      <c r="E13" s="128" t="s">
        <v>227</v>
      </c>
      <c r="F13" s="129">
        <f t="shared" si="2"/>
        <v>0</v>
      </c>
      <c r="G13" s="125">
        <f t="shared" si="1"/>
        <v>121795</v>
      </c>
      <c r="I13" s="125">
        <v>20705.15</v>
      </c>
      <c r="J13" s="125">
        <v>17051.300000000003</v>
      </c>
      <c r="K13" s="125" t="s">
        <v>158</v>
      </c>
      <c r="L13" s="125" t="s">
        <v>158</v>
      </c>
    </row>
    <row r="14" spans="1:12" ht="12.75">
      <c r="A14" s="132" t="str">
        <f t="shared" si="0"/>
        <v>F5-ADD-BIG-ASM</v>
      </c>
      <c r="B14" s="123" t="s">
        <v>21</v>
      </c>
      <c r="C14" s="123" t="s">
        <v>632</v>
      </c>
      <c r="D14" s="126">
        <v>17845</v>
      </c>
      <c r="E14" s="128" t="s">
        <v>227</v>
      </c>
      <c r="F14" s="129">
        <f t="shared" si="2"/>
        <v>0</v>
      </c>
      <c r="G14" s="125">
        <f t="shared" si="1"/>
        <v>17845</v>
      </c>
      <c r="I14" s="125">
        <v>3033.65</v>
      </c>
      <c r="J14" s="125">
        <v>2498.3</v>
      </c>
      <c r="K14" s="125" t="s">
        <v>158</v>
      </c>
      <c r="L14" s="125" t="s">
        <v>158</v>
      </c>
    </row>
    <row r="15" spans="1:12" ht="22.5">
      <c r="A15" s="132" t="str">
        <f t="shared" si="0"/>
        <v>F5-ADD-BIG-ASM-3600</v>
      </c>
      <c r="B15" s="122" t="s">
        <v>452</v>
      </c>
      <c r="C15" s="122" t="s">
        <v>547</v>
      </c>
      <c r="D15" s="126">
        <v>18895</v>
      </c>
      <c r="E15" s="128" t="s">
        <v>227</v>
      </c>
      <c r="F15" s="129">
        <f t="shared" si="2"/>
        <v>0</v>
      </c>
      <c r="G15" s="125">
        <f t="shared" si="1"/>
        <v>18895</v>
      </c>
      <c r="I15" s="125">
        <v>3212.15</v>
      </c>
      <c r="J15" s="125">
        <v>2645.3</v>
      </c>
      <c r="K15" s="125" t="s">
        <v>158</v>
      </c>
      <c r="L15" s="125" t="s">
        <v>158</v>
      </c>
    </row>
    <row r="16" spans="1:14" s="122" customFormat="1" ht="22.5">
      <c r="A16" s="132" t="str">
        <f t="shared" si="0"/>
        <v>F5-ADD-BIG-ASM-3900</v>
      </c>
      <c r="B16" s="122" t="s">
        <v>718</v>
      </c>
      <c r="C16" s="122" t="s">
        <v>717</v>
      </c>
      <c r="D16" s="126">
        <v>18895</v>
      </c>
      <c r="E16" s="128" t="s">
        <v>227</v>
      </c>
      <c r="F16" s="129">
        <f t="shared" si="2"/>
        <v>0</v>
      </c>
      <c r="G16" s="125">
        <f t="shared" si="1"/>
        <v>18895</v>
      </c>
      <c r="H16" s="130"/>
      <c r="I16" s="125">
        <v>3212.15</v>
      </c>
      <c r="J16" s="125">
        <v>2645.3</v>
      </c>
      <c r="K16" s="125" t="s">
        <v>158</v>
      </c>
      <c r="L16" s="125" t="s">
        <v>158</v>
      </c>
      <c r="M16" s="130"/>
      <c r="N16" s="130"/>
    </row>
    <row r="17" spans="1:14" s="122" customFormat="1" ht="22.5">
      <c r="A17" s="132" t="str">
        <f t="shared" si="0"/>
        <v>F5-ADD-BIG-ASM-6900</v>
      </c>
      <c r="B17" s="122" t="s">
        <v>541</v>
      </c>
      <c r="C17" s="122" t="s">
        <v>546</v>
      </c>
      <c r="D17" s="126">
        <v>24145</v>
      </c>
      <c r="E17" s="128" t="s">
        <v>227</v>
      </c>
      <c r="F17" s="129">
        <f t="shared" si="2"/>
        <v>0</v>
      </c>
      <c r="G17" s="125">
        <f t="shared" si="1"/>
        <v>24145</v>
      </c>
      <c r="H17" s="130"/>
      <c r="I17" s="125">
        <v>4104.650000000001</v>
      </c>
      <c r="J17" s="125">
        <v>3380.3</v>
      </c>
      <c r="K17" s="125" t="s">
        <v>158</v>
      </c>
      <c r="L17" s="125" t="s">
        <v>158</v>
      </c>
      <c r="M17" s="130"/>
      <c r="N17" s="130"/>
    </row>
    <row r="18" spans="1:14" s="122" customFormat="1" ht="22.5">
      <c r="A18" s="132" t="str">
        <f t="shared" si="0"/>
        <v>F5-ADD-BIG-ASM-8900</v>
      </c>
      <c r="B18" s="122" t="s">
        <v>611</v>
      </c>
      <c r="C18" s="122" t="s">
        <v>610</v>
      </c>
      <c r="D18" s="126">
        <v>29395</v>
      </c>
      <c r="E18" s="128" t="s">
        <v>227</v>
      </c>
      <c r="F18" s="129">
        <f t="shared" si="2"/>
        <v>0</v>
      </c>
      <c r="G18" s="125">
        <f t="shared" si="1"/>
        <v>29395</v>
      </c>
      <c r="H18" s="130"/>
      <c r="I18" s="125">
        <v>4997.150000000001</v>
      </c>
      <c r="J18" s="125">
        <v>4115.3</v>
      </c>
      <c r="K18" s="125" t="s">
        <v>158</v>
      </c>
      <c r="L18" s="125" t="s">
        <v>158</v>
      </c>
      <c r="M18" s="130"/>
      <c r="N18" s="130"/>
    </row>
    <row r="19" spans="1:14" s="122" customFormat="1" ht="12.75">
      <c r="A19" s="132" t="str">
        <f t="shared" si="0"/>
        <v>F5-ADD-BIG-CMP-1600</v>
      </c>
      <c r="B19" s="122" t="s">
        <v>449</v>
      </c>
      <c r="C19" s="122" t="s">
        <v>475</v>
      </c>
      <c r="D19" s="126">
        <v>6295</v>
      </c>
      <c r="E19" s="128" t="s">
        <v>227</v>
      </c>
      <c r="F19" s="129">
        <f t="shared" si="2"/>
        <v>0</v>
      </c>
      <c r="G19" s="125">
        <f t="shared" si="1"/>
        <v>6295</v>
      </c>
      <c r="H19" s="130"/>
      <c r="I19" s="125">
        <v>1070.15</v>
      </c>
      <c r="J19" s="125">
        <v>881.3000000000001</v>
      </c>
      <c r="K19" s="125" t="s">
        <v>158</v>
      </c>
      <c r="L19" s="125" t="s">
        <v>158</v>
      </c>
      <c r="M19" s="130"/>
      <c r="N19" s="130"/>
    </row>
    <row r="20" spans="1:14" s="122" customFormat="1" ht="12.75">
      <c r="A20" s="132" t="str">
        <f t="shared" si="0"/>
        <v>F5-ADD-BIG-CMP-3600</v>
      </c>
      <c r="B20" s="122" t="s">
        <v>450</v>
      </c>
      <c r="C20" s="122" t="s">
        <v>474</v>
      </c>
      <c r="D20" s="126">
        <v>6295</v>
      </c>
      <c r="E20" s="128" t="s">
        <v>227</v>
      </c>
      <c r="F20" s="129">
        <f t="shared" si="2"/>
        <v>0</v>
      </c>
      <c r="G20" s="125">
        <f t="shared" si="1"/>
        <v>6295</v>
      </c>
      <c r="H20" s="130"/>
      <c r="I20" s="125">
        <v>1070.15</v>
      </c>
      <c r="J20" s="125">
        <v>881.3000000000001</v>
      </c>
      <c r="K20" s="125" t="s">
        <v>158</v>
      </c>
      <c r="L20" s="125" t="s">
        <v>158</v>
      </c>
      <c r="M20" s="130"/>
      <c r="N20" s="130"/>
    </row>
    <row r="21" spans="1:14" s="122" customFormat="1" ht="12.75">
      <c r="A21" s="132" t="str">
        <f t="shared" si="0"/>
        <v>F5-ADD-BIG-CMP-3900</v>
      </c>
      <c r="B21" s="122" t="s">
        <v>714</v>
      </c>
      <c r="C21" s="122" t="s">
        <v>713</v>
      </c>
      <c r="D21" s="126">
        <v>6295</v>
      </c>
      <c r="E21" s="128" t="s">
        <v>227</v>
      </c>
      <c r="F21" s="129">
        <f t="shared" si="2"/>
        <v>0</v>
      </c>
      <c r="G21" s="125">
        <f t="shared" si="1"/>
        <v>6295</v>
      </c>
      <c r="H21" s="130"/>
      <c r="I21" s="125">
        <v>1070.15</v>
      </c>
      <c r="J21" s="125">
        <v>881.3000000000001</v>
      </c>
      <c r="K21" s="125" t="s">
        <v>158</v>
      </c>
      <c r="L21" s="125" t="s">
        <v>158</v>
      </c>
      <c r="M21" s="130"/>
      <c r="N21" s="130"/>
    </row>
    <row r="22" spans="1:12" ht="12.75">
      <c r="A22" s="132" t="str">
        <f t="shared" si="0"/>
        <v>F5-ADD-BIG-CMP-6900</v>
      </c>
      <c r="B22" s="122" t="s">
        <v>538</v>
      </c>
      <c r="C22" s="122" t="s">
        <v>537</v>
      </c>
      <c r="D22" s="126">
        <v>10495</v>
      </c>
      <c r="E22" s="128" t="s">
        <v>227</v>
      </c>
      <c r="F22" s="129">
        <f t="shared" si="2"/>
        <v>0</v>
      </c>
      <c r="G22" s="125">
        <f t="shared" si="1"/>
        <v>10495</v>
      </c>
      <c r="I22" s="125">
        <v>1784.15</v>
      </c>
      <c r="J22" s="125">
        <v>1469.3000000000002</v>
      </c>
      <c r="K22" s="125" t="s">
        <v>158</v>
      </c>
      <c r="L22" s="125" t="s">
        <v>158</v>
      </c>
    </row>
    <row r="23" spans="1:12" ht="12.75">
      <c r="A23" s="132" t="str">
        <f t="shared" si="0"/>
        <v>F5-ADD-BIG-CMP-8900</v>
      </c>
      <c r="B23" s="122" t="s">
        <v>607</v>
      </c>
      <c r="C23" s="122" t="s">
        <v>606</v>
      </c>
      <c r="D23" s="126">
        <v>15745</v>
      </c>
      <c r="E23" s="128" t="s">
        <v>227</v>
      </c>
      <c r="F23" s="129">
        <f t="shared" si="2"/>
        <v>0</v>
      </c>
      <c r="G23" s="125">
        <f t="shared" si="1"/>
        <v>15745</v>
      </c>
      <c r="I23" s="125">
        <v>2676.65</v>
      </c>
      <c r="J23" s="125">
        <v>2204.3</v>
      </c>
      <c r="K23" s="125" t="s">
        <v>158</v>
      </c>
      <c r="L23" s="125" t="s">
        <v>158</v>
      </c>
    </row>
    <row r="24" spans="1:14" s="133" customFormat="1" ht="12.75">
      <c r="A24" s="132" t="str">
        <f t="shared" si="0"/>
        <v>F5-ADD-BIG-DNSSEC</v>
      </c>
      <c r="B24" s="122" t="s">
        <v>758</v>
      </c>
      <c r="C24" s="122" t="s">
        <v>759</v>
      </c>
      <c r="D24" s="126">
        <v>10495</v>
      </c>
      <c r="E24" s="128" t="s">
        <v>227</v>
      </c>
      <c r="F24" s="129">
        <f t="shared" si="2"/>
        <v>0</v>
      </c>
      <c r="G24" s="125">
        <f t="shared" si="1"/>
        <v>10495</v>
      </c>
      <c r="H24" s="130"/>
      <c r="I24" s="125">
        <v>1784.15</v>
      </c>
      <c r="J24" s="125">
        <v>1469.3000000000002</v>
      </c>
      <c r="K24" s="125" t="s">
        <v>158</v>
      </c>
      <c r="L24" s="125" t="s">
        <v>158</v>
      </c>
      <c r="M24" s="130"/>
      <c r="N24" s="130"/>
    </row>
    <row r="25" spans="1:12" ht="12.75">
      <c r="A25" s="132" t="str">
        <f t="shared" si="0"/>
        <v>F5-ADD-BIG-GTM</v>
      </c>
      <c r="B25" s="122" t="s">
        <v>272</v>
      </c>
      <c r="C25" s="122" t="s">
        <v>40</v>
      </c>
      <c r="D25" s="126">
        <v>25190</v>
      </c>
      <c r="E25" s="128" t="s">
        <v>227</v>
      </c>
      <c r="F25" s="129">
        <f t="shared" si="2"/>
        <v>0</v>
      </c>
      <c r="G25" s="125">
        <f t="shared" si="1"/>
        <v>25190</v>
      </c>
      <c r="I25" s="125">
        <v>4282.3</v>
      </c>
      <c r="J25" s="125">
        <v>3526.6000000000004</v>
      </c>
      <c r="K25" s="125" t="s">
        <v>158</v>
      </c>
      <c r="L25" s="125" t="s">
        <v>158</v>
      </c>
    </row>
    <row r="26" spans="1:12" ht="12.75">
      <c r="A26" s="132" t="str">
        <f t="shared" si="0"/>
        <v>F5-ADD-BIG-LC</v>
      </c>
      <c r="B26" s="122" t="s">
        <v>237</v>
      </c>
      <c r="C26" s="122" t="s">
        <v>41</v>
      </c>
      <c r="D26" s="126">
        <v>7340</v>
      </c>
      <c r="E26" s="128" t="s">
        <v>227</v>
      </c>
      <c r="F26" s="129">
        <f t="shared" si="2"/>
        <v>0</v>
      </c>
      <c r="G26" s="125">
        <f t="shared" si="1"/>
        <v>7340</v>
      </c>
      <c r="I26" s="125">
        <v>1247.8000000000002</v>
      </c>
      <c r="J26" s="125">
        <v>1027.6000000000001</v>
      </c>
      <c r="K26" s="125" t="s">
        <v>158</v>
      </c>
      <c r="L26" s="125" t="s">
        <v>158</v>
      </c>
    </row>
    <row r="27" spans="1:12" ht="12.75">
      <c r="A27" s="132" t="str">
        <f t="shared" si="0"/>
        <v>F5-ADD-BIG-MSM</v>
      </c>
      <c r="B27" s="122" t="s">
        <v>223</v>
      </c>
      <c r="C27" s="122" t="s">
        <v>256</v>
      </c>
      <c r="D27" s="126">
        <v>15745</v>
      </c>
      <c r="E27" s="128" t="s">
        <v>227</v>
      </c>
      <c r="F27" s="129">
        <f t="shared" si="2"/>
        <v>0</v>
      </c>
      <c r="G27" s="125">
        <f t="shared" si="1"/>
        <v>15745</v>
      </c>
      <c r="I27" s="125">
        <v>2676.65</v>
      </c>
      <c r="J27" s="125">
        <v>2204.3</v>
      </c>
      <c r="K27" s="125" t="s">
        <v>158</v>
      </c>
      <c r="L27" s="125" t="s">
        <v>158</v>
      </c>
    </row>
    <row r="28" spans="1:12" ht="12.75">
      <c r="A28" s="132" t="str">
        <f t="shared" si="0"/>
        <v>F5-ADD-BIG-PSM</v>
      </c>
      <c r="B28" s="122" t="s">
        <v>476</v>
      </c>
      <c r="C28" s="122" t="s">
        <v>453</v>
      </c>
      <c r="D28" s="126">
        <v>8395</v>
      </c>
      <c r="E28" s="128" t="s">
        <v>227</v>
      </c>
      <c r="F28" s="129">
        <f t="shared" si="2"/>
        <v>0</v>
      </c>
      <c r="G28" s="125">
        <f t="shared" si="1"/>
        <v>8395</v>
      </c>
      <c r="I28" s="125">
        <v>1427.15</v>
      </c>
      <c r="J28" s="125">
        <v>1175.3000000000002</v>
      </c>
      <c r="K28" s="125" t="s">
        <v>158</v>
      </c>
      <c r="L28" s="125" t="s">
        <v>158</v>
      </c>
    </row>
    <row r="29" spans="1:12" ht="12.75">
      <c r="A29" s="132" t="str">
        <f t="shared" si="0"/>
        <v>F5-ADD-BIG-PSM-1600</v>
      </c>
      <c r="B29" s="122" t="s">
        <v>791</v>
      </c>
      <c r="C29" s="122" t="s">
        <v>792</v>
      </c>
      <c r="D29" s="126">
        <v>8395</v>
      </c>
      <c r="E29" s="128" t="s">
        <v>227</v>
      </c>
      <c r="F29" s="129">
        <f t="shared" si="2"/>
        <v>0</v>
      </c>
      <c r="G29" s="125">
        <f t="shared" si="1"/>
        <v>8395</v>
      </c>
      <c r="I29" s="125">
        <v>1427.15</v>
      </c>
      <c r="J29" s="125">
        <v>1175.3000000000002</v>
      </c>
      <c r="K29" s="125" t="s">
        <v>158</v>
      </c>
      <c r="L29" s="125" t="s">
        <v>158</v>
      </c>
    </row>
    <row r="30" spans="1:12" ht="12.75">
      <c r="A30" s="132" t="str">
        <f t="shared" si="0"/>
        <v>F5-ADD-BIG-PSM-ASM</v>
      </c>
      <c r="B30" s="122" t="s">
        <v>613</v>
      </c>
      <c r="C30" s="122" t="s">
        <v>612</v>
      </c>
      <c r="D30" s="126">
        <v>12595</v>
      </c>
      <c r="E30" s="128" t="s">
        <v>227</v>
      </c>
      <c r="F30" s="129">
        <f t="shared" si="2"/>
        <v>0</v>
      </c>
      <c r="G30" s="125">
        <f t="shared" si="1"/>
        <v>12595</v>
      </c>
      <c r="I30" s="125">
        <v>2141.15</v>
      </c>
      <c r="J30" s="125">
        <v>1763.3000000000002</v>
      </c>
      <c r="K30" s="125" t="s">
        <v>158</v>
      </c>
      <c r="L30" s="125" t="s">
        <v>158</v>
      </c>
    </row>
    <row r="31" spans="1:14" s="122" customFormat="1" ht="12.75">
      <c r="A31" s="132" t="str">
        <f t="shared" si="0"/>
        <v>F5-ADD-BIG-ROUTING</v>
      </c>
      <c r="B31" s="122" t="s">
        <v>300</v>
      </c>
      <c r="C31" s="122" t="s">
        <v>378</v>
      </c>
      <c r="D31" s="126">
        <v>2625</v>
      </c>
      <c r="E31" s="128" t="s">
        <v>227</v>
      </c>
      <c r="F31" s="129">
        <f t="shared" si="2"/>
        <v>0</v>
      </c>
      <c r="G31" s="125">
        <f t="shared" si="1"/>
        <v>2625</v>
      </c>
      <c r="H31" s="130"/>
      <c r="I31" s="125">
        <v>446.25000000000006</v>
      </c>
      <c r="J31" s="125">
        <v>367.50000000000006</v>
      </c>
      <c r="K31" s="125" t="s">
        <v>158</v>
      </c>
      <c r="L31" s="125" t="s">
        <v>158</v>
      </c>
      <c r="M31" s="130"/>
      <c r="N31" s="130"/>
    </row>
    <row r="32" spans="1:12" ht="12.75">
      <c r="A32" s="132" t="str">
        <f t="shared" si="0"/>
        <v>F5-ADD-BIG-SSL-1600</v>
      </c>
      <c r="B32" s="122" t="s">
        <v>447</v>
      </c>
      <c r="C32" s="122" t="s">
        <v>473</v>
      </c>
      <c r="D32" s="126">
        <v>6295</v>
      </c>
      <c r="E32" s="128" t="s">
        <v>111</v>
      </c>
      <c r="F32" s="129">
        <f>Disc_A</f>
        <v>0</v>
      </c>
      <c r="G32" s="125">
        <f t="shared" si="1"/>
        <v>6295</v>
      </c>
      <c r="H32" s="97"/>
      <c r="I32" s="125">
        <v>1070.15</v>
      </c>
      <c r="J32" s="125">
        <v>881.3000000000001</v>
      </c>
      <c r="K32" s="125" t="s">
        <v>158</v>
      </c>
      <c r="L32" s="125" t="s">
        <v>158</v>
      </c>
    </row>
    <row r="33" spans="1:12" ht="12.75">
      <c r="A33" s="132" t="str">
        <f t="shared" si="0"/>
        <v>F5-ADD-BIG-SSL-3600</v>
      </c>
      <c r="B33" s="122" t="s">
        <v>448</v>
      </c>
      <c r="C33" s="122" t="s">
        <v>472</v>
      </c>
      <c r="D33" s="126">
        <v>6295</v>
      </c>
      <c r="E33" s="128" t="s">
        <v>111</v>
      </c>
      <c r="F33" s="129">
        <f>Disc_A</f>
        <v>0</v>
      </c>
      <c r="G33" s="125">
        <f t="shared" si="1"/>
        <v>6295</v>
      </c>
      <c r="H33" s="97"/>
      <c r="I33" s="125">
        <v>1070.15</v>
      </c>
      <c r="J33" s="125">
        <v>881.3000000000001</v>
      </c>
      <c r="K33" s="125" t="s">
        <v>158</v>
      </c>
      <c r="L33" s="125" t="s">
        <v>158</v>
      </c>
    </row>
    <row r="34" spans="1:12" ht="12.75">
      <c r="A34" s="132" t="str">
        <f t="shared" si="0"/>
        <v>F5-ADD-BIG-SSL-3900</v>
      </c>
      <c r="B34" s="122" t="s">
        <v>711</v>
      </c>
      <c r="C34" s="122" t="s">
        <v>712</v>
      </c>
      <c r="D34" s="126">
        <v>6295</v>
      </c>
      <c r="E34" s="128" t="s">
        <v>111</v>
      </c>
      <c r="F34" s="129">
        <f>Disc_A</f>
        <v>0</v>
      </c>
      <c r="G34" s="125">
        <f t="shared" si="1"/>
        <v>6295</v>
      </c>
      <c r="H34" s="97"/>
      <c r="I34" s="125">
        <v>1070.15</v>
      </c>
      <c r="J34" s="125">
        <v>881.3000000000001</v>
      </c>
      <c r="K34" s="125" t="s">
        <v>158</v>
      </c>
      <c r="L34" s="125" t="s">
        <v>158</v>
      </c>
    </row>
    <row r="35" spans="1:12" ht="12.75">
      <c r="A35" s="132" t="str">
        <f t="shared" si="0"/>
        <v>F5-ADD-BIG-SSL-6900</v>
      </c>
      <c r="B35" s="122" t="s">
        <v>535</v>
      </c>
      <c r="C35" s="122" t="s">
        <v>536</v>
      </c>
      <c r="D35" s="126">
        <v>10495</v>
      </c>
      <c r="E35" s="128" t="s">
        <v>111</v>
      </c>
      <c r="F35" s="129">
        <f>Disc_A</f>
        <v>0</v>
      </c>
      <c r="G35" s="125">
        <f t="shared" si="1"/>
        <v>10495</v>
      </c>
      <c r="H35" s="97"/>
      <c r="I35" s="125">
        <v>1784.15</v>
      </c>
      <c r="J35" s="125">
        <v>1469.3000000000002</v>
      </c>
      <c r="K35" s="125" t="s">
        <v>158</v>
      </c>
      <c r="L35" s="125" t="s">
        <v>158</v>
      </c>
    </row>
    <row r="36" spans="1:12" ht="12.75">
      <c r="A36" s="132" t="str">
        <f t="shared" si="0"/>
        <v>F5-ADD-BIG-SSL-8900</v>
      </c>
      <c r="B36" s="122" t="s">
        <v>605</v>
      </c>
      <c r="C36" s="122" t="s">
        <v>604</v>
      </c>
      <c r="D36" s="126">
        <v>15745</v>
      </c>
      <c r="E36" s="128" t="s">
        <v>111</v>
      </c>
      <c r="F36" s="129">
        <f>Disc_A</f>
        <v>0</v>
      </c>
      <c r="G36" s="125">
        <f t="shared" si="1"/>
        <v>15745</v>
      </c>
      <c r="H36" s="97"/>
      <c r="I36" s="125">
        <v>2676.65</v>
      </c>
      <c r="J36" s="125">
        <v>2204.3</v>
      </c>
      <c r="K36" s="125" t="s">
        <v>158</v>
      </c>
      <c r="L36" s="125" t="s">
        <v>158</v>
      </c>
    </row>
    <row r="37" spans="1:12" ht="12.75">
      <c r="A37" s="132" t="str">
        <f t="shared" si="0"/>
        <v>F5-ADD-BIG-USER-100</v>
      </c>
      <c r="B37" s="123" t="s">
        <v>931</v>
      </c>
      <c r="C37" s="123" t="s">
        <v>930</v>
      </c>
      <c r="D37" s="126">
        <v>1570</v>
      </c>
      <c r="E37" s="128" t="s">
        <v>227</v>
      </c>
      <c r="F37" s="129">
        <f aca="true" t="shared" si="3" ref="F37:F52">Disc_PD</f>
        <v>0</v>
      </c>
      <c r="G37" s="125">
        <f aca="true" t="shared" si="4" ref="G37:G68">D37*(1-F37)</f>
        <v>1570</v>
      </c>
      <c r="I37" s="125">
        <v>266.90000000000003</v>
      </c>
      <c r="J37" s="125">
        <v>219.8</v>
      </c>
      <c r="K37" s="125" t="s">
        <v>158</v>
      </c>
      <c r="L37" s="125" t="s">
        <v>158</v>
      </c>
    </row>
    <row r="38" spans="1:12" ht="12.75">
      <c r="A38" s="132" t="str">
        <f t="shared" si="0"/>
        <v>F5-ADD-BIG-USER-10K</v>
      </c>
      <c r="B38" s="123" t="s">
        <v>939</v>
      </c>
      <c r="C38" s="123" t="s">
        <v>938</v>
      </c>
      <c r="D38" s="126">
        <v>47245</v>
      </c>
      <c r="E38" s="128" t="s">
        <v>227</v>
      </c>
      <c r="F38" s="129">
        <f t="shared" si="3"/>
        <v>0</v>
      </c>
      <c r="G38" s="125">
        <f t="shared" si="4"/>
        <v>47245</v>
      </c>
      <c r="I38" s="125">
        <v>8031.650000000001</v>
      </c>
      <c r="J38" s="125">
        <v>6614.3</v>
      </c>
      <c r="K38" s="125" t="s">
        <v>158</v>
      </c>
      <c r="L38" s="125" t="s">
        <v>158</v>
      </c>
    </row>
    <row r="39" spans="1:12" ht="12.75">
      <c r="A39" s="132" t="str">
        <f t="shared" si="0"/>
        <v>F5-ADD-BIG-USER-1K</v>
      </c>
      <c r="B39" s="123" t="s">
        <v>935</v>
      </c>
      <c r="C39" s="123" t="s">
        <v>934</v>
      </c>
      <c r="D39" s="126">
        <v>8395</v>
      </c>
      <c r="E39" s="128" t="s">
        <v>227</v>
      </c>
      <c r="F39" s="129">
        <f t="shared" si="3"/>
        <v>0</v>
      </c>
      <c r="G39" s="125">
        <f t="shared" si="4"/>
        <v>8395</v>
      </c>
      <c r="I39" s="125">
        <v>1427.15</v>
      </c>
      <c r="J39" s="125">
        <v>1175.3000000000002</v>
      </c>
      <c r="K39" s="125" t="s">
        <v>158</v>
      </c>
      <c r="L39" s="125" t="s">
        <v>158</v>
      </c>
    </row>
    <row r="40" spans="1:12" ht="12.75">
      <c r="A40" s="132" t="str">
        <f t="shared" si="0"/>
        <v>F5-ADD-BIG-USER-500</v>
      </c>
      <c r="B40" s="123" t="s">
        <v>933</v>
      </c>
      <c r="C40" s="123" t="s">
        <v>932</v>
      </c>
      <c r="D40" s="126">
        <v>5770</v>
      </c>
      <c r="E40" s="128" t="s">
        <v>227</v>
      </c>
      <c r="F40" s="129">
        <f t="shared" si="3"/>
        <v>0</v>
      </c>
      <c r="G40" s="125">
        <f t="shared" si="4"/>
        <v>5770</v>
      </c>
      <c r="I40" s="125">
        <v>980.9000000000001</v>
      </c>
      <c r="J40" s="125">
        <v>807.8000000000001</v>
      </c>
      <c r="K40" s="125" t="s">
        <v>158</v>
      </c>
      <c r="L40" s="125" t="s">
        <v>158</v>
      </c>
    </row>
    <row r="41" spans="1:12" ht="12.75">
      <c r="A41" s="132" t="str">
        <f t="shared" si="0"/>
        <v>F5-ADD-BIG-USER-5K</v>
      </c>
      <c r="B41" s="123" t="s">
        <v>937</v>
      </c>
      <c r="C41" s="123" t="s">
        <v>936</v>
      </c>
      <c r="D41" s="126">
        <v>31495</v>
      </c>
      <c r="E41" s="128" t="s">
        <v>227</v>
      </c>
      <c r="F41" s="129">
        <f t="shared" si="3"/>
        <v>0</v>
      </c>
      <c r="G41" s="125">
        <f t="shared" si="4"/>
        <v>31495</v>
      </c>
      <c r="I41" s="125">
        <v>5354.150000000001</v>
      </c>
      <c r="J41" s="125">
        <v>4409.3</v>
      </c>
      <c r="K41" s="125" t="s">
        <v>158</v>
      </c>
      <c r="L41" s="125" t="s">
        <v>158</v>
      </c>
    </row>
    <row r="42" spans="1:14" s="122" customFormat="1" ht="12.75">
      <c r="A42" s="132" t="str">
        <f t="shared" si="0"/>
        <v>F5-ADD-BIG-WBA</v>
      </c>
      <c r="B42" s="122" t="s">
        <v>27</v>
      </c>
      <c r="C42" s="122" t="s">
        <v>188</v>
      </c>
      <c r="D42" s="126">
        <v>15745</v>
      </c>
      <c r="E42" s="128" t="s">
        <v>227</v>
      </c>
      <c r="F42" s="129">
        <f t="shared" si="3"/>
        <v>0</v>
      </c>
      <c r="G42" s="125">
        <f t="shared" si="4"/>
        <v>15745</v>
      </c>
      <c r="H42" s="130"/>
      <c r="I42" s="125">
        <v>2676.65</v>
      </c>
      <c r="J42" s="125">
        <v>2204.3</v>
      </c>
      <c r="K42" s="125" t="s">
        <v>158</v>
      </c>
      <c r="L42" s="125" t="s">
        <v>158</v>
      </c>
      <c r="M42" s="130"/>
      <c r="N42" s="130"/>
    </row>
    <row r="43" spans="1:14" s="122" customFormat="1" ht="22.5">
      <c r="A43" s="132" t="str">
        <f t="shared" si="0"/>
        <v>F5-ADD-BIG-WBA-3600</v>
      </c>
      <c r="B43" s="122" t="s">
        <v>451</v>
      </c>
      <c r="C43" s="122" t="s">
        <v>471</v>
      </c>
      <c r="D43" s="126">
        <v>16795</v>
      </c>
      <c r="E43" s="128" t="s">
        <v>227</v>
      </c>
      <c r="F43" s="129">
        <f t="shared" si="3"/>
        <v>0</v>
      </c>
      <c r="G43" s="125">
        <f t="shared" si="4"/>
        <v>16795</v>
      </c>
      <c r="H43" s="130"/>
      <c r="I43" s="125">
        <v>2855.15</v>
      </c>
      <c r="J43" s="125">
        <v>2351.3</v>
      </c>
      <c r="K43" s="125" t="s">
        <v>158</v>
      </c>
      <c r="L43" s="125" t="s">
        <v>158</v>
      </c>
      <c r="M43" s="130"/>
      <c r="N43" s="130"/>
    </row>
    <row r="44" spans="1:14" s="122" customFormat="1" ht="22.5">
      <c r="A44" s="132" t="str">
        <f t="shared" si="0"/>
        <v>F5-ADD-BIG-WBA-3900</v>
      </c>
      <c r="B44" s="122" t="s">
        <v>716</v>
      </c>
      <c r="C44" s="122" t="s">
        <v>715</v>
      </c>
      <c r="D44" s="126">
        <v>16795</v>
      </c>
      <c r="E44" s="128" t="s">
        <v>227</v>
      </c>
      <c r="F44" s="129">
        <f t="shared" si="3"/>
        <v>0</v>
      </c>
      <c r="G44" s="125">
        <f t="shared" si="4"/>
        <v>16795</v>
      </c>
      <c r="H44" s="130"/>
      <c r="I44" s="125">
        <v>2855.15</v>
      </c>
      <c r="J44" s="125">
        <v>2351.3</v>
      </c>
      <c r="K44" s="125" t="s">
        <v>158</v>
      </c>
      <c r="L44" s="125" t="s">
        <v>158</v>
      </c>
      <c r="M44" s="130"/>
      <c r="N44" s="130"/>
    </row>
    <row r="45" spans="1:12" ht="22.5">
      <c r="A45" s="132" t="str">
        <f t="shared" si="0"/>
        <v>F5-ADD-BIG-WBA-6900</v>
      </c>
      <c r="B45" s="122" t="s">
        <v>540</v>
      </c>
      <c r="C45" s="122" t="s">
        <v>539</v>
      </c>
      <c r="D45" s="126">
        <v>20995</v>
      </c>
      <c r="E45" s="128" t="s">
        <v>227</v>
      </c>
      <c r="F45" s="129">
        <f t="shared" si="3"/>
        <v>0</v>
      </c>
      <c r="G45" s="125">
        <f t="shared" si="4"/>
        <v>20995</v>
      </c>
      <c r="I45" s="125">
        <v>3569.15</v>
      </c>
      <c r="J45" s="125">
        <v>2939.3</v>
      </c>
      <c r="K45" s="125" t="s">
        <v>158</v>
      </c>
      <c r="L45" s="125" t="s">
        <v>158</v>
      </c>
    </row>
    <row r="46" spans="1:12" ht="22.5">
      <c r="A46" s="132" t="str">
        <f t="shared" si="0"/>
        <v>F5-ADD-BIG-WBA-8900</v>
      </c>
      <c r="B46" s="122" t="s">
        <v>609</v>
      </c>
      <c r="C46" s="122" t="s">
        <v>608</v>
      </c>
      <c r="D46" s="126">
        <v>26245</v>
      </c>
      <c r="E46" s="128" t="s">
        <v>227</v>
      </c>
      <c r="F46" s="129">
        <f t="shared" si="3"/>
        <v>0</v>
      </c>
      <c r="G46" s="125">
        <f t="shared" si="4"/>
        <v>26245</v>
      </c>
      <c r="I46" s="125">
        <v>4461.650000000001</v>
      </c>
      <c r="J46" s="125">
        <v>3674.3</v>
      </c>
      <c r="K46" s="125" t="s">
        <v>158</v>
      </c>
      <c r="L46" s="125" t="s">
        <v>158</v>
      </c>
    </row>
    <row r="47" spans="1:12" ht="12.75">
      <c r="A47" s="132" t="str">
        <f t="shared" si="0"/>
        <v>F5-ADD-BIG-WOM</v>
      </c>
      <c r="B47" s="122" t="s">
        <v>637</v>
      </c>
      <c r="C47" s="122" t="s">
        <v>636</v>
      </c>
      <c r="D47" s="126">
        <v>9445</v>
      </c>
      <c r="E47" s="128" t="s">
        <v>227</v>
      </c>
      <c r="F47" s="129">
        <f t="shared" si="3"/>
        <v>0</v>
      </c>
      <c r="G47" s="125">
        <f t="shared" si="4"/>
        <v>9445</v>
      </c>
      <c r="I47" s="125">
        <v>1605.65</v>
      </c>
      <c r="J47" s="125">
        <v>1322.3000000000002</v>
      </c>
      <c r="K47" s="125" t="s">
        <v>158</v>
      </c>
      <c r="L47" s="125" t="s">
        <v>158</v>
      </c>
    </row>
    <row r="48" spans="1:14" s="135" customFormat="1" ht="22.5">
      <c r="A48" s="132" t="str">
        <f t="shared" si="0"/>
        <v>F5-ADD-BIG-WOM-1600</v>
      </c>
      <c r="B48" s="122" t="s">
        <v>645</v>
      </c>
      <c r="C48" s="122" t="s">
        <v>644</v>
      </c>
      <c r="D48" s="126">
        <v>10495</v>
      </c>
      <c r="E48" s="128" t="s">
        <v>227</v>
      </c>
      <c r="F48" s="129">
        <f t="shared" si="3"/>
        <v>0</v>
      </c>
      <c r="G48" s="125">
        <f t="shared" si="4"/>
        <v>10495</v>
      </c>
      <c r="H48" s="130"/>
      <c r="I48" s="125">
        <v>1784.15</v>
      </c>
      <c r="J48" s="125">
        <v>1469.3000000000002</v>
      </c>
      <c r="K48" s="125" t="s">
        <v>158</v>
      </c>
      <c r="L48" s="125" t="s">
        <v>158</v>
      </c>
      <c r="M48" s="130"/>
      <c r="N48" s="130"/>
    </row>
    <row r="49" spans="1:14" s="133" customFormat="1" ht="22.5">
      <c r="A49" s="132" t="str">
        <f t="shared" si="0"/>
        <v>F5-ADD-BIG-WOM-3600</v>
      </c>
      <c r="B49" s="122" t="s">
        <v>643</v>
      </c>
      <c r="C49" s="122" t="s">
        <v>642</v>
      </c>
      <c r="D49" s="126">
        <v>16795</v>
      </c>
      <c r="E49" s="128" t="s">
        <v>227</v>
      </c>
      <c r="F49" s="129">
        <f t="shared" si="3"/>
        <v>0</v>
      </c>
      <c r="G49" s="125">
        <f t="shared" si="4"/>
        <v>16795</v>
      </c>
      <c r="H49" s="130"/>
      <c r="I49" s="125">
        <v>2855.15</v>
      </c>
      <c r="J49" s="125">
        <v>2351.3</v>
      </c>
      <c r="K49" s="125" t="s">
        <v>158</v>
      </c>
      <c r="L49" s="125" t="s">
        <v>158</v>
      </c>
      <c r="M49" s="130"/>
      <c r="N49" s="130"/>
    </row>
    <row r="50" spans="1:12" ht="22.5">
      <c r="A50" s="132" t="str">
        <f t="shared" si="0"/>
        <v>F5-ADD-BIG-WOM-3900</v>
      </c>
      <c r="B50" s="122" t="s">
        <v>761</v>
      </c>
      <c r="C50" s="122" t="s">
        <v>760</v>
      </c>
      <c r="D50" s="126">
        <v>16795</v>
      </c>
      <c r="E50" s="128" t="s">
        <v>227</v>
      </c>
      <c r="F50" s="129">
        <f t="shared" si="3"/>
        <v>0</v>
      </c>
      <c r="G50" s="125">
        <f t="shared" si="4"/>
        <v>16795</v>
      </c>
      <c r="I50" s="125">
        <v>2855.15</v>
      </c>
      <c r="J50" s="125">
        <v>2351.3</v>
      </c>
      <c r="K50" s="125" t="s">
        <v>158</v>
      </c>
      <c r="L50" s="125" t="s">
        <v>158</v>
      </c>
    </row>
    <row r="51" spans="1:12" ht="22.5">
      <c r="A51" s="132" t="str">
        <f t="shared" si="0"/>
        <v>F5-ADD-BIG-WOM-6900</v>
      </c>
      <c r="B51" s="122" t="s">
        <v>641</v>
      </c>
      <c r="C51" s="122" t="s">
        <v>640</v>
      </c>
      <c r="D51" s="126">
        <v>20995</v>
      </c>
      <c r="E51" s="128" t="s">
        <v>227</v>
      </c>
      <c r="F51" s="129">
        <f t="shared" si="3"/>
        <v>0</v>
      </c>
      <c r="G51" s="125">
        <f t="shared" si="4"/>
        <v>20995</v>
      </c>
      <c r="I51" s="125">
        <v>3569.15</v>
      </c>
      <c r="J51" s="125">
        <v>2939.3</v>
      </c>
      <c r="K51" s="125" t="s">
        <v>158</v>
      </c>
      <c r="L51" s="125" t="s">
        <v>158</v>
      </c>
    </row>
    <row r="52" spans="1:12" ht="22.5">
      <c r="A52" s="132" t="str">
        <f t="shared" si="0"/>
        <v>F5-ADD-BIG-WOM-8900</v>
      </c>
      <c r="B52" s="122" t="s">
        <v>639</v>
      </c>
      <c r="C52" s="122" t="s">
        <v>638</v>
      </c>
      <c r="D52" s="126">
        <v>26245</v>
      </c>
      <c r="E52" s="128" t="s">
        <v>227</v>
      </c>
      <c r="F52" s="129">
        <f t="shared" si="3"/>
        <v>0</v>
      </c>
      <c r="G52" s="125">
        <f t="shared" si="4"/>
        <v>26245</v>
      </c>
      <c r="I52" s="125">
        <v>4461.650000000001</v>
      </c>
      <c r="J52" s="125">
        <v>3674.3</v>
      </c>
      <c r="K52" s="125" t="s">
        <v>158</v>
      </c>
      <c r="L52" s="125" t="s">
        <v>158</v>
      </c>
    </row>
    <row r="53" spans="1:12" ht="12.75">
      <c r="A53" s="132" t="str">
        <f t="shared" si="0"/>
        <v>F5-ADD-DM-ARX</v>
      </c>
      <c r="B53" s="122" t="s">
        <v>784</v>
      </c>
      <c r="C53" s="122" t="s">
        <v>783</v>
      </c>
      <c r="D53" s="125">
        <v>3675</v>
      </c>
      <c r="E53" s="128" t="s">
        <v>315</v>
      </c>
      <c r="F53" s="129">
        <f>Disc_P4D</f>
        <v>0</v>
      </c>
      <c r="G53" s="125">
        <f t="shared" si="4"/>
        <v>3675</v>
      </c>
      <c r="I53" s="125">
        <v>735</v>
      </c>
      <c r="J53" s="125" t="s">
        <v>158</v>
      </c>
      <c r="K53" s="125" t="s">
        <v>158</v>
      </c>
      <c r="L53" s="125" t="s">
        <v>158</v>
      </c>
    </row>
    <row r="54" spans="1:12" ht="12.75">
      <c r="A54" s="132" t="str">
        <f t="shared" si="0"/>
        <v>F5-ADD-DM-FILE</v>
      </c>
      <c r="B54" s="122" t="s">
        <v>511</v>
      </c>
      <c r="C54" s="122" t="s">
        <v>560</v>
      </c>
      <c r="D54" s="125">
        <v>10500</v>
      </c>
      <c r="E54" s="128" t="s">
        <v>315</v>
      </c>
      <c r="F54" s="129">
        <f>Disc_P4D</f>
        <v>0</v>
      </c>
      <c r="G54" s="125">
        <f t="shared" si="4"/>
        <v>10500</v>
      </c>
      <c r="I54" s="125">
        <v>2100</v>
      </c>
      <c r="J54" s="125" t="s">
        <v>158</v>
      </c>
      <c r="K54" s="125" t="s">
        <v>158</v>
      </c>
      <c r="L54" s="125" t="s">
        <v>158</v>
      </c>
    </row>
    <row r="55" spans="1:12" ht="12.75">
      <c r="A55" s="132" t="str">
        <f t="shared" si="0"/>
        <v>F5-ADD-DM-FILE-4</v>
      </c>
      <c r="B55" s="122" t="s">
        <v>512</v>
      </c>
      <c r="C55" s="122" t="s">
        <v>561</v>
      </c>
      <c r="D55" s="125">
        <v>1050</v>
      </c>
      <c r="E55" s="128" t="s">
        <v>315</v>
      </c>
      <c r="F55" s="129">
        <f>Disc_P4D</f>
        <v>0</v>
      </c>
      <c r="G55" s="125">
        <f t="shared" si="4"/>
        <v>1050</v>
      </c>
      <c r="I55" s="125">
        <v>210</v>
      </c>
      <c r="J55" s="125" t="s">
        <v>158</v>
      </c>
      <c r="K55" s="125" t="s">
        <v>158</v>
      </c>
      <c r="L55" s="125" t="s">
        <v>158</v>
      </c>
    </row>
    <row r="56" spans="1:12" ht="12.75">
      <c r="A56" s="132" t="str">
        <f t="shared" si="0"/>
        <v>F5-ADD-DM-RE</v>
      </c>
      <c r="B56" s="122" t="s">
        <v>786</v>
      </c>
      <c r="C56" s="122" t="s">
        <v>788</v>
      </c>
      <c r="D56" s="125">
        <v>500</v>
      </c>
      <c r="E56" s="128" t="s">
        <v>13</v>
      </c>
      <c r="F56" s="129">
        <f>Disc_None</f>
        <v>0</v>
      </c>
      <c r="G56" s="125">
        <f t="shared" si="4"/>
        <v>500</v>
      </c>
      <c r="H56" s="97"/>
      <c r="I56" s="125" t="s">
        <v>158</v>
      </c>
      <c r="J56" s="125" t="s">
        <v>158</v>
      </c>
      <c r="K56" s="125" t="s">
        <v>158</v>
      </c>
      <c r="L56" s="125" t="s">
        <v>158</v>
      </c>
    </row>
    <row r="57" spans="1:14" s="122" customFormat="1" ht="12.75">
      <c r="A57" s="132" t="str">
        <f t="shared" si="0"/>
        <v>F5-ADD-EM-20</v>
      </c>
      <c r="B57" s="122" t="s">
        <v>898</v>
      </c>
      <c r="C57" s="122" t="s">
        <v>897</v>
      </c>
      <c r="D57" s="125">
        <v>9445</v>
      </c>
      <c r="E57" s="128" t="s">
        <v>227</v>
      </c>
      <c r="F57" s="129">
        <f>Disc_PD</f>
        <v>0</v>
      </c>
      <c r="G57" s="125">
        <f t="shared" si="4"/>
        <v>9445</v>
      </c>
      <c r="H57" s="130"/>
      <c r="I57" s="125">
        <v>1605.65</v>
      </c>
      <c r="J57" s="125">
        <v>1322.3000000000002</v>
      </c>
      <c r="K57" s="125">
        <v>188.9</v>
      </c>
      <c r="L57" s="125">
        <v>755.6</v>
      </c>
      <c r="M57" s="130"/>
      <c r="N57" s="130"/>
    </row>
    <row r="58" spans="1:14" s="122" customFormat="1" ht="12.75">
      <c r="A58" s="132" t="str">
        <f t="shared" si="0"/>
        <v>F5-ADD-EM-MAX</v>
      </c>
      <c r="B58" s="122" t="s">
        <v>900</v>
      </c>
      <c r="C58" s="122" t="s">
        <v>899</v>
      </c>
      <c r="D58" s="125">
        <v>37800</v>
      </c>
      <c r="E58" s="128" t="s">
        <v>227</v>
      </c>
      <c r="F58" s="129">
        <f>Disc_PD</f>
        <v>0</v>
      </c>
      <c r="G58" s="125">
        <f t="shared" si="4"/>
        <v>37800</v>
      </c>
      <c r="H58" s="130"/>
      <c r="I58" s="125">
        <v>6426.000000000001</v>
      </c>
      <c r="J58" s="125">
        <v>5292.000000000001</v>
      </c>
      <c r="K58" s="125">
        <v>756</v>
      </c>
      <c r="L58" s="125">
        <v>3024</v>
      </c>
      <c r="M58" s="130"/>
      <c r="N58" s="130"/>
    </row>
    <row r="59" spans="1:14" s="122" customFormat="1" ht="12.75">
      <c r="A59" s="132" t="str">
        <f t="shared" si="0"/>
        <v>F5-ADD-FP-100</v>
      </c>
      <c r="B59" s="122" t="s">
        <v>83</v>
      </c>
      <c r="C59" s="122" t="s">
        <v>105</v>
      </c>
      <c r="D59" s="125">
        <v>8395</v>
      </c>
      <c r="E59" s="128" t="s">
        <v>229</v>
      </c>
      <c r="F59" s="129">
        <f aca="true" t="shared" si="5" ref="F59:F66">Disc_P2D</f>
        <v>0</v>
      </c>
      <c r="G59" s="125">
        <f t="shared" si="4"/>
        <v>8395</v>
      </c>
      <c r="H59" s="130"/>
      <c r="I59" s="125">
        <v>1427.15</v>
      </c>
      <c r="J59" s="125">
        <v>1175.3000000000002</v>
      </c>
      <c r="K59" s="125" t="s">
        <v>158</v>
      </c>
      <c r="L59" s="125" t="s">
        <v>158</v>
      </c>
      <c r="M59" s="130"/>
      <c r="N59" s="130"/>
    </row>
    <row r="60" spans="1:14" s="122" customFormat="1" ht="12.75">
      <c r="A60" s="132" t="str">
        <f t="shared" si="0"/>
        <v>F5-ADD-FP-1000</v>
      </c>
      <c r="B60" s="122" t="s">
        <v>23</v>
      </c>
      <c r="C60" s="122" t="s">
        <v>109</v>
      </c>
      <c r="D60" s="125">
        <v>49870</v>
      </c>
      <c r="E60" s="128" t="s">
        <v>229</v>
      </c>
      <c r="F60" s="129">
        <f t="shared" si="5"/>
        <v>0</v>
      </c>
      <c r="G60" s="125">
        <f t="shared" si="4"/>
        <v>49870</v>
      </c>
      <c r="H60" s="130"/>
      <c r="I60" s="125">
        <v>8477.900000000001</v>
      </c>
      <c r="J60" s="125">
        <v>6981.800000000001</v>
      </c>
      <c r="K60" s="125" t="s">
        <v>158</v>
      </c>
      <c r="L60" s="125" t="s">
        <v>158</v>
      </c>
      <c r="M60" s="130"/>
      <c r="N60" s="130"/>
    </row>
    <row r="61" spans="1:14" s="122" customFormat="1" ht="12.75">
      <c r="A61" s="132" t="str">
        <f t="shared" si="0"/>
        <v>F5-ADD-FP-15</v>
      </c>
      <c r="B61" s="122" t="s">
        <v>250</v>
      </c>
      <c r="C61" s="122" t="s">
        <v>307</v>
      </c>
      <c r="D61" s="125">
        <v>2620</v>
      </c>
      <c r="E61" s="128" t="s">
        <v>229</v>
      </c>
      <c r="F61" s="129">
        <f t="shared" si="5"/>
        <v>0</v>
      </c>
      <c r="G61" s="125">
        <f t="shared" si="4"/>
        <v>2620</v>
      </c>
      <c r="H61" s="130"/>
      <c r="I61" s="125">
        <v>445.40000000000003</v>
      </c>
      <c r="J61" s="125">
        <v>366.8</v>
      </c>
      <c r="K61" s="125" t="s">
        <v>158</v>
      </c>
      <c r="L61" s="125" t="s">
        <v>158</v>
      </c>
      <c r="M61" s="130"/>
      <c r="N61" s="130"/>
    </row>
    <row r="62" spans="1:14" s="122" customFormat="1" ht="12.75">
      <c r="A62" s="132" t="str">
        <f t="shared" si="0"/>
        <v>F5-ADD-FP-150</v>
      </c>
      <c r="B62" s="122" t="s">
        <v>252</v>
      </c>
      <c r="C62" s="122" t="s">
        <v>106</v>
      </c>
      <c r="D62" s="125">
        <v>12595</v>
      </c>
      <c r="E62" s="128" t="s">
        <v>229</v>
      </c>
      <c r="F62" s="129">
        <f t="shared" si="5"/>
        <v>0</v>
      </c>
      <c r="G62" s="125">
        <f t="shared" si="4"/>
        <v>12595</v>
      </c>
      <c r="H62" s="130"/>
      <c r="I62" s="125">
        <v>2141.15</v>
      </c>
      <c r="J62" s="125">
        <v>1763.3000000000002</v>
      </c>
      <c r="K62" s="125" t="s">
        <v>158</v>
      </c>
      <c r="L62" s="125" t="s">
        <v>158</v>
      </c>
      <c r="M62" s="130"/>
      <c r="N62" s="130"/>
    </row>
    <row r="63" spans="1:12" ht="12.75">
      <c r="A63" s="132" t="str">
        <f t="shared" si="0"/>
        <v>F5-ADD-FP-1500</v>
      </c>
      <c r="B63" s="122" t="s">
        <v>210</v>
      </c>
      <c r="C63" s="122" t="s">
        <v>116</v>
      </c>
      <c r="D63" s="125">
        <v>62995</v>
      </c>
      <c r="E63" s="128" t="s">
        <v>229</v>
      </c>
      <c r="F63" s="129">
        <f t="shared" si="5"/>
        <v>0</v>
      </c>
      <c r="G63" s="125">
        <f t="shared" si="4"/>
        <v>62995</v>
      </c>
      <c r="I63" s="125">
        <v>10709.150000000001</v>
      </c>
      <c r="J63" s="125">
        <v>8819.300000000001</v>
      </c>
      <c r="K63" s="125" t="s">
        <v>158</v>
      </c>
      <c r="L63" s="125" t="s">
        <v>158</v>
      </c>
    </row>
    <row r="64" spans="1:12" ht="12.75">
      <c r="A64" s="132" t="str">
        <f t="shared" si="0"/>
        <v>F5-ADD-FP-1750</v>
      </c>
      <c r="B64" s="122" t="s">
        <v>177</v>
      </c>
      <c r="C64" s="122" t="s">
        <v>230</v>
      </c>
      <c r="D64" s="125">
        <v>73495</v>
      </c>
      <c r="E64" s="128" t="s">
        <v>229</v>
      </c>
      <c r="F64" s="129">
        <f t="shared" si="5"/>
        <v>0</v>
      </c>
      <c r="G64" s="125">
        <f t="shared" si="4"/>
        <v>73495</v>
      </c>
      <c r="I64" s="125">
        <v>12494.150000000001</v>
      </c>
      <c r="J64" s="125">
        <v>10289.300000000001</v>
      </c>
      <c r="K64" s="125" t="s">
        <v>158</v>
      </c>
      <c r="L64" s="125" t="s">
        <v>158</v>
      </c>
    </row>
    <row r="65" spans="1:12" ht="12.75">
      <c r="A65" s="132" t="str">
        <f t="shared" si="0"/>
        <v>F5-ADD-FP-25</v>
      </c>
      <c r="B65" s="122" t="s">
        <v>82</v>
      </c>
      <c r="C65" s="122" t="s">
        <v>308</v>
      </c>
      <c r="D65" s="125">
        <v>4195</v>
      </c>
      <c r="E65" s="128" t="s">
        <v>229</v>
      </c>
      <c r="F65" s="129">
        <f t="shared" si="5"/>
        <v>0</v>
      </c>
      <c r="G65" s="125">
        <f t="shared" si="4"/>
        <v>4195</v>
      </c>
      <c r="I65" s="125">
        <v>713.1500000000001</v>
      </c>
      <c r="J65" s="125">
        <v>587.3000000000001</v>
      </c>
      <c r="K65" s="125" t="s">
        <v>158</v>
      </c>
      <c r="L65" s="125" t="s">
        <v>158</v>
      </c>
    </row>
    <row r="66" spans="1:14" s="133" customFormat="1" ht="12.75">
      <c r="A66" s="132" t="str">
        <f t="shared" si="0"/>
        <v>F5-ADD-FP-300</v>
      </c>
      <c r="B66" s="122" t="s">
        <v>84</v>
      </c>
      <c r="C66" s="122" t="s">
        <v>107</v>
      </c>
      <c r="D66" s="125">
        <v>16795</v>
      </c>
      <c r="E66" s="128" t="s">
        <v>229</v>
      </c>
      <c r="F66" s="129">
        <f t="shared" si="5"/>
        <v>0</v>
      </c>
      <c r="G66" s="125">
        <f t="shared" si="4"/>
        <v>16795</v>
      </c>
      <c r="H66" s="130"/>
      <c r="I66" s="125">
        <v>2855.15</v>
      </c>
      <c r="J66" s="125">
        <v>2351.3</v>
      </c>
      <c r="K66" s="125" t="s">
        <v>158</v>
      </c>
      <c r="L66" s="125" t="s">
        <v>158</v>
      </c>
      <c r="M66" s="130"/>
      <c r="N66" s="130"/>
    </row>
    <row r="67" spans="1:12" ht="12.75">
      <c r="A67" s="132" t="str">
        <f aca="true" t="shared" si="6" ref="A67:A130">B67</f>
        <v>F5-ADD-FP4100-SSL</v>
      </c>
      <c r="B67" s="122" t="s">
        <v>236</v>
      </c>
      <c r="C67" s="122" t="s">
        <v>57</v>
      </c>
      <c r="D67" s="125">
        <v>3145</v>
      </c>
      <c r="E67" s="128" t="s">
        <v>111</v>
      </c>
      <c r="F67" s="129">
        <f>Disc_A</f>
        <v>0</v>
      </c>
      <c r="G67" s="125">
        <f t="shared" si="4"/>
        <v>3145</v>
      </c>
      <c r="I67" s="125">
        <v>534.6500000000001</v>
      </c>
      <c r="J67" s="125">
        <v>440.30000000000007</v>
      </c>
      <c r="K67" s="125" t="s">
        <v>158</v>
      </c>
      <c r="L67" s="125" t="s">
        <v>158</v>
      </c>
    </row>
    <row r="68" spans="1:12" ht="12.75">
      <c r="A68" s="132" t="str">
        <f t="shared" si="6"/>
        <v>F5-ADD-FP-50</v>
      </c>
      <c r="B68" s="122" t="s">
        <v>251</v>
      </c>
      <c r="C68" s="122" t="s">
        <v>104</v>
      </c>
      <c r="D68" s="125">
        <v>6820</v>
      </c>
      <c r="E68" s="128" t="s">
        <v>229</v>
      </c>
      <c r="F68" s="129">
        <f aca="true" t="shared" si="7" ref="F68:F73">Disc_P2D</f>
        <v>0</v>
      </c>
      <c r="G68" s="125">
        <f t="shared" si="4"/>
        <v>6820</v>
      </c>
      <c r="I68" s="125">
        <v>1159.4</v>
      </c>
      <c r="J68" s="125">
        <v>954.8000000000001</v>
      </c>
      <c r="K68" s="125" t="s">
        <v>158</v>
      </c>
      <c r="L68" s="125" t="s">
        <v>158</v>
      </c>
    </row>
    <row r="69" spans="1:12" ht="12.75">
      <c r="A69" s="132" t="str">
        <f t="shared" si="6"/>
        <v>F5-ADD-FP-750</v>
      </c>
      <c r="B69" s="122" t="s">
        <v>10</v>
      </c>
      <c r="C69" s="122" t="s">
        <v>108</v>
      </c>
      <c r="D69" s="125">
        <v>37795</v>
      </c>
      <c r="E69" s="128" t="s">
        <v>229</v>
      </c>
      <c r="F69" s="129">
        <f t="shared" si="7"/>
        <v>0</v>
      </c>
      <c r="G69" s="125">
        <f aca="true" t="shared" si="8" ref="G69:G100">D69*(1-F69)</f>
        <v>37795</v>
      </c>
      <c r="I69" s="125">
        <v>6425.150000000001</v>
      </c>
      <c r="J69" s="125">
        <v>5291.3</v>
      </c>
      <c r="K69" s="125" t="s">
        <v>158</v>
      </c>
      <c r="L69" s="125" t="s">
        <v>158</v>
      </c>
    </row>
    <row r="70" spans="1:12" ht="12.75">
      <c r="A70" s="132" t="str">
        <f t="shared" si="6"/>
        <v>F5-ADD-FP-GP-1X00</v>
      </c>
      <c r="B70" s="122" t="s">
        <v>549</v>
      </c>
      <c r="C70" s="122" t="s">
        <v>551</v>
      </c>
      <c r="D70" s="125">
        <v>2620</v>
      </c>
      <c r="E70" s="128" t="s">
        <v>229</v>
      </c>
      <c r="F70" s="129">
        <f t="shared" si="7"/>
        <v>0</v>
      </c>
      <c r="G70" s="125">
        <f t="shared" si="8"/>
        <v>2620</v>
      </c>
      <c r="I70" s="125">
        <v>445.40000000000003</v>
      </c>
      <c r="J70" s="125">
        <v>366.8</v>
      </c>
      <c r="K70" s="125" t="s">
        <v>158</v>
      </c>
      <c r="L70" s="125" t="s">
        <v>158</v>
      </c>
    </row>
    <row r="71" spans="1:12" ht="12.75">
      <c r="A71" s="132" t="str">
        <f t="shared" si="6"/>
        <v>F5-ADD-FP-GP-4X00</v>
      </c>
      <c r="B71" s="122" t="s">
        <v>548</v>
      </c>
      <c r="C71" s="122" t="s">
        <v>550</v>
      </c>
      <c r="D71" s="125">
        <v>5240</v>
      </c>
      <c r="E71" s="128" t="s">
        <v>229</v>
      </c>
      <c r="F71" s="129">
        <f t="shared" si="7"/>
        <v>0</v>
      </c>
      <c r="G71" s="125">
        <f t="shared" si="8"/>
        <v>5240</v>
      </c>
      <c r="I71" s="125">
        <v>890.8000000000001</v>
      </c>
      <c r="J71" s="125">
        <v>733.6</v>
      </c>
      <c r="K71" s="125" t="s">
        <v>158</v>
      </c>
      <c r="L71" s="125" t="s">
        <v>158</v>
      </c>
    </row>
    <row r="72" spans="1:12" ht="12.75">
      <c r="A72" s="132" t="str">
        <f t="shared" si="6"/>
        <v>F5-ADD-FP-HOST</v>
      </c>
      <c r="B72" s="122" t="s">
        <v>127</v>
      </c>
      <c r="C72" s="122" t="s">
        <v>235</v>
      </c>
      <c r="D72" s="125">
        <v>3145</v>
      </c>
      <c r="E72" s="128" t="s">
        <v>229</v>
      </c>
      <c r="F72" s="129">
        <f t="shared" si="7"/>
        <v>0</v>
      </c>
      <c r="G72" s="125">
        <f t="shared" si="8"/>
        <v>3145</v>
      </c>
      <c r="I72" s="125">
        <v>534.6500000000001</v>
      </c>
      <c r="J72" s="125">
        <v>440.30000000000007</v>
      </c>
      <c r="K72" s="125" t="s">
        <v>158</v>
      </c>
      <c r="L72" s="125" t="s">
        <v>158</v>
      </c>
    </row>
    <row r="73" spans="1:12" ht="12.75">
      <c r="A73" s="132" t="str">
        <f t="shared" si="6"/>
        <v>F5-ADD-FP-MOB</v>
      </c>
      <c r="B73" s="122" t="s">
        <v>234</v>
      </c>
      <c r="C73" s="122" t="s">
        <v>293</v>
      </c>
      <c r="D73" s="125">
        <v>3145</v>
      </c>
      <c r="E73" s="128" t="s">
        <v>229</v>
      </c>
      <c r="F73" s="129">
        <f t="shared" si="7"/>
        <v>0</v>
      </c>
      <c r="G73" s="125">
        <f t="shared" si="8"/>
        <v>3145</v>
      </c>
      <c r="I73" s="125">
        <v>534.6500000000001</v>
      </c>
      <c r="J73" s="125">
        <v>440.30000000000007</v>
      </c>
      <c r="K73" s="125" t="s">
        <v>158</v>
      </c>
      <c r="L73" s="125" t="s">
        <v>158</v>
      </c>
    </row>
    <row r="74" spans="1:12" ht="12.75">
      <c r="A74" s="132" t="str">
        <f t="shared" si="6"/>
        <v>F5-ADD-VPR-ASM</v>
      </c>
      <c r="B74" s="122" t="s">
        <v>614</v>
      </c>
      <c r="C74" s="122" t="s">
        <v>630</v>
      </c>
      <c r="D74" s="125">
        <v>41995</v>
      </c>
      <c r="E74" s="128" t="s">
        <v>227</v>
      </c>
      <c r="F74" s="129">
        <f aca="true" t="shared" si="9" ref="F74:F80">Disc_PD</f>
        <v>0</v>
      </c>
      <c r="G74" s="125">
        <f t="shared" si="8"/>
        <v>41995</v>
      </c>
      <c r="I74" s="125">
        <v>7139.150000000001</v>
      </c>
      <c r="J74" s="125">
        <v>5879.3</v>
      </c>
      <c r="K74" s="125" t="s">
        <v>158</v>
      </c>
      <c r="L74" s="125" t="s">
        <v>158</v>
      </c>
    </row>
    <row r="75" spans="1:12" ht="22.5">
      <c r="A75" s="132" t="str">
        <f t="shared" si="6"/>
        <v>F5-ADD-VPR-ASM-B</v>
      </c>
      <c r="B75" s="122" t="s">
        <v>616</v>
      </c>
      <c r="C75" s="122" t="s">
        <v>615</v>
      </c>
      <c r="D75" s="125">
        <v>62995</v>
      </c>
      <c r="E75" s="128" t="s">
        <v>227</v>
      </c>
      <c r="F75" s="129">
        <f t="shared" si="9"/>
        <v>0</v>
      </c>
      <c r="G75" s="125">
        <f t="shared" si="8"/>
        <v>62995</v>
      </c>
      <c r="I75" s="125">
        <v>10709.150000000001</v>
      </c>
      <c r="J75" s="125">
        <v>8819.300000000001</v>
      </c>
      <c r="K75" s="125" t="s">
        <v>158</v>
      </c>
      <c r="L75" s="125" t="s">
        <v>158</v>
      </c>
    </row>
    <row r="76" spans="1:12" ht="12.75">
      <c r="A76" s="132" t="str">
        <f t="shared" si="6"/>
        <v>F5-ADD-VPR-CMP</v>
      </c>
      <c r="B76" s="122" t="s">
        <v>680</v>
      </c>
      <c r="C76" s="122" t="s">
        <v>679</v>
      </c>
      <c r="D76" s="126">
        <v>36745</v>
      </c>
      <c r="E76" s="128" t="s">
        <v>227</v>
      </c>
      <c r="F76" s="129">
        <f t="shared" si="9"/>
        <v>0</v>
      </c>
      <c r="G76" s="125">
        <f t="shared" si="8"/>
        <v>36745</v>
      </c>
      <c r="I76" s="125">
        <v>6246.650000000001</v>
      </c>
      <c r="J76" s="125">
        <v>5144.3</v>
      </c>
      <c r="K76" s="125" t="s">
        <v>158</v>
      </c>
      <c r="L76" s="125" t="s">
        <v>158</v>
      </c>
    </row>
    <row r="77" spans="1:12" ht="12.75">
      <c r="A77" s="132" t="str">
        <f t="shared" si="6"/>
        <v>F5-ADD-VPR-PSM</v>
      </c>
      <c r="B77" s="122" t="s">
        <v>618</v>
      </c>
      <c r="C77" s="122" t="s">
        <v>617</v>
      </c>
      <c r="D77" s="125">
        <v>18895</v>
      </c>
      <c r="E77" s="128" t="s">
        <v>227</v>
      </c>
      <c r="F77" s="129">
        <f t="shared" si="9"/>
        <v>0</v>
      </c>
      <c r="G77" s="125">
        <f t="shared" si="8"/>
        <v>18895</v>
      </c>
      <c r="I77" s="125">
        <v>3212.15</v>
      </c>
      <c r="J77" s="125">
        <v>2645.3</v>
      </c>
      <c r="K77" s="125" t="s">
        <v>158</v>
      </c>
      <c r="L77" s="125" t="s">
        <v>158</v>
      </c>
    </row>
    <row r="78" spans="1:12" ht="12.75">
      <c r="A78" s="132" t="str">
        <f t="shared" si="6"/>
        <v>F5-ADD-VPR-PSM-ASM</v>
      </c>
      <c r="B78" s="122" t="s">
        <v>619</v>
      </c>
      <c r="C78" s="122" t="s">
        <v>620</v>
      </c>
      <c r="D78" s="125">
        <v>28345</v>
      </c>
      <c r="E78" s="128" t="s">
        <v>227</v>
      </c>
      <c r="F78" s="129">
        <f t="shared" si="9"/>
        <v>0</v>
      </c>
      <c r="G78" s="125">
        <f t="shared" si="8"/>
        <v>28345</v>
      </c>
      <c r="I78" s="125">
        <v>4818.650000000001</v>
      </c>
      <c r="J78" s="125">
        <v>3968.3</v>
      </c>
      <c r="K78" s="125" t="s">
        <v>158</v>
      </c>
      <c r="L78" s="125" t="s">
        <v>158</v>
      </c>
    </row>
    <row r="79" spans="1:12" ht="22.5">
      <c r="A79" s="132" t="str">
        <f t="shared" si="6"/>
        <v>F5-ADD-VPR-PX</v>
      </c>
      <c r="B79" s="122" t="s">
        <v>340</v>
      </c>
      <c r="C79" s="122" t="s">
        <v>699</v>
      </c>
      <c r="D79" s="125">
        <v>62995</v>
      </c>
      <c r="E79" s="128" t="s">
        <v>227</v>
      </c>
      <c r="F79" s="129">
        <f t="shared" si="9"/>
        <v>0</v>
      </c>
      <c r="G79" s="125">
        <f t="shared" si="8"/>
        <v>62995</v>
      </c>
      <c r="I79" s="125">
        <v>10709.150000000001</v>
      </c>
      <c r="J79" s="125">
        <v>8819.300000000001</v>
      </c>
      <c r="K79" s="125" t="s">
        <v>158</v>
      </c>
      <c r="L79" s="125" t="s">
        <v>158</v>
      </c>
    </row>
    <row r="80" spans="1:12" ht="12.75">
      <c r="A80" s="132" t="str">
        <f t="shared" si="6"/>
        <v>F5-ADD-VPR-ROUTING</v>
      </c>
      <c r="B80" s="122" t="s">
        <v>656</v>
      </c>
      <c r="C80" s="122" t="s">
        <v>657</v>
      </c>
      <c r="D80" s="125">
        <v>5250</v>
      </c>
      <c r="E80" s="128" t="s">
        <v>227</v>
      </c>
      <c r="F80" s="129">
        <f t="shared" si="9"/>
        <v>0</v>
      </c>
      <c r="G80" s="125">
        <f t="shared" si="8"/>
        <v>5250</v>
      </c>
      <c r="I80" s="125">
        <v>892.5000000000001</v>
      </c>
      <c r="J80" s="125">
        <v>735.0000000000001</v>
      </c>
      <c r="K80" s="125" t="s">
        <v>158</v>
      </c>
      <c r="L80" s="125" t="s">
        <v>158</v>
      </c>
    </row>
    <row r="81" spans="1:12" ht="12.75">
      <c r="A81" s="132" t="str">
        <f t="shared" si="6"/>
        <v>F5-ADD-VPR-SSL</v>
      </c>
      <c r="B81" s="122" t="s">
        <v>678</v>
      </c>
      <c r="C81" s="122" t="s">
        <v>677</v>
      </c>
      <c r="D81" s="126">
        <v>36745</v>
      </c>
      <c r="E81" s="128" t="s">
        <v>111</v>
      </c>
      <c r="F81" s="129">
        <f>Disc_A</f>
        <v>0</v>
      </c>
      <c r="G81" s="125">
        <f t="shared" si="8"/>
        <v>36745</v>
      </c>
      <c r="H81" s="97"/>
      <c r="I81" s="125">
        <v>6246.650000000001</v>
      </c>
      <c r="J81" s="125">
        <v>5144.3</v>
      </c>
      <c r="K81" s="125" t="s">
        <v>158</v>
      </c>
      <c r="L81" s="125" t="s">
        <v>158</v>
      </c>
    </row>
    <row r="82" spans="1:14" s="122" customFormat="1" ht="22.5">
      <c r="A82" s="132" t="str">
        <f t="shared" si="6"/>
        <v>F5-ARX-2000</v>
      </c>
      <c r="B82" s="122" t="s">
        <v>888</v>
      </c>
      <c r="C82" s="122" t="s">
        <v>887</v>
      </c>
      <c r="D82" s="125">
        <v>94500</v>
      </c>
      <c r="E82" s="128" t="s">
        <v>315</v>
      </c>
      <c r="F82" s="129">
        <f>Disc_P4D</f>
        <v>0</v>
      </c>
      <c r="G82" s="125">
        <f t="shared" si="8"/>
        <v>94500</v>
      </c>
      <c r="H82" s="130"/>
      <c r="I82" s="125">
        <v>9450</v>
      </c>
      <c r="J82" s="125" t="s">
        <v>158</v>
      </c>
      <c r="K82" s="125">
        <v>1890</v>
      </c>
      <c r="L82" s="125">
        <v>7560</v>
      </c>
      <c r="M82" s="130"/>
      <c r="N82" s="130"/>
    </row>
    <row r="83" spans="1:14" s="122" customFormat="1" ht="12.75">
      <c r="A83" s="132" t="str">
        <f t="shared" si="6"/>
        <v>F5-ARX-2000-RE</v>
      </c>
      <c r="B83" s="122" t="s">
        <v>893</v>
      </c>
      <c r="C83" s="122" t="s">
        <v>892</v>
      </c>
      <c r="D83" s="125">
        <v>9000</v>
      </c>
      <c r="E83" s="128" t="s">
        <v>13</v>
      </c>
      <c r="F83" s="129">
        <f>Disc_None</f>
        <v>0</v>
      </c>
      <c r="G83" s="125">
        <f t="shared" si="8"/>
        <v>9000</v>
      </c>
      <c r="H83" s="97"/>
      <c r="I83" s="125" t="s">
        <v>158</v>
      </c>
      <c r="J83" s="125" t="s">
        <v>158</v>
      </c>
      <c r="K83" s="125" t="s">
        <v>158</v>
      </c>
      <c r="L83" s="125" t="s">
        <v>158</v>
      </c>
      <c r="M83" s="130"/>
      <c r="N83" s="130"/>
    </row>
    <row r="84" spans="1:14" s="122" customFormat="1" ht="22.5">
      <c r="A84" s="132" t="str">
        <f t="shared" si="6"/>
        <v>F5-ARX-4000+</v>
      </c>
      <c r="B84" s="122" t="s">
        <v>686</v>
      </c>
      <c r="C84" s="122" t="s">
        <v>532</v>
      </c>
      <c r="D84" s="125">
        <v>194250</v>
      </c>
      <c r="E84" s="128" t="s">
        <v>315</v>
      </c>
      <c r="F84" s="129">
        <f>Disc_P4D</f>
        <v>0</v>
      </c>
      <c r="G84" s="125">
        <f t="shared" si="8"/>
        <v>194250</v>
      </c>
      <c r="H84" s="130"/>
      <c r="I84" s="125">
        <v>19425</v>
      </c>
      <c r="J84" s="125" t="s">
        <v>158</v>
      </c>
      <c r="K84" s="125">
        <v>3885</v>
      </c>
      <c r="L84" s="125">
        <v>15540</v>
      </c>
      <c r="M84" s="130"/>
      <c r="N84" s="130"/>
    </row>
    <row r="85" spans="1:14" s="122" customFormat="1" ht="22.5">
      <c r="A85" s="132" t="str">
        <f t="shared" si="6"/>
        <v>F5-ARX-500+</v>
      </c>
      <c r="B85" s="122" t="s">
        <v>504</v>
      </c>
      <c r="C85" s="122" t="s">
        <v>557</v>
      </c>
      <c r="D85" s="125">
        <v>30450</v>
      </c>
      <c r="E85" s="128" t="s">
        <v>315</v>
      </c>
      <c r="F85" s="129">
        <f>Disc_P4D</f>
        <v>0</v>
      </c>
      <c r="G85" s="125">
        <f t="shared" si="8"/>
        <v>30450</v>
      </c>
      <c r="H85" s="130"/>
      <c r="I85" s="125">
        <v>3045</v>
      </c>
      <c r="J85" s="125" t="s">
        <v>158</v>
      </c>
      <c r="K85" s="125">
        <v>609</v>
      </c>
      <c r="L85" s="125">
        <v>2436</v>
      </c>
      <c r="M85" s="130"/>
      <c r="N85" s="130"/>
    </row>
    <row r="86" spans="1:14" s="122" customFormat="1" ht="12.75">
      <c r="A86" s="132" t="str">
        <f t="shared" si="6"/>
        <v>F5-ARX-500+-RE</v>
      </c>
      <c r="B86" s="122" t="s">
        <v>581</v>
      </c>
      <c r="C86" s="122" t="s">
        <v>417</v>
      </c>
      <c r="D86" s="125">
        <v>3495</v>
      </c>
      <c r="E86" s="128" t="s">
        <v>13</v>
      </c>
      <c r="F86" s="129">
        <f aca="true" t="shared" si="10" ref="F86:F91">Disc_None</f>
        <v>0</v>
      </c>
      <c r="G86" s="125">
        <f t="shared" si="8"/>
        <v>3495</v>
      </c>
      <c r="H86" s="97"/>
      <c r="I86" s="125" t="s">
        <v>158</v>
      </c>
      <c r="J86" s="125" t="s">
        <v>158</v>
      </c>
      <c r="K86" s="125" t="s">
        <v>158</v>
      </c>
      <c r="L86" s="125" t="s">
        <v>158</v>
      </c>
      <c r="M86" s="130"/>
      <c r="N86" s="130"/>
    </row>
    <row r="87" spans="1:12" ht="12.75">
      <c r="A87" s="132" t="str">
        <f t="shared" si="6"/>
        <v>F5-BIG-1600-RE-R</v>
      </c>
      <c r="B87" s="122" t="s">
        <v>623</v>
      </c>
      <c r="C87" s="122" t="s">
        <v>622</v>
      </c>
      <c r="D87" s="125">
        <v>2300</v>
      </c>
      <c r="E87" s="128" t="s">
        <v>13</v>
      </c>
      <c r="F87" s="129">
        <f t="shared" si="10"/>
        <v>0</v>
      </c>
      <c r="G87" s="125">
        <f t="shared" si="8"/>
        <v>2300</v>
      </c>
      <c r="H87" s="97"/>
      <c r="I87" s="125" t="s">
        <v>158</v>
      </c>
      <c r="J87" s="125" t="s">
        <v>158</v>
      </c>
      <c r="K87" s="125" t="s">
        <v>158</v>
      </c>
      <c r="L87" s="125" t="s">
        <v>158</v>
      </c>
    </row>
    <row r="88" spans="1:12" ht="12.75">
      <c r="A88" s="132" t="str">
        <f t="shared" si="6"/>
        <v>F5-BIG-3600-RE-R</v>
      </c>
      <c r="B88" s="122" t="s">
        <v>625</v>
      </c>
      <c r="C88" s="122" t="s">
        <v>624</v>
      </c>
      <c r="D88" s="125">
        <v>3995</v>
      </c>
      <c r="E88" s="128" t="s">
        <v>13</v>
      </c>
      <c r="F88" s="129">
        <f t="shared" si="10"/>
        <v>0</v>
      </c>
      <c r="G88" s="125">
        <f t="shared" si="8"/>
        <v>3995</v>
      </c>
      <c r="H88" s="97"/>
      <c r="I88" s="125" t="s">
        <v>158</v>
      </c>
      <c r="J88" s="125" t="s">
        <v>158</v>
      </c>
      <c r="K88" s="125" t="s">
        <v>158</v>
      </c>
      <c r="L88" s="125" t="s">
        <v>158</v>
      </c>
    </row>
    <row r="89" spans="1:12" ht="12.75">
      <c r="A89" s="132" t="str">
        <f t="shared" si="6"/>
        <v>F5-BIG-3900-RE-R</v>
      </c>
      <c r="B89" s="122" t="s">
        <v>710</v>
      </c>
      <c r="C89" s="122" t="s">
        <v>709</v>
      </c>
      <c r="D89" s="125">
        <v>4995</v>
      </c>
      <c r="E89" s="128" t="s">
        <v>13</v>
      </c>
      <c r="F89" s="129">
        <f t="shared" si="10"/>
        <v>0</v>
      </c>
      <c r="G89" s="125">
        <f t="shared" si="8"/>
        <v>4995</v>
      </c>
      <c r="H89" s="97"/>
      <c r="I89" s="125" t="s">
        <v>158</v>
      </c>
      <c r="J89" s="125" t="s">
        <v>158</v>
      </c>
      <c r="K89" s="125" t="s">
        <v>158</v>
      </c>
      <c r="L89" s="125" t="s">
        <v>158</v>
      </c>
    </row>
    <row r="90" spans="1:12" ht="12.75">
      <c r="A90" s="132" t="str">
        <f t="shared" si="6"/>
        <v>F5-BIG-6900-RE-R</v>
      </c>
      <c r="B90" s="122" t="s">
        <v>627</v>
      </c>
      <c r="C90" s="122" t="s">
        <v>626</v>
      </c>
      <c r="D90" s="125">
        <v>7995</v>
      </c>
      <c r="E90" s="128" t="s">
        <v>13</v>
      </c>
      <c r="F90" s="129">
        <f t="shared" si="10"/>
        <v>0</v>
      </c>
      <c r="G90" s="125">
        <f t="shared" si="8"/>
        <v>7995</v>
      </c>
      <c r="H90" s="97"/>
      <c r="I90" s="125" t="s">
        <v>158</v>
      </c>
      <c r="J90" s="125" t="s">
        <v>158</v>
      </c>
      <c r="K90" s="125" t="s">
        <v>158</v>
      </c>
      <c r="L90" s="125" t="s">
        <v>158</v>
      </c>
    </row>
    <row r="91" spans="1:12" ht="12.75">
      <c r="A91" s="132" t="str">
        <f t="shared" si="6"/>
        <v>F5-BIG-8900-RE-R</v>
      </c>
      <c r="B91" s="122" t="s">
        <v>598</v>
      </c>
      <c r="C91" s="122" t="s">
        <v>599</v>
      </c>
      <c r="D91" s="125">
        <v>8995</v>
      </c>
      <c r="E91" s="128" t="s">
        <v>13</v>
      </c>
      <c r="F91" s="129">
        <f t="shared" si="10"/>
        <v>0</v>
      </c>
      <c r="G91" s="125">
        <f t="shared" si="8"/>
        <v>8995</v>
      </c>
      <c r="H91" s="97"/>
      <c r="I91" s="125" t="s">
        <v>158</v>
      </c>
      <c r="J91" s="125" t="s">
        <v>158</v>
      </c>
      <c r="K91" s="125" t="s">
        <v>158</v>
      </c>
      <c r="L91" s="125" t="s">
        <v>158</v>
      </c>
    </row>
    <row r="92" spans="1:14" s="135" customFormat="1" ht="15">
      <c r="A92" s="132" t="str">
        <f t="shared" si="6"/>
        <v>F5-BIG-ASM-3600-4G-R</v>
      </c>
      <c r="B92" s="122" t="s">
        <v>445</v>
      </c>
      <c r="C92" s="122" t="s">
        <v>631</v>
      </c>
      <c r="D92" s="125">
        <v>25195</v>
      </c>
      <c r="E92" s="128" t="s">
        <v>227</v>
      </c>
      <c r="F92" s="129">
        <f aca="true" t="shared" si="11" ref="F92:F126">Disc_PD</f>
        <v>0</v>
      </c>
      <c r="G92" s="125">
        <f t="shared" si="8"/>
        <v>25195</v>
      </c>
      <c r="H92" s="130"/>
      <c r="I92" s="125">
        <v>4283.150000000001</v>
      </c>
      <c r="J92" s="125">
        <v>3527.3</v>
      </c>
      <c r="K92" s="125">
        <v>503.90000000000003</v>
      </c>
      <c r="L92" s="125">
        <v>2015.6000000000001</v>
      </c>
      <c r="M92" s="130"/>
      <c r="N92" s="130"/>
    </row>
    <row r="93" spans="1:14" s="133" customFormat="1" ht="12.75">
      <c r="A93" s="132" t="str">
        <f t="shared" si="6"/>
        <v>F5-BIG-ASM-3900-8G-R</v>
      </c>
      <c r="B93" s="122" t="s">
        <v>706</v>
      </c>
      <c r="C93" s="122" t="s">
        <v>705</v>
      </c>
      <c r="D93" s="125">
        <v>36745</v>
      </c>
      <c r="E93" s="128" t="s">
        <v>227</v>
      </c>
      <c r="F93" s="129">
        <f t="shared" si="11"/>
        <v>0</v>
      </c>
      <c r="G93" s="125">
        <f t="shared" si="8"/>
        <v>36745</v>
      </c>
      <c r="H93" s="130"/>
      <c r="I93" s="125">
        <v>6246.650000000001</v>
      </c>
      <c r="J93" s="125">
        <v>5144.3</v>
      </c>
      <c r="K93" s="125">
        <v>734.9</v>
      </c>
      <c r="L93" s="125">
        <v>2939.6</v>
      </c>
      <c r="M93" s="130"/>
      <c r="N93" s="130"/>
    </row>
    <row r="94" spans="1:12" ht="12.75">
      <c r="A94" s="132" t="str">
        <f t="shared" si="6"/>
        <v>F5-BIG-ASM-6900-8G-R</v>
      </c>
      <c r="B94" s="122" t="s">
        <v>681</v>
      </c>
      <c r="C94" s="122" t="s">
        <v>731</v>
      </c>
      <c r="D94" s="125">
        <v>52495</v>
      </c>
      <c r="E94" s="128" t="s">
        <v>227</v>
      </c>
      <c r="F94" s="129">
        <f t="shared" si="11"/>
        <v>0</v>
      </c>
      <c r="G94" s="125">
        <f t="shared" si="8"/>
        <v>52495</v>
      </c>
      <c r="I94" s="125">
        <v>8924.150000000001</v>
      </c>
      <c r="J94" s="125">
        <v>7349.300000000001</v>
      </c>
      <c r="K94" s="125">
        <v>1049.9</v>
      </c>
      <c r="L94" s="125">
        <v>4199.6</v>
      </c>
    </row>
    <row r="95" spans="1:12" ht="12.75">
      <c r="A95" s="132" t="str">
        <f t="shared" si="6"/>
        <v>F5-BIG-ASM-8900-R</v>
      </c>
      <c r="B95" s="122" t="s">
        <v>597</v>
      </c>
      <c r="C95" s="122" t="s">
        <v>730</v>
      </c>
      <c r="D95" s="125">
        <v>83995</v>
      </c>
      <c r="E95" s="128" t="s">
        <v>227</v>
      </c>
      <c r="F95" s="129">
        <f t="shared" si="11"/>
        <v>0</v>
      </c>
      <c r="G95" s="125">
        <f t="shared" si="8"/>
        <v>83995</v>
      </c>
      <c r="I95" s="125">
        <v>14279.150000000001</v>
      </c>
      <c r="J95" s="125">
        <v>11759.300000000001</v>
      </c>
      <c r="K95" s="125">
        <v>1679.9</v>
      </c>
      <c r="L95" s="125">
        <v>6719.6</v>
      </c>
    </row>
    <row r="96" spans="1:12" ht="12.75">
      <c r="A96" s="132" t="str">
        <f t="shared" si="6"/>
        <v>F5-BIG-EGW-1600-4G-R</v>
      </c>
      <c r="B96" s="123" t="s">
        <v>915</v>
      </c>
      <c r="C96" s="123" t="s">
        <v>914</v>
      </c>
      <c r="D96" s="126">
        <v>18895</v>
      </c>
      <c r="E96" s="128" t="s">
        <v>227</v>
      </c>
      <c r="F96" s="129">
        <f t="shared" si="11"/>
        <v>0</v>
      </c>
      <c r="G96" s="125">
        <f t="shared" si="8"/>
        <v>18895</v>
      </c>
      <c r="I96" s="125">
        <v>3212.15</v>
      </c>
      <c r="J96" s="125">
        <v>2645.3</v>
      </c>
      <c r="K96" s="125">
        <v>377.90000000000003</v>
      </c>
      <c r="L96" s="125">
        <v>1511.6000000000001</v>
      </c>
    </row>
    <row r="97" spans="1:12" ht="12.75">
      <c r="A97" s="132" t="str">
        <f t="shared" si="6"/>
        <v>F5-BIG-EGW-3600-4G-R</v>
      </c>
      <c r="B97" s="123" t="s">
        <v>913</v>
      </c>
      <c r="C97" s="123" t="s">
        <v>912</v>
      </c>
      <c r="D97" s="126">
        <v>31495</v>
      </c>
      <c r="E97" s="128" t="s">
        <v>227</v>
      </c>
      <c r="F97" s="129">
        <f t="shared" si="11"/>
        <v>0</v>
      </c>
      <c r="G97" s="125">
        <f t="shared" si="8"/>
        <v>31495</v>
      </c>
      <c r="I97" s="125">
        <v>5354.150000000001</v>
      </c>
      <c r="J97" s="125">
        <v>4409.3</v>
      </c>
      <c r="K97" s="125">
        <v>629.9</v>
      </c>
      <c r="L97" s="125">
        <v>2519.6</v>
      </c>
    </row>
    <row r="98" spans="1:14" s="122" customFormat="1" ht="12.75">
      <c r="A98" s="132" t="str">
        <f t="shared" si="6"/>
        <v>F5-BIG-EGW-3900-8G-R</v>
      </c>
      <c r="B98" s="123" t="s">
        <v>911</v>
      </c>
      <c r="C98" s="123" t="s">
        <v>910</v>
      </c>
      <c r="D98" s="126">
        <v>41995</v>
      </c>
      <c r="E98" s="128" t="s">
        <v>227</v>
      </c>
      <c r="F98" s="129">
        <f t="shared" si="11"/>
        <v>0</v>
      </c>
      <c r="G98" s="125">
        <f t="shared" si="8"/>
        <v>41995</v>
      </c>
      <c r="H98" s="130"/>
      <c r="I98" s="125">
        <v>7139.150000000001</v>
      </c>
      <c r="J98" s="125">
        <v>5879.3</v>
      </c>
      <c r="K98" s="125">
        <v>839.9</v>
      </c>
      <c r="L98" s="125">
        <v>3359.6</v>
      </c>
      <c r="M98" s="130"/>
      <c r="N98" s="130"/>
    </row>
    <row r="99" spans="1:14" s="122" customFormat="1" ht="12.75">
      <c r="A99" s="132" t="str">
        <f t="shared" si="6"/>
        <v>F5-BIG-EGW-6900-8G-R</v>
      </c>
      <c r="B99" s="123" t="s">
        <v>907</v>
      </c>
      <c r="C99" s="123" t="s">
        <v>919</v>
      </c>
      <c r="D99" s="126">
        <v>57745</v>
      </c>
      <c r="E99" s="128" t="s">
        <v>227</v>
      </c>
      <c r="F99" s="129">
        <f t="shared" si="11"/>
        <v>0</v>
      </c>
      <c r="G99" s="125">
        <f t="shared" si="8"/>
        <v>57745</v>
      </c>
      <c r="H99" s="130"/>
      <c r="I99" s="125">
        <v>9816.650000000001</v>
      </c>
      <c r="J99" s="125">
        <v>8084.300000000001</v>
      </c>
      <c r="K99" s="125">
        <v>1154.9</v>
      </c>
      <c r="L99" s="125">
        <v>4619.6</v>
      </c>
      <c r="M99" s="130"/>
      <c r="N99" s="130"/>
    </row>
    <row r="100" spans="1:14" s="122" customFormat="1" ht="22.5">
      <c r="A100" s="132" t="str">
        <f t="shared" si="6"/>
        <v>F5-BIG-EGW-6900-F-R</v>
      </c>
      <c r="B100" s="123" t="s">
        <v>909</v>
      </c>
      <c r="C100" s="122" t="s">
        <v>908</v>
      </c>
      <c r="D100" s="126">
        <v>83995</v>
      </c>
      <c r="E100" s="128" t="s">
        <v>227</v>
      </c>
      <c r="F100" s="129">
        <f t="shared" si="11"/>
        <v>0</v>
      </c>
      <c r="G100" s="125">
        <f t="shared" si="8"/>
        <v>83995</v>
      </c>
      <c r="H100" s="130"/>
      <c r="I100" s="125">
        <v>14279.150000000001</v>
      </c>
      <c r="J100" s="125">
        <v>11759.300000000001</v>
      </c>
      <c r="K100" s="125">
        <v>1679.9</v>
      </c>
      <c r="L100" s="125">
        <v>6719.6</v>
      </c>
      <c r="M100" s="130"/>
      <c r="N100" s="130"/>
    </row>
    <row r="101" spans="1:12" ht="12.75">
      <c r="A101" s="132" t="str">
        <f t="shared" si="6"/>
        <v>F5-BIG-EGW-8900-R</v>
      </c>
      <c r="B101" s="123" t="s">
        <v>906</v>
      </c>
      <c r="C101" s="123" t="s">
        <v>918</v>
      </c>
      <c r="D101" s="126">
        <v>94495</v>
      </c>
      <c r="E101" s="128" t="s">
        <v>227</v>
      </c>
      <c r="F101" s="129">
        <f t="shared" si="11"/>
        <v>0</v>
      </c>
      <c r="G101" s="125">
        <f aca="true" t="shared" si="12" ref="G101:G132">D101*(1-F101)</f>
        <v>94495</v>
      </c>
      <c r="I101" s="125">
        <v>16064.150000000001</v>
      </c>
      <c r="J101" s="125">
        <v>13229.300000000001</v>
      </c>
      <c r="K101" s="125">
        <v>1889.9</v>
      </c>
      <c r="L101" s="125">
        <v>7559.6</v>
      </c>
    </row>
    <row r="102" spans="1:12" ht="12.75">
      <c r="A102" s="132" t="str">
        <f t="shared" si="6"/>
        <v>F5-BIG-GTM-1600-4G-R</v>
      </c>
      <c r="B102" s="122" t="s">
        <v>437</v>
      </c>
      <c r="C102" s="122" t="s">
        <v>436</v>
      </c>
      <c r="D102" s="125">
        <v>29395</v>
      </c>
      <c r="E102" s="128" t="s">
        <v>227</v>
      </c>
      <c r="F102" s="129">
        <f t="shared" si="11"/>
        <v>0</v>
      </c>
      <c r="G102" s="125">
        <f t="shared" si="12"/>
        <v>29395</v>
      </c>
      <c r="I102" s="125">
        <v>4997.150000000001</v>
      </c>
      <c r="J102" s="125">
        <v>4115.3</v>
      </c>
      <c r="K102" s="125">
        <v>587.9</v>
      </c>
      <c r="L102" s="125">
        <v>2351.6</v>
      </c>
    </row>
    <row r="103" spans="1:12" ht="12.75">
      <c r="A103" s="132" t="str">
        <f t="shared" si="6"/>
        <v>F5-BIG-GTM-3600-4G-R</v>
      </c>
      <c r="B103" s="122" t="s">
        <v>589</v>
      </c>
      <c r="C103" s="122" t="s">
        <v>588</v>
      </c>
      <c r="D103" s="125">
        <v>36745</v>
      </c>
      <c r="E103" s="128" t="s">
        <v>227</v>
      </c>
      <c r="F103" s="129">
        <f t="shared" si="11"/>
        <v>0</v>
      </c>
      <c r="G103" s="125">
        <f t="shared" si="12"/>
        <v>36745</v>
      </c>
      <c r="I103" s="125">
        <v>6246.650000000001</v>
      </c>
      <c r="J103" s="125">
        <v>5144.3</v>
      </c>
      <c r="K103" s="125">
        <v>734.9</v>
      </c>
      <c r="L103" s="125">
        <v>2939.6</v>
      </c>
    </row>
    <row r="104" spans="1:14" s="133" customFormat="1" ht="12.75">
      <c r="A104" s="132" t="str">
        <f t="shared" si="6"/>
        <v>F5-BIG-GTM-3900-8G-R</v>
      </c>
      <c r="B104" s="122" t="s">
        <v>708</v>
      </c>
      <c r="C104" s="122" t="s">
        <v>707</v>
      </c>
      <c r="D104" s="125">
        <v>41995</v>
      </c>
      <c r="E104" s="128" t="s">
        <v>227</v>
      </c>
      <c r="F104" s="129">
        <f t="shared" si="11"/>
        <v>0</v>
      </c>
      <c r="G104" s="125">
        <f t="shared" si="12"/>
        <v>41995</v>
      </c>
      <c r="H104" s="130"/>
      <c r="I104" s="125">
        <v>7139.150000000001</v>
      </c>
      <c r="J104" s="125">
        <v>5879.3</v>
      </c>
      <c r="K104" s="125">
        <v>839.9</v>
      </c>
      <c r="L104" s="125">
        <v>3359.6</v>
      </c>
      <c r="M104" s="130"/>
      <c r="N104" s="130"/>
    </row>
    <row r="105" spans="1:12" ht="12.75">
      <c r="A105" s="132" t="str">
        <f t="shared" si="6"/>
        <v>F5-BIG-LC-1600-4G-R</v>
      </c>
      <c r="B105" s="122" t="s">
        <v>435</v>
      </c>
      <c r="C105" s="122" t="s">
        <v>434</v>
      </c>
      <c r="D105" s="125">
        <v>16790</v>
      </c>
      <c r="E105" s="128" t="s">
        <v>227</v>
      </c>
      <c r="F105" s="129">
        <f t="shared" si="11"/>
        <v>0</v>
      </c>
      <c r="G105" s="125">
        <f t="shared" si="12"/>
        <v>16790</v>
      </c>
      <c r="I105" s="125">
        <v>2854.3</v>
      </c>
      <c r="J105" s="125">
        <v>2350.6000000000004</v>
      </c>
      <c r="K105" s="125">
        <v>335.8</v>
      </c>
      <c r="L105" s="125">
        <v>1343.2</v>
      </c>
    </row>
    <row r="106" spans="1:12" ht="12.75">
      <c r="A106" s="132" t="str">
        <f t="shared" si="6"/>
        <v>F5-BIG-LTM-1600-4G-R</v>
      </c>
      <c r="B106" s="122" t="s">
        <v>431</v>
      </c>
      <c r="C106" s="122" t="s">
        <v>432</v>
      </c>
      <c r="D106" s="125">
        <v>18895</v>
      </c>
      <c r="E106" s="128" t="s">
        <v>227</v>
      </c>
      <c r="F106" s="129">
        <f t="shared" si="11"/>
        <v>0</v>
      </c>
      <c r="G106" s="125">
        <f t="shared" si="12"/>
        <v>18895</v>
      </c>
      <c r="I106" s="125">
        <v>3212.15</v>
      </c>
      <c r="J106" s="125">
        <v>2645.3</v>
      </c>
      <c r="K106" s="125">
        <v>377.90000000000003</v>
      </c>
      <c r="L106" s="125">
        <v>1511.6000000000001</v>
      </c>
    </row>
    <row r="107" spans="1:14" s="122" customFormat="1" ht="22.5">
      <c r="A107" s="132" t="str">
        <f t="shared" si="6"/>
        <v>F5-BIG-LTM-1600-E-R</v>
      </c>
      <c r="B107" s="122" t="s">
        <v>433</v>
      </c>
      <c r="C107" s="122" t="s">
        <v>965</v>
      </c>
      <c r="D107" s="125">
        <v>32020</v>
      </c>
      <c r="E107" s="128" t="s">
        <v>227</v>
      </c>
      <c r="F107" s="129">
        <f t="shared" si="11"/>
        <v>0</v>
      </c>
      <c r="G107" s="125">
        <f t="shared" si="12"/>
        <v>32020</v>
      </c>
      <c r="H107" s="130"/>
      <c r="I107" s="125">
        <v>5443.400000000001</v>
      </c>
      <c r="J107" s="125">
        <v>4482.8</v>
      </c>
      <c r="K107" s="125">
        <v>640.4</v>
      </c>
      <c r="L107" s="125">
        <v>2561.6</v>
      </c>
      <c r="M107" s="130"/>
      <c r="N107" s="130"/>
    </row>
    <row r="108" spans="1:14" s="122" customFormat="1" ht="12.75">
      <c r="A108" s="132" t="str">
        <f t="shared" si="6"/>
        <v>F5-BIG-LTM-3600-4G-R</v>
      </c>
      <c r="B108" s="122" t="s">
        <v>439</v>
      </c>
      <c r="C108" s="122" t="s">
        <v>438</v>
      </c>
      <c r="D108" s="125">
        <v>31495</v>
      </c>
      <c r="E108" s="128" t="s">
        <v>227</v>
      </c>
      <c r="F108" s="129">
        <f t="shared" si="11"/>
        <v>0</v>
      </c>
      <c r="G108" s="125">
        <f t="shared" si="12"/>
        <v>31495</v>
      </c>
      <c r="H108" s="130"/>
      <c r="I108" s="125">
        <v>5354.150000000001</v>
      </c>
      <c r="J108" s="125">
        <v>4409.3</v>
      </c>
      <c r="K108" s="125">
        <v>629.9</v>
      </c>
      <c r="L108" s="125">
        <v>2519.6</v>
      </c>
      <c r="M108" s="130"/>
      <c r="N108" s="130"/>
    </row>
    <row r="109" spans="1:14" s="122" customFormat="1" ht="12.75">
      <c r="A109" s="132" t="str">
        <f t="shared" si="6"/>
        <v>F5-BIG-LTM-3600-AS-R</v>
      </c>
      <c r="B109" s="122" t="s">
        <v>586</v>
      </c>
      <c r="C109" s="123" t="s">
        <v>585</v>
      </c>
      <c r="D109" s="125">
        <v>49340</v>
      </c>
      <c r="E109" s="128" t="s">
        <v>227</v>
      </c>
      <c r="F109" s="129">
        <f t="shared" si="11"/>
        <v>0</v>
      </c>
      <c r="G109" s="125">
        <f t="shared" si="12"/>
        <v>49340</v>
      </c>
      <c r="H109" s="130"/>
      <c r="I109" s="125">
        <v>8387.800000000001</v>
      </c>
      <c r="J109" s="125">
        <v>6907.6</v>
      </c>
      <c r="K109" s="125">
        <v>986.8000000000001</v>
      </c>
      <c r="L109" s="125">
        <v>3947.2000000000003</v>
      </c>
      <c r="M109" s="130"/>
      <c r="N109" s="130"/>
    </row>
    <row r="110" spans="1:12" ht="22.5">
      <c r="A110" s="132" t="str">
        <f t="shared" si="6"/>
        <v>F5-BIG-LTM-3600-E-R</v>
      </c>
      <c r="B110" s="122" t="s">
        <v>440</v>
      </c>
      <c r="C110" s="122" t="s">
        <v>964</v>
      </c>
      <c r="D110" s="125">
        <v>44620</v>
      </c>
      <c r="E110" s="128" t="s">
        <v>227</v>
      </c>
      <c r="F110" s="129">
        <f t="shared" si="11"/>
        <v>0</v>
      </c>
      <c r="G110" s="125">
        <f t="shared" si="12"/>
        <v>44620</v>
      </c>
      <c r="I110" s="125">
        <v>7585.400000000001</v>
      </c>
      <c r="J110" s="125">
        <v>6246.8</v>
      </c>
      <c r="K110" s="125">
        <v>892.4</v>
      </c>
      <c r="L110" s="125">
        <v>3569.6</v>
      </c>
    </row>
    <row r="111" spans="1:12" ht="12.75">
      <c r="A111" s="132" t="str">
        <f t="shared" si="6"/>
        <v>F5-BIG-LTM-3900-8G-R</v>
      </c>
      <c r="B111" s="122" t="s">
        <v>700</v>
      </c>
      <c r="C111" s="122" t="s">
        <v>701</v>
      </c>
      <c r="D111" s="125">
        <v>41995</v>
      </c>
      <c r="E111" s="128" t="s">
        <v>227</v>
      </c>
      <c r="F111" s="129">
        <f t="shared" si="11"/>
        <v>0</v>
      </c>
      <c r="G111" s="125">
        <f t="shared" si="12"/>
        <v>41995</v>
      </c>
      <c r="I111" s="125">
        <v>7139.150000000001</v>
      </c>
      <c r="J111" s="125">
        <v>5879.3</v>
      </c>
      <c r="K111" s="125">
        <v>839.9</v>
      </c>
      <c r="L111" s="125">
        <v>3359.6</v>
      </c>
    </row>
    <row r="112" spans="1:12" ht="12.75">
      <c r="A112" s="132" t="str">
        <f t="shared" si="6"/>
        <v>F5-BIG-LTM-3900-AS-R</v>
      </c>
      <c r="B112" s="122" t="s">
        <v>704</v>
      </c>
      <c r="C112" s="123" t="s">
        <v>703</v>
      </c>
      <c r="D112" s="125">
        <v>59840</v>
      </c>
      <c r="E112" s="128" t="s">
        <v>227</v>
      </c>
      <c r="F112" s="129">
        <f t="shared" si="11"/>
        <v>0</v>
      </c>
      <c r="G112" s="125">
        <f t="shared" si="12"/>
        <v>59840</v>
      </c>
      <c r="I112" s="125">
        <v>10172.800000000001</v>
      </c>
      <c r="J112" s="125">
        <v>8377.6</v>
      </c>
      <c r="K112" s="125">
        <v>1196.8</v>
      </c>
      <c r="L112" s="125">
        <v>4787.2</v>
      </c>
    </row>
    <row r="113" spans="1:14" s="134" customFormat="1" ht="23.25">
      <c r="A113" s="132" t="str">
        <f t="shared" si="6"/>
        <v>F5-BIG-LTM-3900-E-R</v>
      </c>
      <c r="B113" s="122" t="s">
        <v>702</v>
      </c>
      <c r="C113" s="122" t="s">
        <v>963</v>
      </c>
      <c r="D113" s="125">
        <v>55645</v>
      </c>
      <c r="E113" s="128" t="s">
        <v>227</v>
      </c>
      <c r="F113" s="129">
        <f t="shared" si="11"/>
        <v>0</v>
      </c>
      <c r="G113" s="125">
        <f t="shared" si="12"/>
        <v>55645</v>
      </c>
      <c r="H113" s="130"/>
      <c r="I113" s="125">
        <v>9459.650000000001</v>
      </c>
      <c r="J113" s="125">
        <v>7790.300000000001</v>
      </c>
      <c r="K113" s="125">
        <v>1112.9</v>
      </c>
      <c r="L113" s="125">
        <v>4451.6</v>
      </c>
      <c r="M113" s="130"/>
      <c r="N113" s="130"/>
    </row>
    <row r="114" spans="1:12" ht="12.75">
      <c r="A114" s="132" t="str">
        <f t="shared" si="6"/>
        <v>F5-BIG-LTM-6900-8G-R</v>
      </c>
      <c r="B114" s="122" t="s">
        <v>533</v>
      </c>
      <c r="C114" s="122" t="s">
        <v>542</v>
      </c>
      <c r="D114" s="125">
        <v>57745</v>
      </c>
      <c r="E114" s="128" t="s">
        <v>227</v>
      </c>
      <c r="F114" s="129">
        <f t="shared" si="11"/>
        <v>0</v>
      </c>
      <c r="G114" s="125">
        <f t="shared" si="12"/>
        <v>57745</v>
      </c>
      <c r="I114" s="125">
        <v>9816.650000000001</v>
      </c>
      <c r="J114" s="125">
        <v>8084.300000000001</v>
      </c>
      <c r="K114" s="125">
        <v>1154.9</v>
      </c>
      <c r="L114" s="125">
        <v>4619.6</v>
      </c>
    </row>
    <row r="115" spans="1:14" s="135" customFormat="1" ht="22.5">
      <c r="A115" s="132" t="str">
        <f t="shared" si="6"/>
        <v>F5-BIG-LTM-6900-AS-R</v>
      </c>
      <c r="B115" s="122" t="s">
        <v>587</v>
      </c>
      <c r="C115" s="131" t="s">
        <v>729</v>
      </c>
      <c r="D115" s="125">
        <v>75590</v>
      </c>
      <c r="E115" s="128" t="s">
        <v>227</v>
      </c>
      <c r="F115" s="129">
        <f t="shared" si="11"/>
        <v>0</v>
      </c>
      <c r="G115" s="125">
        <f t="shared" si="12"/>
        <v>75590</v>
      </c>
      <c r="H115" s="130"/>
      <c r="I115" s="125">
        <v>12850.300000000001</v>
      </c>
      <c r="J115" s="125">
        <v>10582.6</v>
      </c>
      <c r="K115" s="125">
        <v>1511.8</v>
      </c>
      <c r="L115" s="125">
        <v>6047.2</v>
      </c>
      <c r="M115" s="130"/>
      <c r="N115" s="130"/>
    </row>
    <row r="116" spans="1:14" s="133" customFormat="1" ht="33.75">
      <c r="A116" s="132" t="str">
        <f t="shared" si="6"/>
        <v>F5-BIG-LTM-6900-E-R</v>
      </c>
      <c r="B116" s="122" t="s">
        <v>534</v>
      </c>
      <c r="C116" s="122" t="s">
        <v>962</v>
      </c>
      <c r="D116" s="125">
        <v>78745</v>
      </c>
      <c r="E116" s="128" t="s">
        <v>227</v>
      </c>
      <c r="F116" s="129">
        <f t="shared" si="11"/>
        <v>0</v>
      </c>
      <c r="G116" s="125">
        <f t="shared" si="12"/>
        <v>78745</v>
      </c>
      <c r="H116" s="130"/>
      <c r="I116" s="125">
        <v>13386.650000000001</v>
      </c>
      <c r="J116" s="125">
        <v>11024.300000000001</v>
      </c>
      <c r="K116" s="125">
        <v>1574.9</v>
      </c>
      <c r="L116" s="125">
        <v>6299.6</v>
      </c>
      <c r="M116" s="130"/>
      <c r="N116" s="130"/>
    </row>
    <row r="117" spans="1:12" ht="22.5">
      <c r="A117" s="132" t="str">
        <f t="shared" si="6"/>
        <v>F5-BIG-LTM-6900-F-R</v>
      </c>
      <c r="B117" s="122" t="s">
        <v>670</v>
      </c>
      <c r="C117" s="122" t="s">
        <v>689</v>
      </c>
      <c r="D117" s="125">
        <v>83995</v>
      </c>
      <c r="E117" s="128" t="s">
        <v>227</v>
      </c>
      <c r="F117" s="129">
        <f t="shared" si="11"/>
        <v>0</v>
      </c>
      <c r="G117" s="125">
        <f t="shared" si="12"/>
        <v>83995</v>
      </c>
      <c r="I117" s="125">
        <v>14279.150000000001</v>
      </c>
      <c r="J117" s="125">
        <v>11759.300000000001</v>
      </c>
      <c r="K117" s="125">
        <v>1679.9</v>
      </c>
      <c r="L117" s="125">
        <v>6719.6</v>
      </c>
    </row>
    <row r="118" spans="1:12" ht="22.5">
      <c r="A118" s="132" t="str">
        <f t="shared" si="6"/>
        <v>F5-BIG-LTM-6900-N-R</v>
      </c>
      <c r="B118" s="122" t="s">
        <v>769</v>
      </c>
      <c r="C118" s="122" t="s">
        <v>770</v>
      </c>
      <c r="D118" s="125">
        <v>68245</v>
      </c>
      <c r="E118" s="128" t="s">
        <v>227</v>
      </c>
      <c r="F118" s="129">
        <f t="shared" si="11"/>
        <v>0</v>
      </c>
      <c r="G118" s="125">
        <f t="shared" si="12"/>
        <v>68245</v>
      </c>
      <c r="I118" s="125">
        <v>11601.650000000001</v>
      </c>
      <c r="J118" s="125">
        <v>9554.300000000001</v>
      </c>
      <c r="K118" s="125">
        <v>1364.9</v>
      </c>
      <c r="L118" s="125">
        <v>5459.6</v>
      </c>
    </row>
    <row r="119" spans="1:12" ht="22.5">
      <c r="A119" s="132" t="str">
        <f t="shared" si="6"/>
        <v>F5-BIG-LTM-8900-AS-R</v>
      </c>
      <c r="B119" s="122" t="s">
        <v>593</v>
      </c>
      <c r="C119" s="131" t="s">
        <v>594</v>
      </c>
      <c r="D119" s="125">
        <v>112340</v>
      </c>
      <c r="E119" s="128" t="s">
        <v>227</v>
      </c>
      <c r="F119" s="129">
        <f t="shared" si="11"/>
        <v>0</v>
      </c>
      <c r="G119" s="125">
        <f t="shared" si="12"/>
        <v>112340</v>
      </c>
      <c r="I119" s="125">
        <v>19097.800000000003</v>
      </c>
      <c r="J119" s="125">
        <v>15727.600000000002</v>
      </c>
      <c r="K119" s="125">
        <v>2246.8</v>
      </c>
      <c r="L119" s="125">
        <v>8987.2</v>
      </c>
    </row>
    <row r="120" spans="1:12" ht="33.75">
      <c r="A120" s="132" t="str">
        <f t="shared" si="6"/>
        <v>F5-BIG-LTM-8900-E-R</v>
      </c>
      <c r="B120" s="122" t="s">
        <v>595</v>
      </c>
      <c r="C120" s="122" t="s">
        <v>961</v>
      </c>
      <c r="D120" s="125">
        <v>125995</v>
      </c>
      <c r="E120" s="128" t="s">
        <v>227</v>
      </c>
      <c r="F120" s="129">
        <f t="shared" si="11"/>
        <v>0</v>
      </c>
      <c r="G120" s="125">
        <f t="shared" si="12"/>
        <v>125995</v>
      </c>
      <c r="I120" s="125">
        <v>21419.15</v>
      </c>
      <c r="J120" s="125">
        <v>17639.300000000003</v>
      </c>
      <c r="K120" s="125">
        <v>2519.9</v>
      </c>
      <c r="L120" s="125">
        <v>10079.6</v>
      </c>
    </row>
    <row r="121" spans="1:12" ht="22.5">
      <c r="A121" s="132" t="str">
        <f t="shared" si="6"/>
        <v>F5-BIG-LTM-8900-F-R</v>
      </c>
      <c r="B121" s="122" t="s">
        <v>762</v>
      </c>
      <c r="C121" s="122" t="s">
        <v>781</v>
      </c>
      <c r="D121" s="125">
        <v>120745</v>
      </c>
      <c r="E121" s="128" t="s">
        <v>227</v>
      </c>
      <c r="F121" s="129">
        <f t="shared" si="11"/>
        <v>0</v>
      </c>
      <c r="G121" s="125">
        <f t="shared" si="12"/>
        <v>120745</v>
      </c>
      <c r="I121" s="125">
        <v>20526.65</v>
      </c>
      <c r="J121" s="125">
        <v>16904.300000000003</v>
      </c>
      <c r="K121" s="125">
        <v>2414.9</v>
      </c>
      <c r="L121" s="125">
        <v>9659.6</v>
      </c>
    </row>
    <row r="122" spans="1:14" s="133" customFormat="1" ht="12.75">
      <c r="A122" s="132" t="str">
        <f t="shared" si="6"/>
        <v>F5-BIG-LTM-8900-R</v>
      </c>
      <c r="B122" s="122" t="s">
        <v>592</v>
      </c>
      <c r="C122" s="122" t="s">
        <v>596</v>
      </c>
      <c r="D122" s="125">
        <v>94495</v>
      </c>
      <c r="E122" s="128" t="s">
        <v>227</v>
      </c>
      <c r="F122" s="129">
        <f t="shared" si="11"/>
        <v>0</v>
      </c>
      <c r="G122" s="125">
        <f t="shared" si="12"/>
        <v>94495</v>
      </c>
      <c r="H122" s="130"/>
      <c r="I122" s="125">
        <v>16064.150000000001</v>
      </c>
      <c r="J122" s="125">
        <v>13229.300000000001</v>
      </c>
      <c r="K122" s="125">
        <v>1889.9</v>
      </c>
      <c r="L122" s="125">
        <v>7559.6</v>
      </c>
      <c r="M122" s="130"/>
      <c r="N122" s="130"/>
    </row>
    <row r="123" spans="1:14" s="133" customFormat="1" ht="12.75">
      <c r="A123" s="132" t="str">
        <f t="shared" si="6"/>
        <v>F5-BIG-WBA-3600-4G-R</v>
      </c>
      <c r="B123" s="122" t="s">
        <v>443</v>
      </c>
      <c r="C123" s="122" t="s">
        <v>444</v>
      </c>
      <c r="D123" s="125">
        <v>26245</v>
      </c>
      <c r="E123" s="128" t="s">
        <v>227</v>
      </c>
      <c r="F123" s="129">
        <f t="shared" si="11"/>
        <v>0</v>
      </c>
      <c r="G123" s="125">
        <f t="shared" si="12"/>
        <v>26245</v>
      </c>
      <c r="H123" s="130"/>
      <c r="I123" s="125">
        <v>4461.650000000001</v>
      </c>
      <c r="J123" s="125">
        <v>3674.3</v>
      </c>
      <c r="K123" s="125">
        <v>524.9</v>
      </c>
      <c r="L123" s="125">
        <v>2099.6</v>
      </c>
      <c r="M123" s="130"/>
      <c r="N123" s="130"/>
    </row>
    <row r="124" spans="1:14" s="133" customFormat="1" ht="12.75">
      <c r="A124" s="132" t="str">
        <f t="shared" si="6"/>
        <v>F5-BIG-WBA-3900-8G-R</v>
      </c>
      <c r="B124" s="122" t="s">
        <v>763</v>
      </c>
      <c r="C124" s="122" t="s">
        <v>764</v>
      </c>
      <c r="D124" s="125">
        <v>36745</v>
      </c>
      <c r="E124" s="128" t="s">
        <v>227</v>
      </c>
      <c r="F124" s="129">
        <f t="shared" si="11"/>
        <v>0</v>
      </c>
      <c r="G124" s="125">
        <f t="shared" si="12"/>
        <v>36745</v>
      </c>
      <c r="H124" s="130"/>
      <c r="I124" s="125">
        <v>6246.650000000001</v>
      </c>
      <c r="J124" s="125">
        <v>5144.3</v>
      </c>
      <c r="K124" s="125">
        <v>734.9</v>
      </c>
      <c r="L124" s="125">
        <v>2939.6</v>
      </c>
      <c r="M124" s="130"/>
      <c r="N124" s="130"/>
    </row>
    <row r="125" spans="1:12" ht="12.75">
      <c r="A125" s="132" t="str">
        <f t="shared" si="6"/>
        <v>F5-BIG-WBA-6900-8G-R</v>
      </c>
      <c r="B125" s="122" t="s">
        <v>765</v>
      </c>
      <c r="C125" s="122" t="s">
        <v>768</v>
      </c>
      <c r="D125" s="125">
        <v>52495</v>
      </c>
      <c r="E125" s="128" t="s">
        <v>227</v>
      </c>
      <c r="F125" s="129">
        <f t="shared" si="11"/>
        <v>0</v>
      </c>
      <c r="G125" s="125">
        <f t="shared" si="12"/>
        <v>52495</v>
      </c>
      <c r="I125" s="125">
        <v>8924.150000000001</v>
      </c>
      <c r="J125" s="125">
        <v>7349.300000000001</v>
      </c>
      <c r="K125" s="125">
        <v>1049.9</v>
      </c>
      <c r="L125" s="125">
        <v>4199.6</v>
      </c>
    </row>
    <row r="126" spans="1:12" ht="12.75">
      <c r="A126" s="132" t="str">
        <f t="shared" si="6"/>
        <v>F5-BIG-WBA-8900-R</v>
      </c>
      <c r="B126" s="122" t="s">
        <v>766</v>
      </c>
      <c r="C126" s="122" t="s">
        <v>767</v>
      </c>
      <c r="D126" s="125">
        <v>83995</v>
      </c>
      <c r="E126" s="128" t="s">
        <v>227</v>
      </c>
      <c r="F126" s="129">
        <f t="shared" si="11"/>
        <v>0</v>
      </c>
      <c r="G126" s="125">
        <f t="shared" si="12"/>
        <v>83995</v>
      </c>
      <c r="I126" s="125">
        <v>14279.150000000001</v>
      </c>
      <c r="J126" s="125">
        <v>11759.300000000001</v>
      </c>
      <c r="K126" s="125">
        <v>1679.9</v>
      </c>
      <c r="L126" s="125">
        <v>6719.6</v>
      </c>
    </row>
    <row r="127" spans="1:7" ht="12.75">
      <c r="A127" s="132" t="str">
        <f t="shared" si="6"/>
        <v>F5-CST-CERT</v>
      </c>
      <c r="B127" s="122" t="s">
        <v>430</v>
      </c>
      <c r="C127" s="122" t="s">
        <v>413</v>
      </c>
      <c r="D127" s="125">
        <v>10000</v>
      </c>
      <c r="E127" s="128" t="s">
        <v>13</v>
      </c>
      <c r="F127" s="129">
        <f>Disc_None</f>
        <v>0</v>
      </c>
      <c r="G127" s="125">
        <f t="shared" si="12"/>
        <v>10000</v>
      </c>
    </row>
    <row r="128" spans="1:7" ht="12.75">
      <c r="A128" s="132" t="str">
        <f t="shared" si="6"/>
        <v>F5-CST-OPT</v>
      </c>
      <c r="B128" s="122" t="s">
        <v>406</v>
      </c>
      <c r="C128" s="122" t="s">
        <v>468</v>
      </c>
      <c r="D128" s="125">
        <v>3000</v>
      </c>
      <c r="E128" s="128" t="s">
        <v>264</v>
      </c>
      <c r="F128" s="129">
        <f>Disc_S2</f>
        <v>0</v>
      </c>
      <c r="G128" s="125">
        <f t="shared" si="12"/>
        <v>3000</v>
      </c>
    </row>
    <row r="129" spans="1:7" ht="12.75">
      <c r="A129" s="132" t="str">
        <f t="shared" si="6"/>
        <v>F5-CST-P</v>
      </c>
      <c r="B129" s="122" t="s">
        <v>51</v>
      </c>
      <c r="C129" s="122" t="s">
        <v>195</v>
      </c>
      <c r="D129" s="125">
        <v>475</v>
      </c>
      <c r="E129" s="128" t="s">
        <v>264</v>
      </c>
      <c r="F129" s="129">
        <f>Disc_S2</f>
        <v>0</v>
      </c>
      <c r="G129" s="125">
        <f t="shared" si="12"/>
        <v>475</v>
      </c>
    </row>
    <row r="130" spans="1:14" s="122" customFormat="1" ht="12.75">
      <c r="A130" s="132" t="str">
        <f t="shared" si="6"/>
        <v>F5-CST-S</v>
      </c>
      <c r="B130" s="122" t="s">
        <v>196</v>
      </c>
      <c r="C130" s="123" t="s">
        <v>197</v>
      </c>
      <c r="D130" s="125">
        <v>375</v>
      </c>
      <c r="E130" s="128" t="s">
        <v>264</v>
      </c>
      <c r="F130" s="129">
        <f>Disc_S2</f>
        <v>0</v>
      </c>
      <c r="G130" s="125">
        <f t="shared" si="12"/>
        <v>375</v>
      </c>
      <c r="H130" s="130"/>
      <c r="I130" s="130"/>
      <c r="J130" s="130"/>
      <c r="K130" s="130"/>
      <c r="L130" s="130"/>
      <c r="M130" s="130"/>
      <c r="N130" s="130"/>
    </row>
    <row r="131" spans="1:14" s="122" customFormat="1" ht="12.75">
      <c r="A131" s="132" t="str">
        <f aca="true" t="shared" si="13" ref="A131:A194">B131</f>
        <v>F5-CST-T</v>
      </c>
      <c r="B131" s="122" t="s">
        <v>198</v>
      </c>
      <c r="C131" s="122" t="s">
        <v>199</v>
      </c>
      <c r="D131" s="125">
        <v>100</v>
      </c>
      <c r="E131" s="128" t="s">
        <v>13</v>
      </c>
      <c r="F131" s="129">
        <f>Disc_None</f>
        <v>0</v>
      </c>
      <c r="G131" s="125">
        <f t="shared" si="12"/>
        <v>100</v>
      </c>
      <c r="H131" s="130"/>
      <c r="I131" s="130"/>
      <c r="J131" s="130"/>
      <c r="K131" s="130"/>
      <c r="L131" s="130"/>
      <c r="M131" s="130"/>
      <c r="N131" s="130"/>
    </row>
    <row r="132" spans="1:14" s="122" customFormat="1" ht="12.75">
      <c r="A132" s="132" t="str">
        <f t="shared" si="13"/>
        <v>F5-CST-TE-1</v>
      </c>
      <c r="B132" s="122" t="s">
        <v>458</v>
      </c>
      <c r="C132" s="122" t="s">
        <v>463</v>
      </c>
      <c r="D132" s="125">
        <v>250</v>
      </c>
      <c r="E132" s="128" t="s">
        <v>13</v>
      </c>
      <c r="F132" s="129">
        <f>Disc_None</f>
        <v>0</v>
      </c>
      <c r="G132" s="125">
        <f t="shared" si="12"/>
        <v>250</v>
      </c>
      <c r="H132" s="130"/>
      <c r="I132" s="130"/>
      <c r="J132" s="130"/>
      <c r="K132" s="130"/>
      <c r="L132" s="130"/>
      <c r="M132" s="130"/>
      <c r="N132" s="130"/>
    </row>
    <row r="133" spans="1:14" s="122" customFormat="1" ht="12.75">
      <c r="A133" s="132" t="str">
        <f t="shared" si="13"/>
        <v>F5-CST-TE-2</v>
      </c>
      <c r="B133" s="122" t="s">
        <v>459</v>
      </c>
      <c r="C133" s="122" t="s">
        <v>464</v>
      </c>
      <c r="D133" s="125">
        <v>1000</v>
      </c>
      <c r="E133" s="128" t="s">
        <v>13</v>
      </c>
      <c r="F133" s="129">
        <f>Disc_None</f>
        <v>0</v>
      </c>
      <c r="G133" s="125">
        <f aca="true" t="shared" si="14" ref="G133:G164">D133*(1-F133)</f>
        <v>1000</v>
      </c>
      <c r="H133" s="130"/>
      <c r="I133" s="130"/>
      <c r="J133" s="130"/>
      <c r="K133" s="130"/>
      <c r="L133" s="130"/>
      <c r="M133" s="130"/>
      <c r="N133" s="130"/>
    </row>
    <row r="134" spans="1:12" ht="12.75">
      <c r="A134" s="132" t="str">
        <f t="shared" si="13"/>
        <v>F5-DM-BASE</v>
      </c>
      <c r="B134" s="122" t="s">
        <v>507</v>
      </c>
      <c r="C134" s="122" t="s">
        <v>508</v>
      </c>
      <c r="D134" s="125">
        <v>1575</v>
      </c>
      <c r="E134" s="128" t="s">
        <v>315</v>
      </c>
      <c r="F134" s="129">
        <f>Disc_P4D</f>
        <v>0</v>
      </c>
      <c r="G134" s="125">
        <f t="shared" si="14"/>
        <v>1575</v>
      </c>
      <c r="I134" s="125">
        <v>315</v>
      </c>
      <c r="J134" s="125" t="s">
        <v>158</v>
      </c>
      <c r="K134" s="125" t="s">
        <v>158</v>
      </c>
      <c r="L134" s="125" t="s">
        <v>158</v>
      </c>
    </row>
    <row r="135" spans="1:12" ht="12.75">
      <c r="A135" s="132" t="str">
        <f t="shared" si="13"/>
        <v>F5-DM-BASE-RE</v>
      </c>
      <c r="B135" s="122" t="s">
        <v>785</v>
      </c>
      <c r="C135" s="122" t="s">
        <v>787</v>
      </c>
      <c r="D135" s="125">
        <v>0</v>
      </c>
      <c r="E135" s="128" t="s">
        <v>13</v>
      </c>
      <c r="F135" s="129">
        <f>Disc_None</f>
        <v>0</v>
      </c>
      <c r="G135" s="125">
        <f t="shared" si="14"/>
        <v>0</v>
      </c>
      <c r="H135" s="97"/>
      <c r="I135" s="125" t="s">
        <v>158</v>
      </c>
      <c r="J135" s="125" t="s">
        <v>158</v>
      </c>
      <c r="K135" s="125" t="s">
        <v>158</v>
      </c>
      <c r="L135" s="125" t="s">
        <v>158</v>
      </c>
    </row>
    <row r="136" spans="1:12" ht="12.75">
      <c r="A136" s="132" t="str">
        <f t="shared" si="13"/>
        <v>F5-EM-4000-R</v>
      </c>
      <c r="B136" s="122" t="s">
        <v>896</v>
      </c>
      <c r="C136" s="122" t="s">
        <v>895</v>
      </c>
      <c r="D136" s="125">
        <v>13645</v>
      </c>
      <c r="E136" s="128" t="s">
        <v>227</v>
      </c>
      <c r="F136" s="129">
        <f>Disc_PD</f>
        <v>0</v>
      </c>
      <c r="G136" s="125">
        <f t="shared" si="14"/>
        <v>13645</v>
      </c>
      <c r="I136" s="125">
        <v>2319.65</v>
      </c>
      <c r="J136" s="125">
        <v>1910.3000000000002</v>
      </c>
      <c r="K136" s="125">
        <v>272.9</v>
      </c>
      <c r="L136" s="125">
        <v>1091.6</v>
      </c>
    </row>
    <row r="137" spans="1:12" ht="12.75">
      <c r="A137" s="132" t="str">
        <f t="shared" si="13"/>
        <v>F5-EM-4000-RE-R</v>
      </c>
      <c r="B137" s="122" t="s">
        <v>904</v>
      </c>
      <c r="C137" s="122" t="s">
        <v>903</v>
      </c>
      <c r="D137" s="125">
        <v>4995</v>
      </c>
      <c r="E137" s="128" t="s">
        <v>13</v>
      </c>
      <c r="F137" s="129">
        <f>Disc_None</f>
        <v>0</v>
      </c>
      <c r="G137" s="125">
        <f t="shared" si="14"/>
        <v>4995</v>
      </c>
      <c r="I137" s="125" t="s">
        <v>158</v>
      </c>
      <c r="J137" s="125" t="s">
        <v>158</v>
      </c>
      <c r="K137" s="125" t="s">
        <v>158</v>
      </c>
      <c r="L137" s="125" t="s">
        <v>158</v>
      </c>
    </row>
    <row r="138" spans="1:12" ht="12.75">
      <c r="A138" s="132" t="str">
        <f t="shared" si="13"/>
        <v>F5-FP-1200-E-R</v>
      </c>
      <c r="B138" s="122" t="s">
        <v>735</v>
      </c>
      <c r="C138" s="122" t="s">
        <v>734</v>
      </c>
      <c r="D138" s="125">
        <v>12595</v>
      </c>
      <c r="E138" s="128" t="s">
        <v>229</v>
      </c>
      <c r="F138" s="129">
        <f>Disc_P2D</f>
        <v>0</v>
      </c>
      <c r="G138" s="125">
        <f t="shared" si="14"/>
        <v>12595</v>
      </c>
      <c r="I138" s="125">
        <v>2141.15</v>
      </c>
      <c r="J138" s="125">
        <v>1763.3000000000002</v>
      </c>
      <c r="K138" s="125">
        <v>251.9</v>
      </c>
      <c r="L138" s="125">
        <v>1007.6</v>
      </c>
    </row>
    <row r="139" spans="1:12" ht="12.75">
      <c r="A139" s="132" t="str">
        <f t="shared" si="13"/>
        <v>F5-FP-1200-F-RS</v>
      </c>
      <c r="B139" s="122" t="s">
        <v>123</v>
      </c>
      <c r="C139" s="122" t="s">
        <v>742</v>
      </c>
      <c r="D139" s="125">
        <v>6290</v>
      </c>
      <c r="E139" s="128" t="s">
        <v>229</v>
      </c>
      <c r="F139" s="129">
        <f>Disc_P2D</f>
        <v>0</v>
      </c>
      <c r="G139" s="125">
        <f t="shared" si="14"/>
        <v>6290</v>
      </c>
      <c r="I139" s="125">
        <v>1069.3000000000002</v>
      </c>
      <c r="J139" s="125">
        <v>880.6000000000001</v>
      </c>
      <c r="K139" s="125">
        <v>125.8</v>
      </c>
      <c r="L139" s="125">
        <v>503.2</v>
      </c>
    </row>
    <row r="140" spans="1:12" ht="12.75">
      <c r="A140" s="132" t="str">
        <f t="shared" si="13"/>
        <v>F5-FP-1200-RE-RS</v>
      </c>
      <c r="B140" s="122" t="s">
        <v>2</v>
      </c>
      <c r="C140" s="122" t="s">
        <v>241</v>
      </c>
      <c r="D140" s="125">
        <v>695</v>
      </c>
      <c r="E140" s="128" t="s">
        <v>13</v>
      </c>
      <c r="F140" s="129">
        <f>Disc_None</f>
        <v>0</v>
      </c>
      <c r="G140" s="125">
        <f t="shared" si="14"/>
        <v>695</v>
      </c>
      <c r="H140" s="97"/>
      <c r="I140" s="125" t="s">
        <v>158</v>
      </c>
      <c r="J140" s="125" t="s">
        <v>158</v>
      </c>
      <c r="K140" s="125" t="s">
        <v>158</v>
      </c>
      <c r="L140" s="125" t="s">
        <v>158</v>
      </c>
    </row>
    <row r="141" spans="1:12" ht="12.75">
      <c r="A141" s="132" t="str">
        <f t="shared" si="13"/>
        <v>F5-FP-1205-RS</v>
      </c>
      <c r="B141" s="122" t="s">
        <v>115</v>
      </c>
      <c r="C141" s="122" t="s">
        <v>273</v>
      </c>
      <c r="D141" s="125">
        <v>7340</v>
      </c>
      <c r="E141" s="128" t="s">
        <v>229</v>
      </c>
      <c r="F141" s="129">
        <f>Disc_P2D</f>
        <v>0</v>
      </c>
      <c r="G141" s="125">
        <f t="shared" si="14"/>
        <v>7340</v>
      </c>
      <c r="I141" s="125">
        <v>1247.8000000000002</v>
      </c>
      <c r="J141" s="125">
        <v>1027.6000000000001</v>
      </c>
      <c r="K141" s="125">
        <v>146.8</v>
      </c>
      <c r="L141" s="125">
        <v>587.2</v>
      </c>
    </row>
    <row r="142" spans="1:14" s="122" customFormat="1" ht="12.75">
      <c r="A142" s="132" t="str">
        <f t="shared" si="13"/>
        <v>F5-FP-4100-E-R</v>
      </c>
      <c r="B142" s="122" t="s">
        <v>737</v>
      </c>
      <c r="C142" s="122" t="s">
        <v>736</v>
      </c>
      <c r="D142" s="125">
        <v>31495</v>
      </c>
      <c r="E142" s="128" t="s">
        <v>229</v>
      </c>
      <c r="F142" s="129">
        <f>Disc_P2D</f>
        <v>0</v>
      </c>
      <c r="G142" s="125">
        <f t="shared" si="14"/>
        <v>31495</v>
      </c>
      <c r="H142" s="130"/>
      <c r="I142" s="125">
        <v>5354.150000000001</v>
      </c>
      <c r="J142" s="125">
        <v>4409.3</v>
      </c>
      <c r="K142" s="125">
        <v>629.9</v>
      </c>
      <c r="L142" s="125">
        <v>2519.6</v>
      </c>
      <c r="M142" s="130"/>
      <c r="N142" s="130"/>
    </row>
    <row r="143" spans="1:14" s="122" customFormat="1" ht="12.75">
      <c r="A143" s="132" t="str">
        <f t="shared" si="13"/>
        <v>F5-FP-4100-F-RS</v>
      </c>
      <c r="B143" s="122" t="s">
        <v>126</v>
      </c>
      <c r="C143" s="122" t="s">
        <v>741</v>
      </c>
      <c r="D143" s="125">
        <v>24140</v>
      </c>
      <c r="E143" s="128" t="s">
        <v>229</v>
      </c>
      <c r="F143" s="129">
        <f>Disc_P2D</f>
        <v>0</v>
      </c>
      <c r="G143" s="125">
        <f t="shared" si="14"/>
        <v>24140</v>
      </c>
      <c r="H143" s="130"/>
      <c r="I143" s="125">
        <v>4103.8</v>
      </c>
      <c r="J143" s="125">
        <v>3379.6000000000004</v>
      </c>
      <c r="K143" s="125">
        <v>482.8</v>
      </c>
      <c r="L143" s="125">
        <v>1931.2</v>
      </c>
      <c r="M143" s="130"/>
      <c r="N143" s="130"/>
    </row>
    <row r="144" spans="1:14" s="122" customFormat="1" ht="12.75">
      <c r="A144" s="132" t="str">
        <f t="shared" si="13"/>
        <v>F5-FP-4100-RE-RS</v>
      </c>
      <c r="B144" s="122" t="s">
        <v>268</v>
      </c>
      <c r="C144" s="122" t="s">
        <v>217</v>
      </c>
      <c r="D144" s="125">
        <v>5000</v>
      </c>
      <c r="E144" s="128" t="s">
        <v>13</v>
      </c>
      <c r="F144" s="129">
        <f>Disc_None</f>
        <v>0</v>
      </c>
      <c r="G144" s="125">
        <f t="shared" si="14"/>
        <v>5000</v>
      </c>
      <c r="H144" s="97"/>
      <c r="I144" s="125" t="s">
        <v>158</v>
      </c>
      <c r="J144" s="125" t="s">
        <v>158</v>
      </c>
      <c r="K144" s="125" t="s">
        <v>158</v>
      </c>
      <c r="L144" s="125" t="s">
        <v>158</v>
      </c>
      <c r="M144" s="130"/>
      <c r="N144" s="130"/>
    </row>
    <row r="145" spans="1:12" ht="12.75">
      <c r="A145" s="132" t="str">
        <f t="shared" si="13"/>
        <v>F5-FP-4110-RS</v>
      </c>
      <c r="B145" s="122" t="s">
        <v>125</v>
      </c>
      <c r="C145" s="122" t="s">
        <v>559</v>
      </c>
      <c r="D145" s="125">
        <v>26240</v>
      </c>
      <c r="E145" s="128" t="s">
        <v>229</v>
      </c>
      <c r="F145" s="129">
        <f>Disc_P2D</f>
        <v>0</v>
      </c>
      <c r="G145" s="125">
        <f t="shared" si="14"/>
        <v>26240</v>
      </c>
      <c r="I145" s="125">
        <v>4460.8</v>
      </c>
      <c r="J145" s="125">
        <v>3673.6000000000004</v>
      </c>
      <c r="K145" s="125">
        <v>524.8</v>
      </c>
      <c r="L145" s="125">
        <v>2099.2</v>
      </c>
    </row>
    <row r="146" spans="1:12" ht="12.75">
      <c r="A146" s="132" t="str">
        <f t="shared" si="13"/>
        <v>F5-FP-4300-E-R</v>
      </c>
      <c r="B146" s="122" t="s">
        <v>739</v>
      </c>
      <c r="C146" s="123" t="s">
        <v>738</v>
      </c>
      <c r="D146" s="125">
        <v>47245</v>
      </c>
      <c r="E146" s="128" t="s">
        <v>229</v>
      </c>
      <c r="F146" s="129">
        <f>Disc_P2D</f>
        <v>0</v>
      </c>
      <c r="G146" s="125">
        <f t="shared" si="14"/>
        <v>47245</v>
      </c>
      <c r="I146" s="125">
        <v>8031.650000000001</v>
      </c>
      <c r="J146" s="125">
        <v>6614.3</v>
      </c>
      <c r="K146" s="125">
        <v>944.9</v>
      </c>
      <c r="L146" s="125">
        <v>3779.6</v>
      </c>
    </row>
    <row r="147" spans="1:12" ht="12.75">
      <c r="A147" s="132" t="str">
        <f t="shared" si="13"/>
        <v>F5-FP-4300-F-RS</v>
      </c>
      <c r="B147" s="122" t="s">
        <v>120</v>
      </c>
      <c r="C147" s="122" t="s">
        <v>295</v>
      </c>
      <c r="D147" s="125">
        <v>29915</v>
      </c>
      <c r="E147" s="128" t="s">
        <v>229</v>
      </c>
      <c r="F147" s="129">
        <f>Disc_P2D</f>
        <v>0</v>
      </c>
      <c r="G147" s="125">
        <f t="shared" si="14"/>
        <v>29915</v>
      </c>
      <c r="I147" s="125">
        <v>5085.55</v>
      </c>
      <c r="J147" s="125">
        <v>4188.1</v>
      </c>
      <c r="K147" s="125">
        <v>598.3000000000001</v>
      </c>
      <c r="L147" s="125">
        <v>2393.2000000000003</v>
      </c>
    </row>
    <row r="148" spans="1:12" ht="12.75">
      <c r="A148" s="132" t="str">
        <f t="shared" si="13"/>
        <v>F5-FP-4300-RE-RS</v>
      </c>
      <c r="B148" s="122" t="s">
        <v>267</v>
      </c>
      <c r="C148" s="123" t="s">
        <v>216</v>
      </c>
      <c r="D148" s="125">
        <v>5000</v>
      </c>
      <c r="E148" s="128" t="s">
        <v>13</v>
      </c>
      <c r="F148" s="129">
        <f>Disc_None</f>
        <v>0</v>
      </c>
      <c r="G148" s="125">
        <f t="shared" si="14"/>
        <v>5000</v>
      </c>
      <c r="I148" s="125" t="s">
        <v>158</v>
      </c>
      <c r="J148" s="125" t="s">
        <v>158</v>
      </c>
      <c r="K148" s="125" t="s">
        <v>158</v>
      </c>
      <c r="L148" s="125" t="s">
        <v>158</v>
      </c>
    </row>
    <row r="149" spans="1:12" ht="12.75">
      <c r="A149" s="132" t="str">
        <f t="shared" si="13"/>
        <v>F5-FP-4305-RS</v>
      </c>
      <c r="B149" s="122" t="s">
        <v>246</v>
      </c>
      <c r="C149" s="123" t="s">
        <v>247</v>
      </c>
      <c r="D149" s="125">
        <v>31490</v>
      </c>
      <c r="E149" s="128" t="s">
        <v>229</v>
      </c>
      <c r="F149" s="129">
        <f>Disc_P2D</f>
        <v>0</v>
      </c>
      <c r="G149" s="125">
        <f t="shared" si="14"/>
        <v>31490</v>
      </c>
      <c r="I149" s="125">
        <v>5353.3</v>
      </c>
      <c r="J149" s="125">
        <v>4408.6</v>
      </c>
      <c r="K149" s="125">
        <v>629.8000000000001</v>
      </c>
      <c r="L149" s="125">
        <v>2519.2000000000003</v>
      </c>
    </row>
    <row r="150" spans="1:14" s="133" customFormat="1" ht="12.75">
      <c r="A150" s="132" t="str">
        <f t="shared" si="13"/>
        <v>F5-INST-ARX</v>
      </c>
      <c r="B150" s="122" t="s">
        <v>497</v>
      </c>
      <c r="C150" s="123" t="s">
        <v>865</v>
      </c>
      <c r="D150" s="125">
        <v>16000</v>
      </c>
      <c r="E150" s="128" t="s">
        <v>265</v>
      </c>
      <c r="F150" s="129">
        <f aca="true" t="shared" si="15" ref="F150:F170">Disc_S3</f>
        <v>0</v>
      </c>
      <c r="G150" s="125">
        <f t="shared" si="14"/>
        <v>16000</v>
      </c>
      <c r="H150" s="130"/>
      <c r="I150" s="130"/>
      <c r="J150" s="130"/>
      <c r="K150" s="130"/>
      <c r="L150" s="130"/>
      <c r="M150" s="130"/>
      <c r="N150" s="130"/>
    </row>
    <row r="151" spans="1:14" s="133" customFormat="1" ht="12.75">
      <c r="A151" s="132" t="str">
        <f t="shared" si="13"/>
        <v>F5-INST-BIG-APM</v>
      </c>
      <c r="B151" s="122" t="s">
        <v>942</v>
      </c>
      <c r="C151" s="123" t="s">
        <v>941</v>
      </c>
      <c r="D151" s="125">
        <v>5500</v>
      </c>
      <c r="E151" s="128" t="s">
        <v>265</v>
      </c>
      <c r="F151" s="129">
        <f t="shared" si="15"/>
        <v>0</v>
      </c>
      <c r="G151" s="125">
        <f t="shared" si="14"/>
        <v>5500</v>
      </c>
      <c r="H151" s="130"/>
      <c r="I151" s="130"/>
      <c r="J151" s="130"/>
      <c r="K151" s="130"/>
      <c r="L151" s="130"/>
      <c r="M151" s="130"/>
      <c r="N151" s="130"/>
    </row>
    <row r="152" spans="1:7" ht="12.75">
      <c r="A152" s="132" t="str">
        <f t="shared" si="13"/>
        <v>F5-INST-BIG-ASM</v>
      </c>
      <c r="B152" s="122" t="s">
        <v>493</v>
      </c>
      <c r="C152" s="123" t="s">
        <v>569</v>
      </c>
      <c r="D152" s="125">
        <v>8250</v>
      </c>
      <c r="E152" s="128" t="s">
        <v>265</v>
      </c>
      <c r="F152" s="129">
        <f t="shared" si="15"/>
        <v>0</v>
      </c>
      <c r="G152" s="125">
        <f t="shared" si="14"/>
        <v>8250</v>
      </c>
    </row>
    <row r="153" spans="1:7" ht="12.75">
      <c r="A153" s="132" t="str">
        <f t="shared" si="13"/>
        <v>F5-INST-BIG-GTM</v>
      </c>
      <c r="B153" s="122" t="s">
        <v>492</v>
      </c>
      <c r="C153" s="122" t="s">
        <v>567</v>
      </c>
      <c r="D153" s="125">
        <v>5500</v>
      </c>
      <c r="E153" s="128" t="s">
        <v>265</v>
      </c>
      <c r="F153" s="129">
        <f t="shared" si="15"/>
        <v>0</v>
      </c>
      <c r="G153" s="125">
        <f t="shared" si="14"/>
        <v>5500</v>
      </c>
    </row>
    <row r="154" spans="1:7" ht="12.75">
      <c r="A154" s="132" t="str">
        <f t="shared" si="13"/>
        <v>F5-INST-BIG-LC</v>
      </c>
      <c r="B154" s="122" t="s">
        <v>490</v>
      </c>
      <c r="C154" s="122" t="s">
        <v>568</v>
      </c>
      <c r="D154" s="125">
        <v>5500</v>
      </c>
      <c r="E154" s="128" t="s">
        <v>265</v>
      </c>
      <c r="F154" s="129">
        <f t="shared" si="15"/>
        <v>0</v>
      </c>
      <c r="G154" s="125">
        <f t="shared" si="14"/>
        <v>5500</v>
      </c>
    </row>
    <row r="155" spans="1:7" ht="12.75">
      <c r="A155" s="132" t="str">
        <f t="shared" si="13"/>
        <v>F5-INST-BIG-LTM</v>
      </c>
      <c r="B155" s="122" t="s">
        <v>491</v>
      </c>
      <c r="C155" s="122" t="s">
        <v>566</v>
      </c>
      <c r="D155" s="125">
        <v>5500</v>
      </c>
      <c r="E155" s="128" t="s">
        <v>265</v>
      </c>
      <c r="F155" s="129">
        <f t="shared" si="15"/>
        <v>0</v>
      </c>
      <c r="G155" s="125">
        <f t="shared" si="14"/>
        <v>5500</v>
      </c>
    </row>
    <row r="156" spans="1:7" ht="22.5">
      <c r="A156" s="132" t="str">
        <f t="shared" si="13"/>
        <v>F5-INST-BIG-LTM+2</v>
      </c>
      <c r="B156" s="122" t="s">
        <v>685</v>
      </c>
      <c r="C156" s="122" t="s">
        <v>684</v>
      </c>
      <c r="D156" s="125">
        <v>16500</v>
      </c>
      <c r="E156" s="128" t="s">
        <v>265</v>
      </c>
      <c r="F156" s="129">
        <f t="shared" si="15"/>
        <v>0</v>
      </c>
      <c r="G156" s="125">
        <f t="shared" si="14"/>
        <v>16500</v>
      </c>
    </row>
    <row r="157" spans="1:7" ht="22.5">
      <c r="A157" s="132" t="str">
        <f t="shared" si="13"/>
        <v>F5-INST-BIG-LTM+APM</v>
      </c>
      <c r="B157" s="122" t="s">
        <v>944</v>
      </c>
      <c r="C157" s="122" t="s">
        <v>943</v>
      </c>
      <c r="D157" s="125">
        <v>8250</v>
      </c>
      <c r="E157" s="128" t="s">
        <v>265</v>
      </c>
      <c r="F157" s="129">
        <f t="shared" si="15"/>
        <v>0</v>
      </c>
      <c r="G157" s="125">
        <f t="shared" si="14"/>
        <v>8250</v>
      </c>
    </row>
    <row r="158" spans="1:7" ht="22.5">
      <c r="A158" s="132" t="str">
        <f t="shared" si="13"/>
        <v>F5-INST-BIG-LTM+ASM</v>
      </c>
      <c r="B158" s="122" t="s">
        <v>502</v>
      </c>
      <c r="C158" s="122" t="s">
        <v>572</v>
      </c>
      <c r="D158" s="125">
        <v>11000</v>
      </c>
      <c r="E158" s="128" t="s">
        <v>265</v>
      </c>
      <c r="F158" s="129">
        <f t="shared" si="15"/>
        <v>0</v>
      </c>
      <c r="G158" s="125">
        <f t="shared" si="14"/>
        <v>11000</v>
      </c>
    </row>
    <row r="159" spans="1:7" ht="22.5">
      <c r="A159" s="132" t="str">
        <f t="shared" si="13"/>
        <v>F5-INST-BIG-LTM+GTM</v>
      </c>
      <c r="B159" s="122" t="s">
        <v>501</v>
      </c>
      <c r="C159" s="122" t="s">
        <v>570</v>
      </c>
      <c r="D159" s="125">
        <v>8250</v>
      </c>
      <c r="E159" s="128" t="s">
        <v>265</v>
      </c>
      <c r="F159" s="129">
        <f t="shared" si="15"/>
        <v>0</v>
      </c>
      <c r="G159" s="125">
        <f t="shared" si="14"/>
        <v>8250</v>
      </c>
    </row>
    <row r="160" spans="1:7" ht="22.5">
      <c r="A160" s="132" t="str">
        <f t="shared" si="13"/>
        <v>F5-INST-BIG-LTM+LC</v>
      </c>
      <c r="B160" s="122" t="s">
        <v>500</v>
      </c>
      <c r="C160" s="122" t="s">
        <v>571</v>
      </c>
      <c r="D160" s="125">
        <v>8250</v>
      </c>
      <c r="E160" s="128" t="s">
        <v>265</v>
      </c>
      <c r="F160" s="129">
        <f t="shared" si="15"/>
        <v>0</v>
      </c>
      <c r="G160" s="125">
        <f t="shared" si="14"/>
        <v>8250</v>
      </c>
    </row>
    <row r="161" spans="1:7" ht="22.5">
      <c r="A161" s="132" t="str">
        <f t="shared" si="13"/>
        <v>F5-INST-BIG-LTM+WBA</v>
      </c>
      <c r="B161" s="122" t="s">
        <v>503</v>
      </c>
      <c r="C161" s="122" t="s">
        <v>573</v>
      </c>
      <c r="D161" s="125">
        <v>11000</v>
      </c>
      <c r="E161" s="128" t="s">
        <v>265</v>
      </c>
      <c r="F161" s="129">
        <f t="shared" si="15"/>
        <v>0</v>
      </c>
      <c r="G161" s="125">
        <f t="shared" si="14"/>
        <v>11000</v>
      </c>
    </row>
    <row r="162" spans="1:7" ht="22.5">
      <c r="A162" s="132" t="str">
        <f t="shared" si="13"/>
        <v>F5-INST-BIG-LTM+WOM</v>
      </c>
      <c r="B162" s="122" t="s">
        <v>664</v>
      </c>
      <c r="C162" s="122" t="s">
        <v>663</v>
      </c>
      <c r="D162" s="125">
        <v>8250</v>
      </c>
      <c r="E162" s="128" t="s">
        <v>265</v>
      </c>
      <c r="F162" s="129">
        <f t="shared" si="15"/>
        <v>0</v>
      </c>
      <c r="G162" s="125">
        <f t="shared" si="14"/>
        <v>8250</v>
      </c>
    </row>
    <row r="163" spans="1:7" ht="12.75">
      <c r="A163" s="132" t="str">
        <f t="shared" si="13"/>
        <v>F5-INST-BIG-WBA</v>
      </c>
      <c r="B163" s="122" t="s">
        <v>494</v>
      </c>
      <c r="C163" s="122" t="s">
        <v>574</v>
      </c>
      <c r="D163" s="125">
        <v>8250</v>
      </c>
      <c r="E163" s="128" t="s">
        <v>265</v>
      </c>
      <c r="F163" s="129">
        <f t="shared" si="15"/>
        <v>0</v>
      </c>
      <c r="G163" s="125">
        <f t="shared" si="14"/>
        <v>8250</v>
      </c>
    </row>
    <row r="164" spans="1:7" ht="12.75">
      <c r="A164" s="132" t="str">
        <f t="shared" si="13"/>
        <v>F5-INST-BIG-WOM</v>
      </c>
      <c r="B164" s="122" t="s">
        <v>683</v>
      </c>
      <c r="C164" s="123" t="s">
        <v>682</v>
      </c>
      <c r="D164" s="125">
        <v>5500</v>
      </c>
      <c r="E164" s="128" t="s">
        <v>265</v>
      </c>
      <c r="F164" s="129">
        <f t="shared" si="15"/>
        <v>0</v>
      </c>
      <c r="G164" s="125">
        <f t="shared" si="14"/>
        <v>5500</v>
      </c>
    </row>
    <row r="165" spans="1:7" ht="12.75">
      <c r="A165" s="132" t="str">
        <f t="shared" si="13"/>
        <v>F5-INST-EM</v>
      </c>
      <c r="B165" s="122" t="s">
        <v>498</v>
      </c>
      <c r="C165" s="122" t="s">
        <v>577</v>
      </c>
      <c r="D165" s="125">
        <v>5500</v>
      </c>
      <c r="E165" s="128" t="s">
        <v>265</v>
      </c>
      <c r="F165" s="129">
        <f t="shared" si="15"/>
        <v>0</v>
      </c>
      <c r="G165" s="125">
        <f aca="true" t="shared" si="16" ref="G165:G176">D165*(1-F165)</f>
        <v>5500</v>
      </c>
    </row>
    <row r="166" spans="1:7" ht="12.75">
      <c r="A166" s="132" t="str">
        <f t="shared" si="13"/>
        <v>F5-INST-FP</v>
      </c>
      <c r="B166" s="122" t="s">
        <v>496</v>
      </c>
      <c r="C166" s="122" t="s">
        <v>576</v>
      </c>
      <c r="D166" s="125">
        <v>5500</v>
      </c>
      <c r="E166" s="128" t="s">
        <v>265</v>
      </c>
      <c r="F166" s="129">
        <f t="shared" si="15"/>
        <v>0</v>
      </c>
      <c r="G166" s="125">
        <f t="shared" si="16"/>
        <v>5500</v>
      </c>
    </row>
    <row r="167" spans="1:7" ht="12.75">
      <c r="A167" s="132" t="str">
        <f t="shared" si="13"/>
        <v>F5-INST-OT</v>
      </c>
      <c r="B167" s="122" t="s">
        <v>499</v>
      </c>
      <c r="C167" s="122" t="s">
        <v>524</v>
      </c>
      <c r="D167" s="125">
        <v>1500</v>
      </c>
      <c r="E167" s="128" t="s">
        <v>265</v>
      </c>
      <c r="F167" s="129">
        <f t="shared" si="15"/>
        <v>0</v>
      </c>
      <c r="G167" s="125">
        <f t="shared" si="16"/>
        <v>1500</v>
      </c>
    </row>
    <row r="168" spans="1:7" ht="12.75">
      <c r="A168" s="132" t="str">
        <f t="shared" si="13"/>
        <v>F5-INST-VPR</v>
      </c>
      <c r="B168" s="122" t="s">
        <v>489</v>
      </c>
      <c r="C168" s="122" t="s">
        <v>665</v>
      </c>
      <c r="D168" s="125">
        <v>8250</v>
      </c>
      <c r="E168" s="128" t="s">
        <v>265</v>
      </c>
      <c r="F168" s="129">
        <f t="shared" si="15"/>
        <v>0</v>
      </c>
      <c r="G168" s="125">
        <f t="shared" si="16"/>
        <v>8250</v>
      </c>
    </row>
    <row r="169" spans="1:7" ht="22.5">
      <c r="A169" s="132" t="str">
        <f t="shared" si="13"/>
        <v>F5-INST-VPR-ASM</v>
      </c>
      <c r="B169" s="122" t="s">
        <v>659</v>
      </c>
      <c r="C169" s="122" t="s">
        <v>660</v>
      </c>
      <c r="D169" s="125">
        <v>8250</v>
      </c>
      <c r="E169" s="128" t="s">
        <v>265</v>
      </c>
      <c r="F169" s="129">
        <f t="shared" si="15"/>
        <v>0</v>
      </c>
      <c r="G169" s="125">
        <f t="shared" si="16"/>
        <v>8250</v>
      </c>
    </row>
    <row r="170" spans="1:7" ht="22.5">
      <c r="A170" s="132" t="str">
        <f t="shared" si="13"/>
        <v>F5-INST-VPR-LTM+ASM</v>
      </c>
      <c r="B170" s="122" t="s">
        <v>661</v>
      </c>
      <c r="C170" s="122" t="s">
        <v>662</v>
      </c>
      <c r="D170" s="125">
        <v>16500</v>
      </c>
      <c r="E170" s="128" t="s">
        <v>265</v>
      </c>
      <c r="F170" s="129">
        <f t="shared" si="15"/>
        <v>0</v>
      </c>
      <c r="G170" s="125">
        <f t="shared" si="16"/>
        <v>16500</v>
      </c>
    </row>
    <row r="171" spans="1:12" ht="12.75">
      <c r="A171" s="132" t="str">
        <f t="shared" si="13"/>
        <v>F5-OPT-ARX4-X2</v>
      </c>
      <c r="B171" s="122" t="s">
        <v>528</v>
      </c>
      <c r="C171" s="122" t="s">
        <v>530</v>
      </c>
      <c r="D171" s="125">
        <v>3675</v>
      </c>
      <c r="E171" s="128" t="s">
        <v>112</v>
      </c>
      <c r="F171" s="129">
        <f>Disc_H</f>
        <v>0</v>
      </c>
      <c r="G171" s="125">
        <f t="shared" si="16"/>
        <v>3675</v>
      </c>
      <c r="I171" s="125">
        <v>0</v>
      </c>
      <c r="J171" s="125" t="s">
        <v>158</v>
      </c>
      <c r="K171" s="125">
        <v>0</v>
      </c>
      <c r="L171" s="125">
        <v>0</v>
      </c>
    </row>
    <row r="172" spans="1:13" ht="12.75">
      <c r="A172" s="132" t="str">
        <f t="shared" si="13"/>
        <v>F5-OPT-DC-300W-R</v>
      </c>
      <c r="B172" s="122" t="s">
        <v>658</v>
      </c>
      <c r="C172" s="123" t="s">
        <v>721</v>
      </c>
      <c r="D172" s="126">
        <v>5250</v>
      </c>
      <c r="E172" s="128" t="s">
        <v>112</v>
      </c>
      <c r="F172" s="129">
        <f>Disc_H</f>
        <v>0</v>
      </c>
      <c r="G172" s="125">
        <f t="shared" si="16"/>
        <v>5250</v>
      </c>
      <c r="H172" s="97"/>
      <c r="I172" s="126">
        <v>0</v>
      </c>
      <c r="J172" s="126">
        <v>0</v>
      </c>
      <c r="K172" s="126">
        <v>0</v>
      </c>
      <c r="L172" s="126">
        <v>0</v>
      </c>
      <c r="M172" s="136"/>
    </row>
    <row r="173" spans="1:14" ht="12.75">
      <c r="A173" s="132" t="str">
        <f t="shared" si="13"/>
        <v>F5-OPT-DC-850W-R</v>
      </c>
      <c r="B173" s="122" t="s">
        <v>725</v>
      </c>
      <c r="C173" s="122" t="s">
        <v>724</v>
      </c>
      <c r="D173" s="126">
        <v>5250</v>
      </c>
      <c r="E173" s="128" t="s">
        <v>112</v>
      </c>
      <c r="F173" s="129">
        <f>Disc_H</f>
        <v>0</v>
      </c>
      <c r="G173" s="125">
        <f t="shared" si="16"/>
        <v>5250</v>
      </c>
      <c r="H173" s="97"/>
      <c r="I173" s="126">
        <v>0</v>
      </c>
      <c r="J173" s="126">
        <v>0</v>
      </c>
      <c r="K173" s="126">
        <v>0</v>
      </c>
      <c r="L173" s="126">
        <v>0</v>
      </c>
      <c r="M173" s="136"/>
      <c r="N173" s="136"/>
    </row>
    <row r="174" spans="1:12" ht="12.75">
      <c r="A174" s="132" t="str">
        <f t="shared" si="13"/>
        <v>F5-OPT-FP-4GMEM-RS</v>
      </c>
      <c r="B174" s="122" t="s">
        <v>306</v>
      </c>
      <c r="C174" s="122" t="s">
        <v>743</v>
      </c>
      <c r="D174" s="126">
        <v>2625</v>
      </c>
      <c r="E174" s="128" t="s">
        <v>112</v>
      </c>
      <c r="F174" s="129">
        <f>Disc_H</f>
        <v>0</v>
      </c>
      <c r="G174" s="125">
        <f t="shared" si="16"/>
        <v>2625</v>
      </c>
      <c r="H174" s="97"/>
      <c r="I174" s="126">
        <v>0</v>
      </c>
      <c r="J174" s="126">
        <v>0</v>
      </c>
      <c r="K174" s="126">
        <v>0</v>
      </c>
      <c r="L174" s="126">
        <v>0</v>
      </c>
    </row>
    <row r="175" spans="1:12" ht="12.75">
      <c r="A175" s="132" t="str">
        <f t="shared" si="13"/>
        <v>F5-OPT-FP-FIPS-R</v>
      </c>
      <c r="B175" s="122" t="s">
        <v>182</v>
      </c>
      <c r="C175" s="122" t="s">
        <v>467</v>
      </c>
      <c r="D175" s="125">
        <v>14695</v>
      </c>
      <c r="E175" s="128" t="s">
        <v>112</v>
      </c>
      <c r="F175" s="129">
        <f>Disc_H</f>
        <v>0</v>
      </c>
      <c r="G175" s="125">
        <f t="shared" si="16"/>
        <v>14695</v>
      </c>
      <c r="I175" s="125">
        <v>0</v>
      </c>
      <c r="J175" s="125">
        <v>0</v>
      </c>
      <c r="K175" s="125">
        <v>0</v>
      </c>
      <c r="L175" s="125">
        <v>0</v>
      </c>
    </row>
    <row r="176" spans="1:14" s="122" customFormat="1" ht="12.75">
      <c r="A176" s="132" t="str">
        <f t="shared" si="13"/>
        <v>F5-SVC-ADMIN-FEE</v>
      </c>
      <c r="B176" s="122" t="s">
        <v>667</v>
      </c>
      <c r="C176" s="122" t="s">
        <v>668</v>
      </c>
      <c r="D176" s="125">
        <v>295</v>
      </c>
      <c r="E176" s="128" t="s">
        <v>13</v>
      </c>
      <c r="F176" s="129">
        <f>Disc_None</f>
        <v>0</v>
      </c>
      <c r="G176" s="125">
        <f t="shared" si="16"/>
        <v>295</v>
      </c>
      <c r="H176" s="130"/>
      <c r="I176" s="130"/>
      <c r="J176" s="130"/>
      <c r="K176" s="130"/>
      <c r="L176" s="130"/>
      <c r="M176" s="130"/>
      <c r="N176" s="130"/>
    </row>
    <row r="177" spans="1:14" s="122" customFormat="1" ht="12.75">
      <c r="A177" s="132" t="str">
        <f t="shared" si="13"/>
        <v>F5-SVC-ARX-PRE-L1-3</v>
      </c>
      <c r="B177" s="122" t="s">
        <v>314</v>
      </c>
      <c r="C177" s="122" t="s">
        <v>841</v>
      </c>
      <c r="D177" s="124">
        <v>0.1</v>
      </c>
      <c r="E177" s="128" t="s">
        <v>90</v>
      </c>
      <c r="F177" s="129">
        <f>Disc_S</f>
        <v>0</v>
      </c>
      <c r="G177" s="125" t="s">
        <v>91</v>
      </c>
      <c r="H177" s="130"/>
      <c r="I177" s="130"/>
      <c r="J177" s="130"/>
      <c r="K177" s="130"/>
      <c r="L177" s="130"/>
      <c r="M177" s="130"/>
      <c r="N177" s="130"/>
    </row>
    <row r="178" spans="1:14" s="122" customFormat="1" ht="12.75">
      <c r="A178" s="132" t="str">
        <f t="shared" si="13"/>
        <v>F5-SVC-ARX-RMA-2</v>
      </c>
      <c r="B178" s="122" t="s">
        <v>672</v>
      </c>
      <c r="C178" s="122" t="s">
        <v>673</v>
      </c>
      <c r="D178" s="124">
        <v>0.02</v>
      </c>
      <c r="E178" s="128" t="s">
        <v>797</v>
      </c>
      <c r="F178" s="129">
        <f>Disc_S5</f>
        <v>0</v>
      </c>
      <c r="G178" s="125" t="s">
        <v>91</v>
      </c>
      <c r="H178" s="130"/>
      <c r="I178" s="130"/>
      <c r="J178" s="130"/>
      <c r="K178" s="130"/>
      <c r="L178" s="130"/>
      <c r="M178" s="130"/>
      <c r="N178" s="130"/>
    </row>
    <row r="179" spans="1:14" s="122" customFormat="1" ht="12.75">
      <c r="A179" s="132" t="str">
        <f t="shared" si="13"/>
        <v>F5-SVC-ARX-RMA-3</v>
      </c>
      <c r="B179" s="122" t="s">
        <v>674</v>
      </c>
      <c r="C179" s="122" t="s">
        <v>675</v>
      </c>
      <c r="D179" s="124">
        <v>0.08</v>
      </c>
      <c r="E179" s="128" t="s">
        <v>797</v>
      </c>
      <c r="F179" s="129">
        <f>Disc_S5</f>
        <v>0</v>
      </c>
      <c r="G179" s="125" t="s">
        <v>91</v>
      </c>
      <c r="H179" s="130"/>
      <c r="I179" s="130"/>
      <c r="J179" s="130"/>
      <c r="K179" s="130"/>
      <c r="L179" s="130"/>
      <c r="M179" s="130"/>
      <c r="N179" s="130"/>
    </row>
    <row r="180" spans="1:14" s="122" customFormat="1" ht="12.75">
      <c r="A180" s="132" t="str">
        <f t="shared" si="13"/>
        <v>F5-SVC-ARX-STD-RE</v>
      </c>
      <c r="B180" s="122" t="s">
        <v>376</v>
      </c>
      <c r="C180" s="122" t="s">
        <v>418</v>
      </c>
      <c r="D180" s="125">
        <v>0</v>
      </c>
      <c r="E180" s="128" t="s">
        <v>13</v>
      </c>
      <c r="F180" s="129">
        <f>Disc_None</f>
        <v>0</v>
      </c>
      <c r="G180" s="125">
        <f>D180*(1-F180)</f>
        <v>0</v>
      </c>
      <c r="H180" s="130"/>
      <c r="I180" s="130"/>
      <c r="J180" s="130"/>
      <c r="K180" s="130"/>
      <c r="L180" s="130"/>
      <c r="M180" s="130"/>
      <c r="N180" s="130"/>
    </row>
    <row r="181" spans="1:14" s="122" customFormat="1" ht="12.75">
      <c r="A181" s="132" t="str">
        <f t="shared" si="13"/>
        <v>F5-SVC-BIG-PRE-L1-3</v>
      </c>
      <c r="B181" s="122" t="s">
        <v>214</v>
      </c>
      <c r="C181" s="122" t="s">
        <v>263</v>
      </c>
      <c r="D181" s="124">
        <v>0.17</v>
      </c>
      <c r="E181" s="128" t="s">
        <v>90</v>
      </c>
      <c r="F181" s="129">
        <f>Disc_S</f>
        <v>0</v>
      </c>
      <c r="G181" s="125" t="s">
        <v>91</v>
      </c>
      <c r="H181" s="130"/>
      <c r="I181" s="130"/>
      <c r="J181" s="130"/>
      <c r="K181" s="130"/>
      <c r="L181" s="130"/>
      <c r="M181" s="130"/>
      <c r="N181" s="130"/>
    </row>
    <row r="182" spans="1:14" s="122" customFormat="1" ht="12.75">
      <c r="A182" s="132" t="str">
        <f t="shared" si="13"/>
        <v>F5-SVC-BIG-PRE-L2-3</v>
      </c>
      <c r="B182" s="122" t="s">
        <v>215</v>
      </c>
      <c r="C182" s="122" t="s">
        <v>261</v>
      </c>
      <c r="D182" s="124">
        <v>0.14</v>
      </c>
      <c r="E182" s="128" t="s">
        <v>798</v>
      </c>
      <c r="F182" s="129">
        <f>Disc_S4</f>
        <v>0</v>
      </c>
      <c r="G182" s="125" t="s">
        <v>91</v>
      </c>
      <c r="H182" s="130"/>
      <c r="I182" s="130"/>
      <c r="J182" s="130"/>
      <c r="K182" s="130"/>
      <c r="L182" s="130"/>
      <c r="M182" s="130"/>
      <c r="N182" s="130"/>
    </row>
    <row r="183" spans="1:14" s="122" customFormat="1" ht="12.75">
      <c r="A183" s="132" t="str">
        <f t="shared" si="13"/>
        <v>F5-SVC-BIG-RMA-2</v>
      </c>
      <c r="B183" s="122" t="s">
        <v>152</v>
      </c>
      <c r="C183" s="122" t="s">
        <v>646</v>
      </c>
      <c r="D183" s="124">
        <v>0.02</v>
      </c>
      <c r="E183" s="128" t="s">
        <v>797</v>
      </c>
      <c r="F183" s="129">
        <f>Disc_S5</f>
        <v>0</v>
      </c>
      <c r="G183" s="125" t="s">
        <v>91</v>
      </c>
      <c r="H183" s="130"/>
      <c r="I183" s="130"/>
      <c r="J183" s="130"/>
      <c r="K183" s="130"/>
      <c r="L183" s="130"/>
      <c r="M183" s="130"/>
      <c r="N183" s="130"/>
    </row>
    <row r="184" spans="1:7" ht="12.75">
      <c r="A184" s="132" t="str">
        <f t="shared" si="13"/>
        <v>F5-SVC-BIG-RMA-3</v>
      </c>
      <c r="B184" s="122" t="s">
        <v>153</v>
      </c>
      <c r="C184" s="122" t="s">
        <v>60</v>
      </c>
      <c r="D184" s="124">
        <v>0.08</v>
      </c>
      <c r="E184" s="128" t="s">
        <v>797</v>
      </c>
      <c r="F184" s="129">
        <f>Disc_S5</f>
        <v>0</v>
      </c>
      <c r="G184" s="125" t="s">
        <v>91</v>
      </c>
    </row>
    <row r="185" spans="1:7" ht="12.75">
      <c r="A185" s="132" t="str">
        <f t="shared" si="13"/>
        <v>F5-SVC-BIG-STD-L1-3</v>
      </c>
      <c r="B185" s="122" t="s">
        <v>154</v>
      </c>
      <c r="C185" s="122" t="s">
        <v>58</v>
      </c>
      <c r="D185" s="124">
        <v>0.12</v>
      </c>
      <c r="E185" s="128" t="s">
        <v>90</v>
      </c>
      <c r="F185" s="129">
        <f>Disc_S</f>
        <v>0</v>
      </c>
      <c r="G185" s="125" t="s">
        <v>91</v>
      </c>
    </row>
    <row r="186" spans="1:7" ht="12.75">
      <c r="A186" s="132" t="str">
        <f t="shared" si="13"/>
        <v>F5-SVC-BIG-STD-L2-3</v>
      </c>
      <c r="B186" s="122" t="s">
        <v>155</v>
      </c>
      <c r="C186" s="122" t="s">
        <v>59</v>
      </c>
      <c r="D186" s="124">
        <v>0.09</v>
      </c>
      <c r="E186" s="128" t="s">
        <v>798</v>
      </c>
      <c r="F186" s="129">
        <f>Disc_S4</f>
        <v>0</v>
      </c>
      <c r="G186" s="125" t="s">
        <v>91</v>
      </c>
    </row>
    <row r="187" spans="1:14" s="133" customFormat="1" ht="12.75">
      <c r="A187" s="132" t="str">
        <f t="shared" si="13"/>
        <v>F5-SVC-BIG-STD-RE</v>
      </c>
      <c r="B187" s="122" t="s">
        <v>517</v>
      </c>
      <c r="C187" s="122" t="s">
        <v>518</v>
      </c>
      <c r="D187" s="125">
        <v>0</v>
      </c>
      <c r="E187" s="128" t="s">
        <v>13</v>
      </c>
      <c r="F187" s="129">
        <f>Disc_None</f>
        <v>0</v>
      </c>
      <c r="G187" s="125">
        <f>D187*(1-F187)</f>
        <v>0</v>
      </c>
      <c r="H187" s="130"/>
      <c r="I187" s="130"/>
      <c r="J187" s="130"/>
      <c r="K187" s="130"/>
      <c r="L187" s="130"/>
      <c r="M187" s="130"/>
      <c r="N187" s="130"/>
    </row>
    <row r="188" spans="1:7" ht="12.75">
      <c r="A188" s="132" t="str">
        <f t="shared" si="13"/>
        <v>F5-SVC-DM-PRE-L1-3</v>
      </c>
      <c r="B188" s="122" t="s">
        <v>509</v>
      </c>
      <c r="C188" s="122" t="s">
        <v>510</v>
      </c>
      <c r="D188" s="124">
        <v>0.2</v>
      </c>
      <c r="E188" s="128" t="s">
        <v>90</v>
      </c>
      <c r="F188" s="129">
        <f>Disc_S</f>
        <v>0</v>
      </c>
      <c r="G188" s="125" t="s">
        <v>91</v>
      </c>
    </row>
    <row r="189" spans="1:7" ht="12.75">
      <c r="A189" s="132" t="str">
        <f t="shared" si="13"/>
        <v>F5-SVC-DM-STD-RE</v>
      </c>
      <c r="B189" s="122" t="s">
        <v>789</v>
      </c>
      <c r="C189" s="122" t="s">
        <v>790</v>
      </c>
      <c r="D189" s="125">
        <v>0</v>
      </c>
      <c r="E189" s="128" t="s">
        <v>13</v>
      </c>
      <c r="F189" s="129">
        <f>Disc_None</f>
        <v>0</v>
      </c>
      <c r="G189" s="125">
        <f>D189*(1-F189)</f>
        <v>0</v>
      </c>
    </row>
    <row r="190" spans="1:7" ht="12.75">
      <c r="A190" s="132" t="str">
        <f t="shared" si="13"/>
        <v>F5-SVC-EM-PRE-L1-3</v>
      </c>
      <c r="B190" s="122" t="s">
        <v>47</v>
      </c>
      <c r="C190" s="122" t="s">
        <v>260</v>
      </c>
      <c r="D190" s="124">
        <v>0.17</v>
      </c>
      <c r="E190" s="128" t="s">
        <v>90</v>
      </c>
      <c r="F190" s="129">
        <f>Disc_S</f>
        <v>0</v>
      </c>
      <c r="G190" s="125" t="s">
        <v>91</v>
      </c>
    </row>
    <row r="191" spans="1:7" ht="12.75">
      <c r="A191" s="132" t="str">
        <f t="shared" si="13"/>
        <v>F5-SVC-EM-PRE-L2-3</v>
      </c>
      <c r="B191" s="122" t="s">
        <v>48</v>
      </c>
      <c r="C191" s="122" t="s">
        <v>242</v>
      </c>
      <c r="D191" s="124">
        <v>0.14</v>
      </c>
      <c r="E191" s="128" t="s">
        <v>798</v>
      </c>
      <c r="F191" s="129">
        <f>Disc_S4</f>
        <v>0</v>
      </c>
      <c r="G191" s="125" t="s">
        <v>91</v>
      </c>
    </row>
    <row r="192" spans="1:7" ht="12.75">
      <c r="A192" s="132" t="str">
        <f t="shared" si="13"/>
        <v>F5-SVC-EM-RMA-2</v>
      </c>
      <c r="B192" s="122" t="s">
        <v>231</v>
      </c>
      <c r="C192" s="122" t="s">
        <v>648</v>
      </c>
      <c r="D192" s="124">
        <v>0.02</v>
      </c>
      <c r="E192" s="128" t="s">
        <v>797</v>
      </c>
      <c r="F192" s="129">
        <f>Disc_S5</f>
        <v>0</v>
      </c>
      <c r="G192" s="125" t="s">
        <v>91</v>
      </c>
    </row>
    <row r="193" spans="1:7" ht="12.75">
      <c r="A193" s="132" t="str">
        <f t="shared" si="13"/>
        <v>F5-SVC-EM-RMA-3</v>
      </c>
      <c r="B193" s="122" t="s">
        <v>232</v>
      </c>
      <c r="C193" s="123" t="s">
        <v>66</v>
      </c>
      <c r="D193" s="124">
        <v>0.08</v>
      </c>
      <c r="E193" s="128" t="s">
        <v>797</v>
      </c>
      <c r="F193" s="129">
        <f>Disc_S5</f>
        <v>0</v>
      </c>
      <c r="G193" s="125" t="s">
        <v>91</v>
      </c>
    </row>
    <row r="194" spans="1:7" ht="12.75">
      <c r="A194" s="132" t="str">
        <f t="shared" si="13"/>
        <v>F5-SVC-EM-STD-L1-3</v>
      </c>
      <c r="B194" s="122" t="s">
        <v>45</v>
      </c>
      <c r="C194" s="122" t="s">
        <v>64</v>
      </c>
      <c r="D194" s="124">
        <v>0.12</v>
      </c>
      <c r="E194" s="128" t="s">
        <v>90</v>
      </c>
      <c r="F194" s="129">
        <f>Disc_S</f>
        <v>0</v>
      </c>
      <c r="G194" s="125" t="s">
        <v>91</v>
      </c>
    </row>
    <row r="195" spans="1:7" ht="12.75">
      <c r="A195" s="132" t="str">
        <f aca="true" t="shared" si="17" ref="A195:A258">B195</f>
        <v>F5-SVC-EM-STD-L2-3</v>
      </c>
      <c r="B195" s="122" t="s">
        <v>46</v>
      </c>
      <c r="C195" s="122" t="s">
        <v>65</v>
      </c>
      <c r="D195" s="124">
        <v>0.09</v>
      </c>
      <c r="E195" s="128" t="s">
        <v>798</v>
      </c>
      <c r="F195" s="129">
        <f>Disc_S4</f>
        <v>0</v>
      </c>
      <c r="G195" s="125" t="s">
        <v>91</v>
      </c>
    </row>
    <row r="196" spans="1:7" ht="12.75">
      <c r="A196" s="132" t="str">
        <f t="shared" si="17"/>
        <v>F5-SVC-EM-STD-RE</v>
      </c>
      <c r="B196" s="122" t="s">
        <v>19</v>
      </c>
      <c r="C196" s="122" t="s">
        <v>18</v>
      </c>
      <c r="D196" s="125">
        <v>0</v>
      </c>
      <c r="E196" s="128" t="s">
        <v>13</v>
      </c>
      <c r="F196" s="129">
        <f>Disc_None</f>
        <v>0</v>
      </c>
      <c r="G196" s="125">
        <f>D196*(1-F196)</f>
        <v>0</v>
      </c>
    </row>
    <row r="197" spans="1:7" ht="12.75">
      <c r="A197" s="132" t="str">
        <f t="shared" si="17"/>
        <v>F5-SVC-FP-PRE-L1-3</v>
      </c>
      <c r="B197" s="122" t="s">
        <v>36</v>
      </c>
      <c r="C197" s="122" t="s">
        <v>193</v>
      </c>
      <c r="D197" s="124">
        <v>0.17</v>
      </c>
      <c r="E197" s="128" t="s">
        <v>90</v>
      </c>
      <c r="F197" s="129">
        <f>Disc_S</f>
        <v>0</v>
      </c>
      <c r="G197" s="125" t="s">
        <v>91</v>
      </c>
    </row>
    <row r="198" spans="1:7" ht="12.75">
      <c r="A198" s="132" t="str">
        <f t="shared" si="17"/>
        <v>F5-SVC-FP-PRE-L2-3</v>
      </c>
      <c r="B198" s="122" t="s">
        <v>37</v>
      </c>
      <c r="C198" s="122" t="s">
        <v>194</v>
      </c>
      <c r="D198" s="124">
        <v>0.14</v>
      </c>
      <c r="E198" s="128" t="s">
        <v>798</v>
      </c>
      <c r="F198" s="129">
        <f>Disc_S4</f>
        <v>0</v>
      </c>
      <c r="G198" s="125" t="s">
        <v>91</v>
      </c>
    </row>
    <row r="199" spans="1:7" ht="12.75">
      <c r="A199" s="132" t="str">
        <f t="shared" si="17"/>
        <v>F5-SVC-FP-RMA-2</v>
      </c>
      <c r="B199" s="122" t="s">
        <v>38</v>
      </c>
      <c r="C199" s="122" t="s">
        <v>647</v>
      </c>
      <c r="D199" s="124">
        <v>0.02</v>
      </c>
      <c r="E199" s="128" t="s">
        <v>797</v>
      </c>
      <c r="F199" s="129">
        <f>Disc_S5</f>
        <v>0</v>
      </c>
      <c r="G199" s="125" t="s">
        <v>91</v>
      </c>
    </row>
    <row r="200" spans="1:7" ht="12.75">
      <c r="A200" s="132" t="str">
        <f t="shared" si="17"/>
        <v>F5-SVC-FP-RMA-3</v>
      </c>
      <c r="B200" s="122" t="s">
        <v>39</v>
      </c>
      <c r="C200" s="122" t="s">
        <v>63</v>
      </c>
      <c r="D200" s="124">
        <v>0.08</v>
      </c>
      <c r="E200" s="128" t="s">
        <v>797</v>
      </c>
      <c r="F200" s="129">
        <f>Disc_S5</f>
        <v>0</v>
      </c>
      <c r="G200" s="125" t="s">
        <v>91</v>
      </c>
    </row>
    <row r="201" spans="1:7" ht="12.75">
      <c r="A201" s="132" t="str">
        <f t="shared" si="17"/>
        <v>F5-SVC-FP-STD-L1-3</v>
      </c>
      <c r="B201" s="122" t="s">
        <v>212</v>
      </c>
      <c r="C201" s="122" t="s">
        <v>61</v>
      </c>
      <c r="D201" s="124">
        <v>0.12</v>
      </c>
      <c r="E201" s="128" t="s">
        <v>90</v>
      </c>
      <c r="F201" s="129">
        <f>Disc_S</f>
        <v>0</v>
      </c>
      <c r="G201" s="125" t="s">
        <v>91</v>
      </c>
    </row>
    <row r="202" spans="1:7" ht="12.75">
      <c r="A202" s="132" t="str">
        <f t="shared" si="17"/>
        <v>F5-SVC-FP-STD-L2-3</v>
      </c>
      <c r="B202" s="122" t="s">
        <v>213</v>
      </c>
      <c r="C202" s="122" t="s">
        <v>62</v>
      </c>
      <c r="D202" s="124">
        <v>0.09</v>
      </c>
      <c r="E202" s="128" t="s">
        <v>798</v>
      </c>
      <c r="F202" s="129">
        <f>Disc_S4</f>
        <v>0</v>
      </c>
      <c r="G202" s="125" t="s">
        <v>91</v>
      </c>
    </row>
    <row r="203" spans="1:7" ht="12.75">
      <c r="A203" s="132" t="str">
        <f t="shared" si="17"/>
        <v>F5-SVC-FP-STD-RE</v>
      </c>
      <c r="B203" s="122" t="s">
        <v>3</v>
      </c>
      <c r="C203" s="122" t="s">
        <v>22</v>
      </c>
      <c r="D203" s="125">
        <v>0</v>
      </c>
      <c r="E203" s="128" t="s">
        <v>13</v>
      </c>
      <c r="F203" s="129">
        <f>Disc_None</f>
        <v>0</v>
      </c>
      <c r="G203" s="125">
        <f>D203*(1-F203)</f>
        <v>0</v>
      </c>
    </row>
    <row r="204" spans="1:7" ht="12.75">
      <c r="A204" s="132" t="str">
        <f t="shared" si="17"/>
        <v>F5-SVC-LAPSED-FEE</v>
      </c>
      <c r="B204" s="122" t="s">
        <v>409</v>
      </c>
      <c r="C204" s="122" t="s">
        <v>410</v>
      </c>
      <c r="D204" s="125">
        <v>2000</v>
      </c>
      <c r="E204" s="128" t="s">
        <v>13</v>
      </c>
      <c r="F204" s="129">
        <f>Disc_None</f>
        <v>0</v>
      </c>
      <c r="G204" s="125">
        <f>D204*(1-F204)</f>
        <v>2000</v>
      </c>
    </row>
    <row r="205" spans="1:7" ht="12.75">
      <c r="A205" s="132" t="str">
        <f t="shared" si="17"/>
        <v>F5-SVC-RMA-FEE</v>
      </c>
      <c r="B205" s="122" t="s">
        <v>411</v>
      </c>
      <c r="C205" s="122" t="s">
        <v>412</v>
      </c>
      <c r="D205" s="125">
        <v>10000</v>
      </c>
      <c r="E205" s="128" t="s">
        <v>13</v>
      </c>
      <c r="F205" s="129">
        <f>Disc_None</f>
        <v>0</v>
      </c>
      <c r="G205" s="125">
        <f>D205*(1-F205)</f>
        <v>10000</v>
      </c>
    </row>
    <row r="206" spans="1:7" ht="12.75">
      <c r="A206" s="132" t="str">
        <f t="shared" si="17"/>
        <v>F5-SVC-RMA-OPT</v>
      </c>
      <c r="B206" s="122" t="s">
        <v>562</v>
      </c>
      <c r="C206" s="122" t="s">
        <v>771</v>
      </c>
      <c r="D206" s="125">
        <v>1000</v>
      </c>
      <c r="E206" s="128" t="s">
        <v>90</v>
      </c>
      <c r="F206" s="129">
        <f>Disc_S</f>
        <v>0</v>
      </c>
      <c r="G206" s="125">
        <f>D206*(1-F206)</f>
        <v>1000</v>
      </c>
    </row>
    <row r="207" spans="1:7" ht="12.75">
      <c r="A207" s="132" t="str">
        <f t="shared" si="17"/>
        <v>F5-SVC-VPR-PRE-L1-3</v>
      </c>
      <c r="B207" s="122" t="s">
        <v>345</v>
      </c>
      <c r="C207" s="122" t="s">
        <v>346</v>
      </c>
      <c r="D207" s="124">
        <v>0.17</v>
      </c>
      <c r="E207" s="128" t="s">
        <v>90</v>
      </c>
      <c r="F207" s="129">
        <f>Disc_S</f>
        <v>0</v>
      </c>
      <c r="G207" s="125" t="s">
        <v>91</v>
      </c>
    </row>
    <row r="208" spans="1:7" ht="12.75">
      <c r="A208" s="132" t="str">
        <f t="shared" si="17"/>
        <v>F5-SVC-VPR-PRE-L2-3</v>
      </c>
      <c r="B208" s="122" t="s">
        <v>347</v>
      </c>
      <c r="C208" s="122" t="s">
        <v>350</v>
      </c>
      <c r="D208" s="124">
        <v>0.14</v>
      </c>
      <c r="E208" s="128" t="s">
        <v>798</v>
      </c>
      <c r="F208" s="129">
        <f>Disc_S4</f>
        <v>0</v>
      </c>
      <c r="G208" s="125" t="s">
        <v>91</v>
      </c>
    </row>
    <row r="209" spans="1:7" ht="12.75">
      <c r="A209" s="132" t="str">
        <f t="shared" si="17"/>
        <v>F5-SVC-VPR-RMA-2</v>
      </c>
      <c r="B209" s="122" t="s">
        <v>349</v>
      </c>
      <c r="C209" s="122" t="s">
        <v>649</v>
      </c>
      <c r="D209" s="124">
        <v>0.02</v>
      </c>
      <c r="E209" s="128" t="s">
        <v>797</v>
      </c>
      <c r="F209" s="129">
        <f>Disc_S5</f>
        <v>0</v>
      </c>
      <c r="G209" s="125" t="s">
        <v>91</v>
      </c>
    </row>
    <row r="210" spans="1:7" ht="12.75">
      <c r="A210" s="132" t="str">
        <f t="shared" si="17"/>
        <v>F5-SVC-VPR-RMA-3</v>
      </c>
      <c r="B210" s="122" t="s">
        <v>348</v>
      </c>
      <c r="C210" s="122" t="s">
        <v>351</v>
      </c>
      <c r="D210" s="124">
        <v>0.08</v>
      </c>
      <c r="E210" s="128" t="s">
        <v>797</v>
      </c>
      <c r="F210" s="129">
        <f>Disc_S5</f>
        <v>0</v>
      </c>
      <c r="G210" s="125" t="s">
        <v>91</v>
      </c>
    </row>
    <row r="211" spans="1:7" ht="12.75">
      <c r="A211" s="132" t="str">
        <f t="shared" si="17"/>
        <v>F5-SVC-VPR-STD-RE</v>
      </c>
      <c r="B211" s="122" t="s">
        <v>882</v>
      </c>
      <c r="C211" s="122" t="s">
        <v>881</v>
      </c>
      <c r="D211" s="125">
        <v>0</v>
      </c>
      <c r="E211" s="128" t="s">
        <v>13</v>
      </c>
      <c r="F211" s="129">
        <f>Disc_None</f>
        <v>0</v>
      </c>
      <c r="G211" s="125">
        <f aca="true" t="shared" si="18" ref="G211:G242">D211*(1-F211)</f>
        <v>0</v>
      </c>
    </row>
    <row r="212" spans="1:7" ht="12.75">
      <c r="A212" s="132" t="str">
        <f t="shared" si="17"/>
        <v>F5-TRG-ARX-CFG-IL</v>
      </c>
      <c r="B212" s="122" t="s">
        <v>519</v>
      </c>
      <c r="C212" s="122" t="s">
        <v>520</v>
      </c>
      <c r="D212" s="125">
        <v>2995</v>
      </c>
      <c r="E212" s="128" t="s">
        <v>157</v>
      </c>
      <c r="F212" s="129">
        <f aca="true" t="shared" si="19" ref="F212:F231">Disc_T</f>
        <v>0</v>
      </c>
      <c r="G212" s="125">
        <f t="shared" si="18"/>
        <v>2995</v>
      </c>
    </row>
    <row r="213" spans="1:14" s="122" customFormat="1" ht="12.75">
      <c r="A213" s="132" t="str">
        <f t="shared" si="17"/>
        <v>F5-TRG-ARX-TRBL-IL</v>
      </c>
      <c r="B213" s="122" t="s">
        <v>884</v>
      </c>
      <c r="C213" s="122" t="s">
        <v>883</v>
      </c>
      <c r="D213" s="125">
        <v>1995</v>
      </c>
      <c r="E213" s="128" t="s">
        <v>157</v>
      </c>
      <c r="F213" s="129">
        <f t="shared" si="19"/>
        <v>0</v>
      </c>
      <c r="G213" s="125">
        <f t="shared" si="18"/>
        <v>1995</v>
      </c>
      <c r="H213" s="130"/>
      <c r="I213" s="130"/>
      <c r="J213" s="130"/>
      <c r="K213" s="130"/>
      <c r="L213" s="130"/>
      <c r="M213" s="130"/>
      <c r="N213" s="130"/>
    </row>
    <row r="214" spans="1:14" s="122" customFormat="1" ht="12.75">
      <c r="A214" s="132" t="str">
        <f t="shared" si="17"/>
        <v>F5-TRG-BIG-ARCH-IL</v>
      </c>
      <c r="B214" s="122" t="s">
        <v>280</v>
      </c>
      <c r="C214" s="122" t="s">
        <v>354</v>
      </c>
      <c r="D214" s="125">
        <v>2495</v>
      </c>
      <c r="E214" s="128" t="s">
        <v>157</v>
      </c>
      <c r="F214" s="129">
        <f t="shared" si="19"/>
        <v>0</v>
      </c>
      <c r="G214" s="125">
        <f t="shared" si="18"/>
        <v>2495</v>
      </c>
      <c r="H214" s="130"/>
      <c r="I214" s="130"/>
      <c r="J214" s="130"/>
      <c r="K214" s="130"/>
      <c r="L214" s="130"/>
      <c r="M214" s="130"/>
      <c r="N214" s="130"/>
    </row>
    <row r="215" spans="1:14" s="122" customFormat="1" ht="12.75">
      <c r="A215" s="132" t="str">
        <f t="shared" si="17"/>
        <v>F5-TRG-BIG-ASM-ESS</v>
      </c>
      <c r="B215" s="122" t="s">
        <v>421</v>
      </c>
      <c r="C215" s="122" t="s">
        <v>20</v>
      </c>
      <c r="D215" s="125">
        <v>3995</v>
      </c>
      <c r="E215" s="128" t="s">
        <v>157</v>
      </c>
      <c r="F215" s="129">
        <f t="shared" si="19"/>
        <v>0</v>
      </c>
      <c r="G215" s="125">
        <f t="shared" si="18"/>
        <v>3995</v>
      </c>
      <c r="H215" s="130"/>
      <c r="I215" s="130"/>
      <c r="J215" s="130"/>
      <c r="K215" s="130"/>
      <c r="L215" s="130"/>
      <c r="M215" s="130"/>
      <c r="N215" s="130"/>
    </row>
    <row r="216" spans="1:14" s="122" customFormat="1" ht="12.75">
      <c r="A216" s="132" t="str">
        <f t="shared" si="17"/>
        <v>F5-TRG-BIG-GTM-IL</v>
      </c>
      <c r="B216" s="122" t="s">
        <v>485</v>
      </c>
      <c r="C216" s="122" t="s">
        <v>484</v>
      </c>
      <c r="D216" s="125">
        <v>1995</v>
      </c>
      <c r="E216" s="128" t="s">
        <v>157</v>
      </c>
      <c r="F216" s="129">
        <f t="shared" si="19"/>
        <v>0</v>
      </c>
      <c r="G216" s="125">
        <f t="shared" si="18"/>
        <v>1995</v>
      </c>
      <c r="H216" s="130"/>
      <c r="I216" s="130"/>
      <c r="J216" s="130"/>
      <c r="K216" s="130"/>
      <c r="L216" s="130"/>
      <c r="M216" s="130"/>
      <c r="N216" s="130"/>
    </row>
    <row r="217" spans="1:14" s="122" customFormat="1" ht="12.75">
      <c r="A217" s="132" t="str">
        <f t="shared" si="17"/>
        <v>F5-TRG-BIG-IRULE-CFG</v>
      </c>
      <c r="B217" s="122" t="s">
        <v>477</v>
      </c>
      <c r="C217" s="122" t="s">
        <v>478</v>
      </c>
      <c r="D217" s="125">
        <v>2995</v>
      </c>
      <c r="E217" s="128" t="s">
        <v>157</v>
      </c>
      <c r="F217" s="129">
        <f t="shared" si="19"/>
        <v>0</v>
      </c>
      <c r="G217" s="125">
        <f t="shared" si="18"/>
        <v>2995</v>
      </c>
      <c r="H217" s="130"/>
      <c r="I217" s="130"/>
      <c r="J217" s="130"/>
      <c r="K217" s="130"/>
      <c r="L217" s="130"/>
      <c r="M217" s="130"/>
      <c r="N217" s="130"/>
    </row>
    <row r="218" spans="1:14" s="122" customFormat="1" ht="12.75">
      <c r="A218" s="132" t="str">
        <f t="shared" si="17"/>
        <v>F5-TRG-BIG-LC-ESS</v>
      </c>
      <c r="B218" s="122" t="s">
        <v>425</v>
      </c>
      <c r="C218" s="122" t="s">
        <v>12</v>
      </c>
      <c r="D218" s="125">
        <v>1995</v>
      </c>
      <c r="E218" s="128" t="s">
        <v>157</v>
      </c>
      <c r="F218" s="129">
        <f t="shared" si="19"/>
        <v>0</v>
      </c>
      <c r="G218" s="125">
        <f t="shared" si="18"/>
        <v>1995</v>
      </c>
      <c r="H218" s="130"/>
      <c r="I218" s="130"/>
      <c r="J218" s="130"/>
      <c r="K218" s="130"/>
      <c r="L218" s="130"/>
      <c r="M218" s="130"/>
      <c r="N218" s="130"/>
    </row>
    <row r="219" spans="1:14" s="122" customFormat="1" ht="12.75">
      <c r="A219" s="132" t="str">
        <f t="shared" si="17"/>
        <v>F5-TRG-BIG-LTM-ADV</v>
      </c>
      <c r="B219" s="122" t="s">
        <v>423</v>
      </c>
      <c r="C219" s="122" t="s">
        <v>269</v>
      </c>
      <c r="D219" s="125">
        <v>2495</v>
      </c>
      <c r="E219" s="128" t="s">
        <v>157</v>
      </c>
      <c r="F219" s="129">
        <f t="shared" si="19"/>
        <v>0</v>
      </c>
      <c r="G219" s="125">
        <f t="shared" si="18"/>
        <v>2495</v>
      </c>
      <c r="H219" s="130"/>
      <c r="I219" s="130"/>
      <c r="J219" s="130"/>
      <c r="K219" s="130"/>
      <c r="L219" s="130"/>
      <c r="M219" s="130"/>
      <c r="N219" s="130"/>
    </row>
    <row r="220" spans="1:14" s="122" customFormat="1" ht="12.75">
      <c r="A220" s="132" t="str">
        <f t="shared" si="17"/>
        <v>F5-TRG-BIG-LTM-ESS</v>
      </c>
      <c r="B220" s="122" t="s">
        <v>424</v>
      </c>
      <c r="C220" s="122" t="s">
        <v>270</v>
      </c>
      <c r="D220" s="125">
        <v>1995</v>
      </c>
      <c r="E220" s="128" t="s">
        <v>157</v>
      </c>
      <c r="F220" s="129">
        <f t="shared" si="19"/>
        <v>0</v>
      </c>
      <c r="G220" s="125">
        <f t="shared" si="18"/>
        <v>1995</v>
      </c>
      <c r="H220" s="130"/>
      <c r="I220" s="130"/>
      <c r="J220" s="130"/>
      <c r="K220" s="130"/>
      <c r="L220" s="130"/>
      <c r="M220" s="130"/>
      <c r="N220" s="130"/>
    </row>
    <row r="221" spans="1:7" ht="12.75">
      <c r="A221" s="132" t="str">
        <f t="shared" si="17"/>
        <v>F5-TRG-BIG-OP-ADMIN</v>
      </c>
      <c r="B221" s="122" t="s">
        <v>629</v>
      </c>
      <c r="C221" s="122" t="s">
        <v>628</v>
      </c>
      <c r="D221" s="125">
        <v>1495</v>
      </c>
      <c r="E221" s="128" t="s">
        <v>157</v>
      </c>
      <c r="F221" s="129">
        <f t="shared" si="19"/>
        <v>0</v>
      </c>
      <c r="G221" s="125">
        <f t="shared" si="18"/>
        <v>1495</v>
      </c>
    </row>
    <row r="222" spans="1:7" ht="12.75">
      <c r="A222" s="132" t="str">
        <f t="shared" si="17"/>
        <v>F5-TRG-BIG-TRBL-INT2</v>
      </c>
      <c r="B222" s="122" t="s">
        <v>15</v>
      </c>
      <c r="C222" s="122" t="s">
        <v>16</v>
      </c>
      <c r="D222" s="125">
        <v>1995</v>
      </c>
      <c r="E222" s="128" t="s">
        <v>157</v>
      </c>
      <c r="F222" s="129">
        <f t="shared" si="19"/>
        <v>0</v>
      </c>
      <c r="G222" s="125">
        <f t="shared" si="18"/>
        <v>1995</v>
      </c>
    </row>
    <row r="223" spans="1:14" s="133" customFormat="1" ht="12.75">
      <c r="A223" s="132" t="str">
        <f t="shared" si="17"/>
        <v>F5-TRG-BIG-TTT</v>
      </c>
      <c r="B223" s="122" t="s">
        <v>481</v>
      </c>
      <c r="C223" s="122" t="s">
        <v>480</v>
      </c>
      <c r="D223" s="125">
        <v>1995</v>
      </c>
      <c r="E223" s="128" t="s">
        <v>157</v>
      </c>
      <c r="F223" s="129">
        <f t="shared" si="19"/>
        <v>0</v>
      </c>
      <c r="G223" s="125">
        <f t="shared" si="18"/>
        <v>1995</v>
      </c>
      <c r="H223" s="130"/>
      <c r="I223" s="130"/>
      <c r="J223" s="130"/>
      <c r="K223" s="130"/>
      <c r="L223" s="130"/>
      <c r="M223" s="130"/>
      <c r="N223" s="130"/>
    </row>
    <row r="224" spans="1:14" s="133" customFormat="1" ht="12.75">
      <c r="A224" s="132" t="str">
        <f t="shared" si="17"/>
        <v>F5-TRG-FP-ESS</v>
      </c>
      <c r="B224" s="122" t="s">
        <v>426</v>
      </c>
      <c r="C224" s="122" t="s">
        <v>156</v>
      </c>
      <c r="D224" s="125">
        <v>2995</v>
      </c>
      <c r="E224" s="128" t="s">
        <v>157</v>
      </c>
      <c r="F224" s="129">
        <f t="shared" si="19"/>
        <v>0</v>
      </c>
      <c r="G224" s="125">
        <f t="shared" si="18"/>
        <v>2995</v>
      </c>
      <c r="H224" s="130"/>
      <c r="I224" s="130"/>
      <c r="J224" s="130"/>
      <c r="K224" s="130"/>
      <c r="L224" s="130"/>
      <c r="M224" s="130"/>
      <c r="N224" s="130"/>
    </row>
    <row r="225" spans="1:7" ht="12.75">
      <c r="A225" s="132" t="str">
        <f t="shared" si="17"/>
        <v>F5-TRG-FP-TTT</v>
      </c>
      <c r="B225" s="122" t="s">
        <v>483</v>
      </c>
      <c r="C225" s="122" t="s">
        <v>482</v>
      </c>
      <c r="D225" s="125">
        <v>1995</v>
      </c>
      <c r="E225" s="128" t="s">
        <v>157</v>
      </c>
      <c r="F225" s="129">
        <f t="shared" si="19"/>
        <v>0</v>
      </c>
      <c r="G225" s="125">
        <f t="shared" si="18"/>
        <v>1995</v>
      </c>
    </row>
    <row r="226" spans="1:7" ht="12.75">
      <c r="A226" s="132" t="str">
        <f t="shared" si="17"/>
        <v>F5-TRG-ONSITE-10</v>
      </c>
      <c r="B226" s="122" t="s">
        <v>204</v>
      </c>
      <c r="C226" s="122" t="s">
        <v>71</v>
      </c>
      <c r="D226" s="125">
        <v>84500</v>
      </c>
      <c r="E226" s="128" t="s">
        <v>157</v>
      </c>
      <c r="F226" s="129">
        <f t="shared" si="19"/>
        <v>0</v>
      </c>
      <c r="G226" s="125">
        <f t="shared" si="18"/>
        <v>84500</v>
      </c>
    </row>
    <row r="227" spans="1:7" ht="12.75">
      <c r="A227" s="132" t="str">
        <f t="shared" si="17"/>
        <v>F5-TRG-ONSITE-2</v>
      </c>
      <c r="B227" s="122" t="s">
        <v>200</v>
      </c>
      <c r="C227" s="122" t="s">
        <v>67</v>
      </c>
      <c r="D227" s="125">
        <v>32500</v>
      </c>
      <c r="E227" s="128" t="s">
        <v>157</v>
      </c>
      <c r="F227" s="129">
        <f t="shared" si="19"/>
        <v>0</v>
      </c>
      <c r="G227" s="125">
        <f t="shared" si="18"/>
        <v>32500</v>
      </c>
    </row>
    <row r="228" spans="1:7" ht="12.75">
      <c r="A228" s="132" t="str">
        <f t="shared" si="17"/>
        <v>F5-TRG-ONSITE-3</v>
      </c>
      <c r="B228" s="122" t="s">
        <v>201</v>
      </c>
      <c r="C228" s="122" t="s">
        <v>68</v>
      </c>
      <c r="D228" s="125">
        <v>37500</v>
      </c>
      <c r="E228" s="128" t="s">
        <v>157</v>
      </c>
      <c r="F228" s="129">
        <f t="shared" si="19"/>
        <v>0</v>
      </c>
      <c r="G228" s="125">
        <f t="shared" si="18"/>
        <v>37500</v>
      </c>
    </row>
    <row r="229" spans="1:7" ht="12.75">
      <c r="A229" s="132" t="str">
        <f t="shared" si="17"/>
        <v>F5-TRG-ONSITE-4</v>
      </c>
      <c r="B229" s="122" t="s">
        <v>202</v>
      </c>
      <c r="C229" s="122" t="s">
        <v>69</v>
      </c>
      <c r="D229" s="125">
        <v>42500</v>
      </c>
      <c r="E229" s="128" t="s">
        <v>157</v>
      </c>
      <c r="F229" s="129">
        <f t="shared" si="19"/>
        <v>0</v>
      </c>
      <c r="G229" s="125">
        <f t="shared" si="18"/>
        <v>42500</v>
      </c>
    </row>
    <row r="230" spans="1:7" ht="12.75">
      <c r="A230" s="132" t="str">
        <f t="shared" si="17"/>
        <v>F5-TRG-ONSITE-5</v>
      </c>
      <c r="B230" s="122" t="s">
        <v>203</v>
      </c>
      <c r="C230" s="122" t="s">
        <v>70</v>
      </c>
      <c r="D230" s="125">
        <v>47500</v>
      </c>
      <c r="E230" s="128" t="s">
        <v>157</v>
      </c>
      <c r="F230" s="129">
        <f t="shared" si="19"/>
        <v>0</v>
      </c>
      <c r="G230" s="125">
        <f t="shared" si="18"/>
        <v>47500</v>
      </c>
    </row>
    <row r="231" spans="1:7" ht="12.75">
      <c r="A231" s="132" t="str">
        <f t="shared" si="17"/>
        <v>F5-TRG-WBA-ESS</v>
      </c>
      <c r="B231" s="122" t="s">
        <v>422</v>
      </c>
      <c r="C231" s="122" t="s">
        <v>460</v>
      </c>
      <c r="D231" s="125">
        <v>995</v>
      </c>
      <c r="E231" s="128" t="s">
        <v>157</v>
      </c>
      <c r="F231" s="129">
        <f t="shared" si="19"/>
        <v>0</v>
      </c>
      <c r="G231" s="125">
        <f t="shared" si="18"/>
        <v>995</v>
      </c>
    </row>
    <row r="232" spans="1:13" ht="12.75">
      <c r="A232" s="132" t="str">
        <f t="shared" si="17"/>
        <v>F5-UPG-AC-300W-R</v>
      </c>
      <c r="B232" s="122" t="s">
        <v>446</v>
      </c>
      <c r="C232" s="122" t="s">
        <v>720</v>
      </c>
      <c r="D232" s="126">
        <v>1313</v>
      </c>
      <c r="E232" s="128" t="s">
        <v>112</v>
      </c>
      <c r="F232" s="129">
        <f aca="true" t="shared" si="20" ref="F232:F251">Disc_H</f>
        <v>0</v>
      </c>
      <c r="G232" s="125">
        <f t="shared" si="18"/>
        <v>1313</v>
      </c>
      <c r="H232" s="97"/>
      <c r="I232" s="126">
        <v>0</v>
      </c>
      <c r="J232" s="126">
        <v>0</v>
      </c>
      <c r="K232" s="126">
        <v>0</v>
      </c>
      <c r="L232" s="126">
        <v>0</v>
      </c>
      <c r="M232" s="136"/>
    </row>
    <row r="233" spans="1:13" ht="12.75">
      <c r="A233" s="132" t="str">
        <f t="shared" si="17"/>
        <v>F5-UPG-AC-425W-R</v>
      </c>
      <c r="B233" s="122" t="s">
        <v>355</v>
      </c>
      <c r="C233" s="122" t="s">
        <v>832</v>
      </c>
      <c r="D233" s="126">
        <v>2625</v>
      </c>
      <c r="E233" s="128" t="s">
        <v>112</v>
      </c>
      <c r="F233" s="129">
        <f t="shared" si="20"/>
        <v>0</v>
      </c>
      <c r="G233" s="125">
        <f t="shared" si="18"/>
        <v>2625</v>
      </c>
      <c r="H233" s="97"/>
      <c r="I233" s="126">
        <v>0</v>
      </c>
      <c r="J233" s="126">
        <v>0</v>
      </c>
      <c r="K233" s="126">
        <v>0</v>
      </c>
      <c r="L233" s="126">
        <v>0</v>
      </c>
      <c r="M233" s="136"/>
    </row>
    <row r="234" spans="1:13" ht="12.75">
      <c r="A234" s="132" t="str">
        <f t="shared" si="17"/>
        <v>F5-UPG-AC-475W-R</v>
      </c>
      <c r="B234" s="122" t="s">
        <v>85</v>
      </c>
      <c r="C234" s="122" t="s">
        <v>852</v>
      </c>
      <c r="D234" s="126">
        <v>2625</v>
      </c>
      <c r="E234" s="128" t="s">
        <v>112</v>
      </c>
      <c r="F234" s="129">
        <f t="shared" si="20"/>
        <v>0</v>
      </c>
      <c r="G234" s="125">
        <f t="shared" si="18"/>
        <v>2625</v>
      </c>
      <c r="H234" s="97"/>
      <c r="I234" s="126">
        <v>0</v>
      </c>
      <c r="J234" s="126">
        <v>0</v>
      </c>
      <c r="K234" s="126">
        <v>0</v>
      </c>
      <c r="L234" s="126">
        <v>0</v>
      </c>
      <c r="M234" s="136"/>
    </row>
    <row r="235" spans="1:12" ht="12.75">
      <c r="A235" s="132" t="str">
        <f t="shared" si="17"/>
        <v>F5-UPG-ARX4-X2</v>
      </c>
      <c r="B235" s="122" t="s">
        <v>529</v>
      </c>
      <c r="C235" s="122" t="s">
        <v>531</v>
      </c>
      <c r="D235" s="125">
        <v>3675</v>
      </c>
      <c r="E235" s="128" t="s">
        <v>112</v>
      </c>
      <c r="F235" s="129">
        <f t="shared" si="20"/>
        <v>0</v>
      </c>
      <c r="G235" s="125">
        <f t="shared" si="18"/>
        <v>3675</v>
      </c>
      <c r="I235" s="125">
        <v>0</v>
      </c>
      <c r="J235" s="125" t="s">
        <v>158</v>
      </c>
      <c r="K235" s="125">
        <v>0</v>
      </c>
      <c r="L235" s="125">
        <v>0</v>
      </c>
    </row>
    <row r="236" spans="1:12" ht="12.75">
      <c r="A236" s="132" t="str">
        <f t="shared" si="17"/>
        <v>F5-UPG-CBL-10FT-RS</v>
      </c>
      <c r="B236" s="122" t="s">
        <v>183</v>
      </c>
      <c r="C236" s="122" t="s">
        <v>52</v>
      </c>
      <c r="D236" s="126">
        <v>19</v>
      </c>
      <c r="E236" s="128" t="s">
        <v>112</v>
      </c>
      <c r="F236" s="129">
        <f t="shared" si="20"/>
        <v>0</v>
      </c>
      <c r="G236" s="125">
        <f t="shared" si="18"/>
        <v>19</v>
      </c>
      <c r="H236" s="97"/>
      <c r="I236" s="126">
        <v>0</v>
      </c>
      <c r="J236" s="126">
        <v>0</v>
      </c>
      <c r="K236" s="126">
        <v>0</v>
      </c>
      <c r="L236" s="126">
        <v>0</v>
      </c>
    </row>
    <row r="237" spans="1:12" ht="12.75">
      <c r="A237" s="132" t="str">
        <f t="shared" si="17"/>
        <v>F5-UPG-CBL-15FT-RS</v>
      </c>
      <c r="B237" s="122" t="s">
        <v>184</v>
      </c>
      <c r="C237" s="122" t="s">
        <v>53</v>
      </c>
      <c r="D237" s="126">
        <v>25</v>
      </c>
      <c r="E237" s="128" t="s">
        <v>112</v>
      </c>
      <c r="F237" s="129">
        <f t="shared" si="20"/>
        <v>0</v>
      </c>
      <c r="G237" s="125">
        <f t="shared" si="18"/>
        <v>25</v>
      </c>
      <c r="H237" s="97"/>
      <c r="I237" s="126">
        <v>0</v>
      </c>
      <c r="J237" s="126">
        <v>0</v>
      </c>
      <c r="K237" s="126">
        <v>0</v>
      </c>
      <c r="L237" s="126">
        <v>0</v>
      </c>
    </row>
    <row r="238" spans="1:12" ht="12.75">
      <c r="A238" s="132" t="str">
        <f t="shared" si="17"/>
        <v>F5-UPG-CBL-20FT-RS</v>
      </c>
      <c r="B238" s="122" t="s">
        <v>185</v>
      </c>
      <c r="C238" s="122" t="s">
        <v>54</v>
      </c>
      <c r="D238" s="126">
        <v>29</v>
      </c>
      <c r="E238" s="128" t="s">
        <v>112</v>
      </c>
      <c r="F238" s="129">
        <f t="shared" si="20"/>
        <v>0</v>
      </c>
      <c r="G238" s="125">
        <f t="shared" si="18"/>
        <v>29</v>
      </c>
      <c r="H238" s="97"/>
      <c r="I238" s="126">
        <v>0</v>
      </c>
      <c r="J238" s="126">
        <v>0</v>
      </c>
      <c r="K238" s="126">
        <v>0</v>
      </c>
      <c r="L238" s="126">
        <v>0</v>
      </c>
    </row>
    <row r="239" spans="1:14" s="122" customFormat="1" ht="12.75">
      <c r="A239" s="132" t="str">
        <f t="shared" si="17"/>
        <v>F5-UPG-CBL-30FT-RS</v>
      </c>
      <c r="B239" s="122" t="s">
        <v>186</v>
      </c>
      <c r="C239" s="122" t="s">
        <v>55</v>
      </c>
      <c r="D239" s="126">
        <v>37</v>
      </c>
      <c r="E239" s="128" t="s">
        <v>112</v>
      </c>
      <c r="F239" s="129">
        <f t="shared" si="20"/>
        <v>0</v>
      </c>
      <c r="G239" s="125">
        <f t="shared" si="18"/>
        <v>37</v>
      </c>
      <c r="H239" s="97"/>
      <c r="I239" s="126">
        <v>0</v>
      </c>
      <c r="J239" s="126">
        <v>0</v>
      </c>
      <c r="K239" s="126">
        <v>0</v>
      </c>
      <c r="L239" s="126">
        <v>0</v>
      </c>
      <c r="M239" s="130"/>
      <c r="N239" s="130"/>
    </row>
    <row r="240" spans="1:14" s="122" customFormat="1" ht="12.75">
      <c r="A240" s="132" t="str">
        <f t="shared" si="17"/>
        <v>F5-UPG-CBL-50FT-RS</v>
      </c>
      <c r="B240" s="122" t="s">
        <v>187</v>
      </c>
      <c r="C240" s="122" t="s">
        <v>56</v>
      </c>
      <c r="D240" s="126">
        <v>44</v>
      </c>
      <c r="E240" s="128" t="s">
        <v>112</v>
      </c>
      <c r="F240" s="129">
        <f t="shared" si="20"/>
        <v>0</v>
      </c>
      <c r="G240" s="125">
        <f t="shared" si="18"/>
        <v>44</v>
      </c>
      <c r="H240" s="97"/>
      <c r="I240" s="126">
        <v>0</v>
      </c>
      <c r="J240" s="126">
        <v>0</v>
      </c>
      <c r="K240" s="126">
        <v>0</v>
      </c>
      <c r="L240" s="126">
        <v>0</v>
      </c>
      <c r="M240" s="130"/>
      <c r="N240" s="130"/>
    </row>
    <row r="241" spans="1:14" s="122" customFormat="1" ht="12.75">
      <c r="A241" s="132" t="str">
        <f t="shared" si="17"/>
        <v>F5-UPG-DC-300W-R</v>
      </c>
      <c r="B241" s="122" t="s">
        <v>523</v>
      </c>
      <c r="C241" s="122" t="s">
        <v>722</v>
      </c>
      <c r="D241" s="126">
        <v>2625</v>
      </c>
      <c r="E241" s="128" t="s">
        <v>112</v>
      </c>
      <c r="F241" s="129">
        <f t="shared" si="20"/>
        <v>0</v>
      </c>
      <c r="G241" s="125">
        <f t="shared" si="18"/>
        <v>2625</v>
      </c>
      <c r="H241" s="97"/>
      <c r="I241" s="126">
        <v>0</v>
      </c>
      <c r="J241" s="126">
        <v>0</v>
      </c>
      <c r="K241" s="126">
        <v>0</v>
      </c>
      <c r="L241" s="126">
        <v>0</v>
      </c>
      <c r="M241" s="136"/>
      <c r="N241" s="130"/>
    </row>
    <row r="242" spans="1:14" ht="12.75">
      <c r="A242" s="132" t="str">
        <f t="shared" si="17"/>
        <v>F5-UPG-DC-850W-R</v>
      </c>
      <c r="B242" s="122" t="s">
        <v>726</v>
      </c>
      <c r="C242" s="122" t="s">
        <v>727</v>
      </c>
      <c r="D242" s="126">
        <v>2625</v>
      </c>
      <c r="E242" s="128" t="s">
        <v>112</v>
      </c>
      <c r="F242" s="129">
        <f t="shared" si="20"/>
        <v>0</v>
      </c>
      <c r="G242" s="125">
        <f t="shared" si="18"/>
        <v>2625</v>
      </c>
      <c r="H242" s="97"/>
      <c r="I242" s="126">
        <v>0</v>
      </c>
      <c r="J242" s="126">
        <v>0</v>
      </c>
      <c r="K242" s="126">
        <v>0</v>
      </c>
      <c r="L242" s="126">
        <v>0</v>
      </c>
      <c r="M242" s="136"/>
      <c r="N242" s="136"/>
    </row>
    <row r="243" spans="1:12" ht="12.75">
      <c r="A243" s="132" t="str">
        <f t="shared" si="17"/>
        <v>F5-UPG-RACK2U-R</v>
      </c>
      <c r="B243" s="122" t="s">
        <v>162</v>
      </c>
      <c r="C243" s="123" t="s">
        <v>189</v>
      </c>
      <c r="D243" s="126">
        <v>315</v>
      </c>
      <c r="E243" s="128" t="s">
        <v>112</v>
      </c>
      <c r="F243" s="129">
        <f t="shared" si="20"/>
        <v>0</v>
      </c>
      <c r="G243" s="125">
        <f aca="true" t="shared" si="21" ref="G243:G259">D243*(1-F243)</f>
        <v>315</v>
      </c>
      <c r="H243" s="97"/>
      <c r="I243" s="126">
        <v>0</v>
      </c>
      <c r="J243" s="126">
        <v>0</v>
      </c>
      <c r="K243" s="126">
        <v>0</v>
      </c>
      <c r="L243" s="126">
        <v>0</v>
      </c>
    </row>
    <row r="244" spans="1:12" ht="12.75">
      <c r="A244" s="132" t="str">
        <f t="shared" si="17"/>
        <v>F5-UPG-SFP+LR-R</v>
      </c>
      <c r="B244" s="122" t="s">
        <v>603</v>
      </c>
      <c r="C244" s="123" t="s">
        <v>601</v>
      </c>
      <c r="D244" s="126">
        <v>3150</v>
      </c>
      <c r="E244" s="128" t="s">
        <v>112</v>
      </c>
      <c r="F244" s="129">
        <f t="shared" si="20"/>
        <v>0</v>
      </c>
      <c r="G244" s="125">
        <f t="shared" si="21"/>
        <v>3150</v>
      </c>
      <c r="H244" s="97"/>
      <c r="I244" s="126">
        <v>0</v>
      </c>
      <c r="J244" s="126">
        <v>0</v>
      </c>
      <c r="K244" s="126">
        <v>0</v>
      </c>
      <c r="L244" s="126">
        <v>0</v>
      </c>
    </row>
    <row r="245" spans="1:14" s="133" customFormat="1" ht="12.75">
      <c r="A245" s="132" t="str">
        <f t="shared" si="17"/>
        <v>F5-UPG-SFP+-R</v>
      </c>
      <c r="B245" s="122" t="s">
        <v>602</v>
      </c>
      <c r="C245" s="123" t="s">
        <v>600</v>
      </c>
      <c r="D245" s="126">
        <v>1680</v>
      </c>
      <c r="E245" s="128" t="s">
        <v>112</v>
      </c>
      <c r="F245" s="129">
        <f t="shared" si="20"/>
        <v>0</v>
      </c>
      <c r="G245" s="125">
        <f t="shared" si="21"/>
        <v>1680</v>
      </c>
      <c r="H245" s="97"/>
      <c r="I245" s="126">
        <v>0</v>
      </c>
      <c r="J245" s="126">
        <v>0</v>
      </c>
      <c r="K245" s="126">
        <v>0</v>
      </c>
      <c r="L245" s="126">
        <v>0</v>
      </c>
      <c r="M245" s="136"/>
      <c r="N245" s="130"/>
    </row>
    <row r="246" spans="1:12" ht="12.75">
      <c r="A246" s="132" t="str">
        <f t="shared" si="17"/>
        <v>F5-UPG-SFPC-R</v>
      </c>
      <c r="B246" s="122" t="s">
        <v>419</v>
      </c>
      <c r="C246" s="123" t="s">
        <v>420</v>
      </c>
      <c r="D246" s="126">
        <v>368</v>
      </c>
      <c r="E246" s="128" t="s">
        <v>112</v>
      </c>
      <c r="F246" s="129">
        <f t="shared" si="20"/>
        <v>0</v>
      </c>
      <c r="G246" s="125">
        <f t="shared" si="21"/>
        <v>368</v>
      </c>
      <c r="H246" s="97"/>
      <c r="I246" s="126">
        <v>0</v>
      </c>
      <c r="J246" s="126">
        <v>0</v>
      </c>
      <c r="K246" s="126">
        <v>0</v>
      </c>
      <c r="L246" s="126">
        <v>0</v>
      </c>
    </row>
    <row r="247" spans="1:12" ht="12.75">
      <c r="A247" s="132" t="str">
        <f t="shared" si="17"/>
        <v>F5-UPG-SFPLX-R</v>
      </c>
      <c r="B247" s="122" t="s">
        <v>151</v>
      </c>
      <c r="C247" s="123" t="s">
        <v>344</v>
      </c>
      <c r="D247" s="126">
        <v>788</v>
      </c>
      <c r="E247" s="128" t="s">
        <v>112</v>
      </c>
      <c r="F247" s="129">
        <f t="shared" si="20"/>
        <v>0</v>
      </c>
      <c r="G247" s="125">
        <f t="shared" si="21"/>
        <v>788</v>
      </c>
      <c r="H247" s="97"/>
      <c r="I247" s="126">
        <v>0</v>
      </c>
      <c r="J247" s="126">
        <v>0</v>
      </c>
      <c r="K247" s="126">
        <v>0</v>
      </c>
      <c r="L247" s="126">
        <v>0</v>
      </c>
    </row>
    <row r="248" spans="1:12" ht="12.75">
      <c r="A248" s="132" t="str">
        <f t="shared" si="17"/>
        <v>F5-UPG-SFP-R</v>
      </c>
      <c r="B248" s="122" t="s">
        <v>150</v>
      </c>
      <c r="C248" s="123" t="s">
        <v>343</v>
      </c>
      <c r="D248" s="126">
        <v>263</v>
      </c>
      <c r="E248" s="128" t="s">
        <v>112</v>
      </c>
      <c r="F248" s="129">
        <f t="shared" si="20"/>
        <v>0</v>
      </c>
      <c r="G248" s="125">
        <f t="shared" si="21"/>
        <v>263</v>
      </c>
      <c r="H248" s="97"/>
      <c r="I248" s="126">
        <v>0</v>
      </c>
      <c r="J248" s="126">
        <v>0</v>
      </c>
      <c r="K248" s="126">
        <v>0</v>
      </c>
      <c r="L248" s="126">
        <v>0</v>
      </c>
    </row>
    <row r="249" spans="1:13" ht="12.75">
      <c r="A249" s="132" t="str">
        <f t="shared" si="17"/>
        <v>F5-UPG-XFPEROP-R</v>
      </c>
      <c r="B249" s="122" t="s">
        <v>8</v>
      </c>
      <c r="C249" s="123" t="s">
        <v>382</v>
      </c>
      <c r="D249" s="126">
        <v>9240</v>
      </c>
      <c r="E249" s="128" t="s">
        <v>112</v>
      </c>
      <c r="F249" s="129">
        <f t="shared" si="20"/>
        <v>0</v>
      </c>
      <c r="G249" s="125">
        <f t="shared" si="21"/>
        <v>9240</v>
      </c>
      <c r="H249" s="97"/>
      <c r="I249" s="126">
        <v>0</v>
      </c>
      <c r="J249" s="126">
        <v>0</v>
      </c>
      <c r="K249" s="126">
        <v>0</v>
      </c>
      <c r="L249" s="126">
        <v>0</v>
      </c>
      <c r="M249" s="136"/>
    </row>
    <row r="250" spans="1:13" ht="12.75">
      <c r="A250" s="132" t="str">
        <f t="shared" si="17"/>
        <v>F5-UPG-XFPLROP-R</v>
      </c>
      <c r="B250" s="122" t="s">
        <v>7</v>
      </c>
      <c r="C250" s="123" t="s">
        <v>381</v>
      </c>
      <c r="D250" s="126">
        <v>5303</v>
      </c>
      <c r="E250" s="128" t="s">
        <v>112</v>
      </c>
      <c r="F250" s="129">
        <f t="shared" si="20"/>
        <v>0</v>
      </c>
      <c r="G250" s="125">
        <f t="shared" si="21"/>
        <v>5303</v>
      </c>
      <c r="H250" s="97"/>
      <c r="I250" s="126">
        <v>0</v>
      </c>
      <c r="J250" s="126">
        <v>0</v>
      </c>
      <c r="K250" s="126">
        <v>0</v>
      </c>
      <c r="L250" s="126">
        <v>0</v>
      </c>
      <c r="M250" s="136"/>
    </row>
    <row r="251" spans="1:13" ht="12.75">
      <c r="A251" s="132" t="str">
        <f t="shared" si="17"/>
        <v>F5-UPG-XFP-R</v>
      </c>
      <c r="B251" s="122" t="s">
        <v>6</v>
      </c>
      <c r="C251" s="123" t="s">
        <v>380</v>
      </c>
      <c r="D251" s="126">
        <v>3675</v>
      </c>
      <c r="E251" s="128" t="s">
        <v>112</v>
      </c>
      <c r="F251" s="129">
        <f t="shared" si="20"/>
        <v>0</v>
      </c>
      <c r="G251" s="125">
        <f t="shared" si="21"/>
        <v>3675</v>
      </c>
      <c r="H251" s="97"/>
      <c r="I251" s="126">
        <v>0</v>
      </c>
      <c r="J251" s="126">
        <v>0</v>
      </c>
      <c r="K251" s="126">
        <v>0</v>
      </c>
      <c r="L251" s="126">
        <v>0</v>
      </c>
      <c r="M251" s="136"/>
    </row>
    <row r="252" spans="1:12" ht="22.5">
      <c r="A252" s="132" t="str">
        <f t="shared" si="17"/>
        <v>F5-VPR-LTM-4S-AC</v>
      </c>
      <c r="B252" s="122" t="s">
        <v>338</v>
      </c>
      <c r="C252" s="122" t="s">
        <v>379</v>
      </c>
      <c r="D252" s="125">
        <v>36745</v>
      </c>
      <c r="E252" s="128" t="s">
        <v>227</v>
      </c>
      <c r="F252" s="129">
        <f>Disc_PD</f>
        <v>0</v>
      </c>
      <c r="G252" s="125">
        <f t="shared" si="21"/>
        <v>36745</v>
      </c>
      <c r="I252" s="125">
        <v>6246.650000000001</v>
      </c>
      <c r="J252" s="125">
        <v>5144.3</v>
      </c>
      <c r="K252" s="125">
        <v>734.9</v>
      </c>
      <c r="L252" s="125">
        <v>2939.6</v>
      </c>
    </row>
    <row r="253" spans="1:12" ht="12.75">
      <c r="A253" s="132" t="str">
        <f t="shared" si="17"/>
        <v>F5-VPR-LTM-4S-AC-RE</v>
      </c>
      <c r="B253" s="122" t="s">
        <v>875</v>
      </c>
      <c r="C253" s="122" t="s">
        <v>879</v>
      </c>
      <c r="D253" s="125">
        <v>5995</v>
      </c>
      <c r="E253" s="128" t="s">
        <v>13</v>
      </c>
      <c r="F253" s="129">
        <f>Disc_None</f>
        <v>0</v>
      </c>
      <c r="G253" s="125">
        <f t="shared" si="21"/>
        <v>5995</v>
      </c>
      <c r="H253" s="97"/>
      <c r="I253" s="125" t="s">
        <v>158</v>
      </c>
      <c r="J253" s="125" t="s">
        <v>158</v>
      </c>
      <c r="K253" s="125" t="s">
        <v>158</v>
      </c>
      <c r="L253" s="125" t="s">
        <v>158</v>
      </c>
    </row>
    <row r="254" spans="1:12" ht="22.5">
      <c r="A254" s="132" t="str">
        <f t="shared" si="17"/>
        <v>F5-VPR-LTM-4S-DC-N</v>
      </c>
      <c r="B254" s="122" t="s">
        <v>428</v>
      </c>
      <c r="C254" s="122" t="s">
        <v>427</v>
      </c>
      <c r="D254" s="125">
        <v>47245</v>
      </c>
      <c r="E254" s="128" t="s">
        <v>227</v>
      </c>
      <c r="F254" s="129">
        <f>Disc_PD</f>
        <v>0</v>
      </c>
      <c r="G254" s="125">
        <f t="shared" si="21"/>
        <v>47245</v>
      </c>
      <c r="I254" s="125">
        <v>8031.650000000001</v>
      </c>
      <c r="J254" s="125">
        <v>6614.3</v>
      </c>
      <c r="K254" s="125">
        <v>944.9</v>
      </c>
      <c r="L254" s="125">
        <v>3779.6</v>
      </c>
    </row>
    <row r="255" spans="1:12" ht="22.5">
      <c r="A255" s="132" t="str">
        <f t="shared" si="17"/>
        <v>F5-VPR-PB100</v>
      </c>
      <c r="B255" s="122" t="s">
        <v>339</v>
      </c>
      <c r="C255" s="122" t="s">
        <v>454</v>
      </c>
      <c r="D255" s="125">
        <v>83995</v>
      </c>
      <c r="E255" s="128" t="s">
        <v>227</v>
      </c>
      <c r="F255" s="129">
        <f>Disc_PD</f>
        <v>0</v>
      </c>
      <c r="G255" s="125">
        <f t="shared" si="21"/>
        <v>83995</v>
      </c>
      <c r="I255" s="125">
        <v>14279.150000000001</v>
      </c>
      <c r="J255" s="125">
        <v>11759.300000000001</v>
      </c>
      <c r="K255" s="125">
        <v>1679.9</v>
      </c>
      <c r="L255" s="125">
        <v>6719.6</v>
      </c>
    </row>
    <row r="256" spans="1:12" ht="22.5">
      <c r="A256" s="132" t="str">
        <f t="shared" si="17"/>
        <v>F5-VPR-PB100-N</v>
      </c>
      <c r="B256" s="122" t="s">
        <v>429</v>
      </c>
      <c r="C256" s="122" t="s">
        <v>455</v>
      </c>
      <c r="D256" s="125">
        <v>122845</v>
      </c>
      <c r="E256" s="128" t="s">
        <v>227</v>
      </c>
      <c r="F256" s="129">
        <f>Disc_PD</f>
        <v>0</v>
      </c>
      <c r="G256" s="125">
        <f t="shared" si="21"/>
        <v>122845</v>
      </c>
      <c r="I256" s="125">
        <v>20883.65</v>
      </c>
      <c r="J256" s="125">
        <v>17198.300000000003</v>
      </c>
      <c r="K256" s="125">
        <v>2456.9</v>
      </c>
      <c r="L256" s="125">
        <v>9827.6</v>
      </c>
    </row>
    <row r="257" spans="1:12" ht="12.75">
      <c r="A257" s="132" t="str">
        <f t="shared" si="17"/>
        <v>F5-VPR-PB100-RE</v>
      </c>
      <c r="B257" s="122" t="s">
        <v>877</v>
      </c>
      <c r="C257" s="122" t="s">
        <v>878</v>
      </c>
      <c r="D257" s="125">
        <v>8995</v>
      </c>
      <c r="E257" s="128" t="s">
        <v>13</v>
      </c>
      <c r="F257" s="129">
        <f>Disc_None</f>
        <v>0</v>
      </c>
      <c r="G257" s="125">
        <f t="shared" si="21"/>
        <v>8995</v>
      </c>
      <c r="H257" s="97"/>
      <c r="I257" s="125" t="s">
        <v>158</v>
      </c>
      <c r="J257" s="125" t="s">
        <v>158</v>
      </c>
      <c r="K257" s="125" t="s">
        <v>158</v>
      </c>
      <c r="L257" s="125" t="s">
        <v>158</v>
      </c>
    </row>
    <row r="258" spans="1:12" ht="22.5">
      <c r="A258" s="132" t="str">
        <f t="shared" si="17"/>
        <v>F5-VPR-PB200</v>
      </c>
      <c r="B258" s="122" t="s">
        <v>757</v>
      </c>
      <c r="C258" s="122" t="s">
        <v>952</v>
      </c>
      <c r="D258" s="125">
        <v>115495</v>
      </c>
      <c r="E258" s="128" t="s">
        <v>227</v>
      </c>
      <c r="F258" s="129">
        <f>Disc_PD</f>
        <v>0</v>
      </c>
      <c r="G258" s="125">
        <f t="shared" si="21"/>
        <v>115495</v>
      </c>
      <c r="I258" s="125">
        <v>19634.15</v>
      </c>
      <c r="J258" s="125">
        <v>16169.300000000001</v>
      </c>
      <c r="K258" s="125">
        <v>2309.9</v>
      </c>
      <c r="L258" s="125">
        <v>9239.6</v>
      </c>
    </row>
    <row r="259" spans="1:12" ht="12.75">
      <c r="A259" s="132" t="str">
        <f aca="true" t="shared" si="22" ref="A259:A266">B259</f>
        <v>F5-VPR-PB200-RE</v>
      </c>
      <c r="B259" s="122" t="s">
        <v>876</v>
      </c>
      <c r="C259" s="122" t="s">
        <v>880</v>
      </c>
      <c r="D259" s="125">
        <v>9995</v>
      </c>
      <c r="E259" s="128" t="s">
        <v>13</v>
      </c>
      <c r="F259" s="129">
        <f>Disc_None</f>
        <v>0</v>
      </c>
      <c r="G259" s="125">
        <f t="shared" si="21"/>
        <v>9995</v>
      </c>
      <c r="H259" s="97"/>
      <c r="I259" s="125" t="s">
        <v>158</v>
      </c>
      <c r="J259" s="125" t="s">
        <v>158</v>
      </c>
      <c r="K259" s="125" t="s">
        <v>158</v>
      </c>
      <c r="L259" s="125" t="s">
        <v>158</v>
      </c>
    </row>
    <row r="260" spans="1:8" ht="12.75">
      <c r="A260" s="132">
        <f t="shared" si="22"/>
        <v>0</v>
      </c>
      <c r="C260" s="137"/>
      <c r="H260" s="97"/>
    </row>
    <row r="261" spans="1:6" s="140" customFormat="1" ht="60.75">
      <c r="A261" s="132">
        <f t="shared" si="22"/>
        <v>0</v>
      </c>
      <c r="B261" s="139"/>
      <c r="C261" s="138" t="s">
        <v>257</v>
      </c>
      <c r="D261" s="139"/>
      <c r="E261" s="139"/>
      <c r="F261" s="139"/>
    </row>
    <row r="262" spans="1:8" ht="12.75">
      <c r="A262" s="132">
        <f t="shared" si="22"/>
        <v>0</v>
      </c>
      <c r="C262" s="137"/>
      <c r="H262" s="97"/>
    </row>
    <row r="263" spans="1:8" ht="12.75">
      <c r="A263" s="132">
        <f t="shared" si="22"/>
        <v>0</v>
      </c>
      <c r="C263" s="137"/>
      <c r="H263" s="97"/>
    </row>
    <row r="264" spans="1:12" ht="12.75">
      <c r="A264" s="132">
        <f t="shared" si="22"/>
        <v>0</v>
      </c>
      <c r="H264" s="97"/>
      <c r="I264" s="137"/>
      <c r="J264" s="137"/>
      <c r="K264" s="137"/>
      <c r="L264" s="137"/>
    </row>
    <row r="265" spans="1:12" ht="15.75">
      <c r="A265" s="132">
        <f t="shared" si="22"/>
        <v>0</v>
      </c>
      <c r="B265" s="141"/>
      <c r="C265" s="152" t="s">
        <v>748</v>
      </c>
      <c r="D265" s="141"/>
      <c r="F265" s="142"/>
      <c r="H265" s="97"/>
      <c r="I265" s="137"/>
      <c r="J265" s="137"/>
      <c r="K265" s="137"/>
      <c r="L265" s="137"/>
    </row>
    <row r="266" spans="1:12" ht="12.75">
      <c r="A266" s="132">
        <f t="shared" si="22"/>
        <v>0</v>
      </c>
      <c r="H266" s="97"/>
      <c r="I266" s="137"/>
      <c r="J266" s="137"/>
      <c r="K266" s="137"/>
      <c r="L266" s="137"/>
    </row>
    <row r="267" spans="1:12" ht="12.75">
      <c r="A267" s="132"/>
      <c r="C267" s="149" t="s">
        <v>206</v>
      </c>
      <c r="D267" s="143" t="s">
        <v>282</v>
      </c>
      <c r="E267" s="144" t="s">
        <v>283</v>
      </c>
      <c r="H267" s="97"/>
      <c r="I267" s="137"/>
      <c r="J267" s="137"/>
      <c r="K267" s="137"/>
      <c r="L267" s="137"/>
    </row>
    <row r="268" spans="1:8" s="137" customFormat="1" ht="11.25">
      <c r="A268" s="132"/>
      <c r="C268" s="145" t="s">
        <v>131</v>
      </c>
      <c r="D268" s="146" t="s">
        <v>227</v>
      </c>
      <c r="E268" s="147">
        <v>0</v>
      </c>
      <c r="H268" s="97"/>
    </row>
    <row r="269" spans="1:8" s="137" customFormat="1" ht="11.25">
      <c r="A269" s="132"/>
      <c r="C269" s="145" t="s">
        <v>132</v>
      </c>
      <c r="D269" s="146" t="s">
        <v>229</v>
      </c>
      <c r="E269" s="147">
        <v>0</v>
      </c>
      <c r="H269" s="97"/>
    </row>
    <row r="270" spans="1:8" s="137" customFormat="1" ht="11.25">
      <c r="A270" s="132"/>
      <c r="C270" s="145" t="s">
        <v>316</v>
      </c>
      <c r="D270" s="146" t="s">
        <v>315</v>
      </c>
      <c r="E270" s="147">
        <v>0</v>
      </c>
      <c r="H270" s="97"/>
    </row>
    <row r="271" spans="1:8" s="137" customFormat="1" ht="11.25">
      <c r="A271" s="132"/>
      <c r="C271" s="145" t="s">
        <v>948</v>
      </c>
      <c r="D271" s="146" t="s">
        <v>111</v>
      </c>
      <c r="E271" s="147">
        <v>0</v>
      </c>
      <c r="H271" s="97"/>
    </row>
    <row r="272" spans="1:8" s="137" customFormat="1" ht="11.25">
      <c r="A272" s="132"/>
      <c r="C272" s="145" t="s">
        <v>134</v>
      </c>
      <c r="D272" s="146" t="s">
        <v>112</v>
      </c>
      <c r="E272" s="147">
        <v>0</v>
      </c>
      <c r="H272" s="97"/>
    </row>
    <row r="273" spans="1:8" s="137" customFormat="1" ht="11.25">
      <c r="A273" s="132"/>
      <c r="C273" s="145" t="s">
        <v>959</v>
      </c>
      <c r="D273" s="146" t="s">
        <v>90</v>
      </c>
      <c r="E273" s="147">
        <v>0</v>
      </c>
      <c r="H273" s="97"/>
    </row>
    <row r="274" spans="1:8" s="137" customFormat="1" ht="11.25">
      <c r="A274" s="132"/>
      <c r="C274" s="145" t="s">
        <v>801</v>
      </c>
      <c r="D274" s="146" t="s">
        <v>800</v>
      </c>
      <c r="E274" s="147">
        <v>0</v>
      </c>
      <c r="H274" s="97"/>
    </row>
    <row r="275" spans="1:8" s="137" customFormat="1" ht="11.25">
      <c r="A275" s="132"/>
      <c r="C275" s="145" t="s">
        <v>135</v>
      </c>
      <c r="D275" s="146" t="s">
        <v>264</v>
      </c>
      <c r="E275" s="147">
        <v>0</v>
      </c>
      <c r="H275" s="97"/>
    </row>
    <row r="276" spans="1:8" s="137" customFormat="1" ht="11.25">
      <c r="A276" s="132"/>
      <c r="C276" s="145" t="s">
        <v>136</v>
      </c>
      <c r="D276" s="146" t="s">
        <v>265</v>
      </c>
      <c r="E276" s="147">
        <v>0</v>
      </c>
      <c r="H276" s="97"/>
    </row>
    <row r="277" spans="1:8" s="137" customFormat="1" ht="11.25">
      <c r="A277" s="132"/>
      <c r="C277" s="145" t="s">
        <v>799</v>
      </c>
      <c r="D277" s="146" t="s">
        <v>798</v>
      </c>
      <c r="E277" s="147">
        <v>0</v>
      </c>
      <c r="H277" s="97"/>
    </row>
    <row r="278" spans="1:8" s="137" customFormat="1" ht="11.25">
      <c r="A278" s="132"/>
      <c r="C278" s="145" t="s">
        <v>796</v>
      </c>
      <c r="D278" s="146" t="s">
        <v>797</v>
      </c>
      <c r="E278" s="147">
        <v>0</v>
      </c>
      <c r="H278" s="97"/>
    </row>
    <row r="279" spans="1:8" s="137" customFormat="1" ht="11.25">
      <c r="A279" s="132"/>
      <c r="C279" s="145" t="s">
        <v>137</v>
      </c>
      <c r="D279" s="146" t="s">
        <v>157</v>
      </c>
      <c r="E279" s="147">
        <v>0</v>
      </c>
      <c r="H279" s="97"/>
    </row>
    <row r="280" spans="1:8" s="137" customFormat="1" ht="11.25">
      <c r="A280" s="132"/>
      <c r="C280" s="145" t="s">
        <v>138</v>
      </c>
      <c r="D280" s="146" t="s">
        <v>13</v>
      </c>
      <c r="E280" s="147">
        <v>0</v>
      </c>
      <c r="H280" s="97"/>
    </row>
    <row r="281" spans="1:8" s="137" customFormat="1" ht="11.25">
      <c r="A281" s="132"/>
      <c r="B281" s="145"/>
      <c r="C281" s="145"/>
      <c r="D281" s="148"/>
      <c r="H281" s="97"/>
    </row>
    <row r="282" spans="1:8" s="137" customFormat="1" ht="11.25">
      <c r="A282" s="132">
        <f>B282</f>
        <v>0</v>
      </c>
      <c r="B282" s="145"/>
      <c r="C282" s="145"/>
      <c r="D282" s="148"/>
      <c r="H282" s="97"/>
    </row>
    <row r="283" spans="1:12" ht="12.75">
      <c r="A283" s="132">
        <f>B283</f>
        <v>0</v>
      </c>
      <c r="B283" s="150"/>
      <c r="I283" s="137"/>
      <c r="J283" s="137"/>
      <c r="K283" s="137"/>
      <c r="L283" s="137"/>
    </row>
    <row r="284" ht="12.75">
      <c r="A284" s="132">
        <f>B284</f>
        <v>0</v>
      </c>
    </row>
    <row r="285" ht="12.75">
      <c r="A285" s="132">
        <f>B285</f>
        <v>0</v>
      </c>
    </row>
  </sheetData>
  <sheetProtection/>
  <printOptions/>
  <pageMargins left="0.4724409448818898" right="0.35433070866141736" top="0.8661417322834646" bottom="0.8661417322834646" header="0.5118110236220472" footer="0.5118110236220472"/>
  <pageSetup orientation="portrait" paperSize="9" scale="77" r:id="rId1"/>
  <headerFooter alignWithMargins="0">
    <oddHeader>&amp;LF5 Networks -- Confidential&amp;CEMEA Price List&amp;REffective April 1, 2010</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F5 Networks EMEA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F5 EMEA Partner Price List</dc:title>
  <dc:subject/>
  <dc:creator>Truls Hofvind, Senior Product Marketing Manager EMEA</dc:creator>
  <cp:keywords/>
  <dc:description/>
  <cp:lastModifiedBy>mtomasin</cp:lastModifiedBy>
  <cp:lastPrinted>2010-02-27T11:46:26Z</cp:lastPrinted>
  <dcterms:created xsi:type="dcterms:W3CDTF">2004-05-28T21:18:55Z</dcterms:created>
  <dcterms:modified xsi:type="dcterms:W3CDTF">2010-05-19T15:21:48Z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