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 activeTab="2"/>
  </bookViews>
  <sheets>
    <sheet name="GENNAIO 2014" sheetId="1" r:id="rId1"/>
    <sheet name="FEBBRAIO 2014" sheetId="2" r:id="rId2"/>
    <sheet name="MARZO 2014" sheetId="3" r:id="rId3"/>
  </sheets>
  <calcPr calcId="125725"/>
</workbook>
</file>

<file path=xl/calcChain.xml><?xml version="1.0" encoding="utf-8"?>
<calcChain xmlns="http://schemas.openxmlformats.org/spreadsheetml/2006/main">
  <c r="B16" i="3"/>
  <c r="B4"/>
  <c r="B7" l="1"/>
  <c r="B9" l="1"/>
  <c r="B3" l="1"/>
  <c r="B10" l="1"/>
  <c r="B15"/>
  <c r="B17"/>
  <c r="B9" i="2"/>
  <c r="B8"/>
  <c r="B5"/>
  <c r="B13"/>
  <c r="B3"/>
  <c r="B6"/>
  <c r="B11"/>
  <c r="B24" i="3"/>
  <c r="B22"/>
  <c r="B23"/>
  <c r="B7" i="2"/>
  <c r="B16"/>
  <c r="B13" i="1"/>
  <c r="B7"/>
  <c r="B3"/>
  <c r="B4"/>
  <c r="B19" i="2"/>
  <c r="B18"/>
  <c r="B17"/>
  <c r="B8" i="1"/>
  <c r="B15"/>
  <c r="B18"/>
  <c r="B14"/>
  <c r="B6"/>
  <c r="B12"/>
  <c r="B11"/>
  <c r="B21"/>
  <c r="B20"/>
  <c r="B19"/>
</calcChain>
</file>

<file path=xl/sharedStrings.xml><?xml version="1.0" encoding="utf-8"?>
<sst xmlns="http://schemas.openxmlformats.org/spreadsheetml/2006/main" count="77" uniqueCount="39">
  <si>
    <t xml:space="preserve">COGNOME - NOME </t>
  </si>
  <si>
    <t>TOTALE DOVUTO (in Euro)</t>
  </si>
  <si>
    <t>Bettini Marco</t>
  </si>
  <si>
    <t>Catino Marco</t>
  </si>
  <si>
    <t>de Giovanni Fulvio</t>
  </si>
  <si>
    <t>Furlan Walter</t>
  </si>
  <si>
    <t>Iannelli Stefani</t>
  </si>
  <si>
    <t>Luppi Massimiliano</t>
  </si>
  <si>
    <t>Maanna Mostapha</t>
  </si>
  <si>
    <t>Maglietta Daniel</t>
  </si>
  <si>
    <t>Milan Daniele</t>
  </si>
  <si>
    <t>Ornaghi Alberto</t>
  </si>
  <si>
    <t>Rodriguez Sergio</t>
  </si>
  <si>
    <t>Russo Giancarlo</t>
  </si>
  <si>
    <t>Scarafile Alessandro</t>
  </si>
  <si>
    <t>Shehata Emad</t>
  </si>
  <si>
    <t>Velasco Alex</t>
  </si>
  <si>
    <t>Vincenzetti David</t>
  </si>
  <si>
    <t>Woon Serge</t>
  </si>
  <si>
    <t>TOTALE RIMBORSI SPESE €</t>
  </si>
  <si>
    <t>TOTALE RIMBORSI SPESE SGD</t>
  </si>
  <si>
    <t>TOTALE RIMBORSI SPESE $</t>
  </si>
  <si>
    <t>PROSPETTO NOTE SPESE MESE DI GENNAIO 2014</t>
  </si>
  <si>
    <t>Pelliccione Alberto</t>
  </si>
  <si>
    <t>Sottrarre € 25,04 da NS Ottobre</t>
  </si>
  <si>
    <t>PROSPETTO NOTE SPESE MESE DI FEBBRAIO 2014</t>
  </si>
  <si>
    <t>Aggiunti € 12,39 da NS Settembre</t>
  </si>
  <si>
    <t>Sottratti SGD 11,98 da NS Ottobre</t>
  </si>
  <si>
    <t>Aggiunti € 167,98 da NS Novembre/Dicembre + Sottratti € 125,70 anticipo cassa + Sottratti 17,98 NS Dicembre</t>
  </si>
  <si>
    <t>Sottratto anticipo cassa € 41,00</t>
  </si>
  <si>
    <t>Cornelli Fabrizio</t>
  </si>
  <si>
    <t>NS Gennaio</t>
  </si>
  <si>
    <t>PROSPETTO NOTE SPESE MESE DI MARZO 2014</t>
  </si>
  <si>
    <t>Aggiungere 100,00 mancia Stefano</t>
  </si>
  <si>
    <t>Iannelli Stefania</t>
  </si>
  <si>
    <t>Di Pasquale Andrea</t>
  </si>
  <si>
    <t>NS Marzo</t>
  </si>
  <si>
    <t>Aggiunti € 35,00 da NS Gennaio</t>
  </si>
  <si>
    <t>Sottratti € 68,9 anticipo cassa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</si>
</sst>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,##0.00_ ;[Red]\-#,##0.00\ "/>
    <numFmt numFmtId="165" formatCode="[$SGD]\ #,##0.00;[Red][$SGD]\ #,##0.00"/>
    <numFmt numFmtId="166" formatCode="#,##0.00;[Red]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/>
    <xf numFmtId="0" fontId="3" fillId="3" borderId="3" xfId="0" applyFont="1" applyFill="1" applyBorder="1" applyAlignment="1">
      <alignment horizontal="right"/>
    </xf>
    <xf numFmtId="0" fontId="0" fillId="4" borderId="4" xfId="0" applyFill="1" applyBorder="1"/>
    <xf numFmtId="164" fontId="5" fillId="3" borderId="5" xfId="1" applyNumberFormat="1" applyFont="1" applyFill="1" applyBorder="1"/>
    <xf numFmtId="0" fontId="0" fillId="2" borderId="6" xfId="0" applyFill="1" applyBorder="1"/>
    <xf numFmtId="165" fontId="5" fillId="3" borderId="5" xfId="1" applyNumberFormat="1" applyFont="1" applyFill="1" applyBorder="1" applyAlignment="1">
      <alignment horizontal="right"/>
    </xf>
    <xf numFmtId="164" fontId="5" fillId="3" borderId="5" xfId="1" applyNumberFormat="1" applyFont="1" applyFill="1" applyBorder="1" applyAlignment="1">
      <alignment horizontal="right"/>
    </xf>
    <xf numFmtId="164" fontId="5" fillId="5" borderId="5" xfId="1" applyNumberFormat="1" applyFont="1" applyFill="1" applyBorder="1" applyAlignment="1">
      <alignment horizontal="right"/>
    </xf>
    <xf numFmtId="0" fontId="6" fillId="5" borderId="1" xfId="0" applyFont="1" applyFill="1" applyBorder="1"/>
    <xf numFmtId="166" fontId="5" fillId="5" borderId="2" xfId="1" applyNumberFormat="1" applyFont="1" applyFill="1" applyBorder="1"/>
    <xf numFmtId="166" fontId="5" fillId="5" borderId="2" xfId="1" applyNumberFormat="1" applyFont="1" applyFill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center"/>
    </xf>
    <xf numFmtId="0" fontId="0" fillId="0" borderId="2" xfId="0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>
      <selection activeCell="H29" sqref="H29"/>
    </sheetView>
  </sheetViews>
  <sheetFormatPr defaultRowHeight="15"/>
  <cols>
    <col min="1" max="1" width="27.140625" bestFit="1" customWidth="1"/>
    <col min="2" max="2" width="39.5703125" customWidth="1"/>
  </cols>
  <sheetData>
    <row r="1" spans="1:3" ht="19.5" thickBot="1">
      <c r="A1" s="13" t="s">
        <v>22</v>
      </c>
      <c r="B1" s="14"/>
    </row>
    <row r="2" spans="1:3" ht="15.75" thickBot="1">
      <c r="A2" s="1" t="s">
        <v>0</v>
      </c>
      <c r="B2" s="2" t="s">
        <v>1</v>
      </c>
    </row>
    <row r="3" spans="1:3" ht="15.75">
      <c r="A3" s="3" t="s">
        <v>2</v>
      </c>
      <c r="B3" s="4">
        <f>194.82</f>
        <v>194.82</v>
      </c>
    </row>
    <row r="4" spans="1:3" ht="15.75">
      <c r="A4" s="5" t="s">
        <v>3</v>
      </c>
      <c r="B4" s="4">
        <f>27.56-6.05</f>
        <v>21.509999999999998</v>
      </c>
    </row>
    <row r="5" spans="1:3" ht="15.75">
      <c r="A5" s="3" t="s">
        <v>4</v>
      </c>
      <c r="B5" s="4">
        <v>59.9</v>
      </c>
    </row>
    <row r="6" spans="1:3" ht="15.75">
      <c r="A6" s="5" t="s">
        <v>5</v>
      </c>
      <c r="B6" s="4">
        <f>75.58-64.62</f>
        <v>10.959999999999994</v>
      </c>
    </row>
    <row r="7" spans="1:3" ht="15.75">
      <c r="A7" s="3" t="s">
        <v>6</v>
      </c>
      <c r="B7" s="4">
        <f>73.57+12.39</f>
        <v>85.96</v>
      </c>
      <c r="C7" s="12" t="s">
        <v>26</v>
      </c>
    </row>
    <row r="8" spans="1:3" ht="15.75">
      <c r="A8" s="5" t="s">
        <v>8</v>
      </c>
      <c r="B8" s="4">
        <f>417.01-26.27</f>
        <v>390.74</v>
      </c>
    </row>
    <row r="9" spans="1:3" ht="15.75">
      <c r="A9" s="3" t="s">
        <v>9</v>
      </c>
      <c r="B9" s="6">
        <v>0</v>
      </c>
    </row>
    <row r="10" spans="1:3" ht="15.75">
      <c r="A10" s="5" t="s">
        <v>10</v>
      </c>
      <c r="B10" s="4">
        <v>13.8</v>
      </c>
      <c r="C10" s="12" t="s">
        <v>24</v>
      </c>
    </row>
    <row r="11" spans="1:3" ht="15.75">
      <c r="A11" s="3" t="s">
        <v>23</v>
      </c>
      <c r="B11" s="4">
        <f>62.8-2.86-3.96</f>
        <v>55.98</v>
      </c>
    </row>
    <row r="12" spans="1:3" ht="15.75">
      <c r="A12" s="5" t="s">
        <v>12</v>
      </c>
      <c r="B12" s="4">
        <f>334.92+363.3+25.93</f>
        <v>724.15</v>
      </c>
    </row>
    <row r="13" spans="1:3" ht="15.75">
      <c r="A13" s="3" t="s">
        <v>13</v>
      </c>
      <c r="B13" s="4">
        <f>31.4+167.98-125.7-17.98</f>
        <v>55.699999999999989</v>
      </c>
      <c r="C13" s="12" t="s">
        <v>28</v>
      </c>
    </row>
    <row r="14" spans="1:3" ht="15.75">
      <c r="A14" s="5" t="s">
        <v>14</v>
      </c>
      <c r="B14" s="4">
        <f>4.29+381.49+3.18</f>
        <v>388.96000000000004</v>
      </c>
    </row>
    <row r="15" spans="1:3" ht="15.75">
      <c r="A15" s="3" t="s">
        <v>15</v>
      </c>
      <c r="B15" s="7">
        <f>-2.35-64.35-8.2</f>
        <v>-74.899999999999991</v>
      </c>
    </row>
    <row r="16" spans="1:3" ht="15.75">
      <c r="A16" s="5" t="s">
        <v>16</v>
      </c>
      <c r="B16" s="7">
        <v>3608.8</v>
      </c>
    </row>
    <row r="17" spans="1:3" ht="15.75">
      <c r="A17" s="3" t="s">
        <v>17</v>
      </c>
      <c r="B17" s="4">
        <v>170</v>
      </c>
    </row>
    <row r="18" spans="1:3" ht="16.5" thickBot="1">
      <c r="A18" s="5" t="s">
        <v>18</v>
      </c>
      <c r="B18" s="6">
        <f>15+212.27-11.98</f>
        <v>215.29000000000002</v>
      </c>
      <c r="C18" s="12" t="s">
        <v>27</v>
      </c>
    </row>
    <row r="19" spans="1:3" ht="16.5" thickBot="1">
      <c r="A19" s="9" t="s">
        <v>19</v>
      </c>
      <c r="B19" s="10">
        <f>SUM(B3:B8,B10:B15,B17)</f>
        <v>2097.58</v>
      </c>
    </row>
    <row r="20" spans="1:3" ht="16.5" thickBot="1">
      <c r="A20" s="9" t="s">
        <v>20</v>
      </c>
      <c r="B20" s="11">
        <f>B18+B9</f>
        <v>215.29000000000002</v>
      </c>
    </row>
    <row r="21" spans="1:3" ht="16.5" thickBot="1">
      <c r="A21" s="9" t="s">
        <v>21</v>
      </c>
      <c r="B21" s="11">
        <f>B16</f>
        <v>3608.8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workbookViewId="0">
      <selection sqref="A1:B19"/>
    </sheetView>
  </sheetViews>
  <sheetFormatPr defaultRowHeight="15"/>
  <cols>
    <col min="1" max="1" width="27.140625" bestFit="1" customWidth="1"/>
    <col min="2" max="2" width="39.5703125" customWidth="1"/>
  </cols>
  <sheetData>
    <row r="1" spans="1:3" ht="19.5" thickBot="1">
      <c r="A1" s="13" t="s">
        <v>25</v>
      </c>
      <c r="B1" s="14"/>
    </row>
    <row r="2" spans="1:3" ht="15.75" thickBot="1">
      <c r="A2" s="1" t="s">
        <v>0</v>
      </c>
      <c r="B2" s="2" t="s">
        <v>1</v>
      </c>
    </row>
    <row r="3" spans="1:3" ht="15.75">
      <c r="A3" s="3" t="s">
        <v>2</v>
      </c>
      <c r="B3" s="4">
        <f>62.13+39.82</f>
        <v>101.95</v>
      </c>
    </row>
    <row r="4" spans="1:3" ht="15.75">
      <c r="A4" s="5" t="s">
        <v>30</v>
      </c>
      <c r="B4" s="4">
        <v>373.5</v>
      </c>
      <c r="C4" s="12" t="s">
        <v>31</v>
      </c>
    </row>
    <row r="5" spans="1:3" ht="15.75">
      <c r="A5" s="3" t="s">
        <v>4</v>
      </c>
      <c r="B5" s="4">
        <f>102.37-34.85-14.66</f>
        <v>52.860000000000014</v>
      </c>
    </row>
    <row r="6" spans="1:3" ht="15.75">
      <c r="A6" s="5" t="s">
        <v>35</v>
      </c>
      <c r="B6" s="4">
        <f>32.45</f>
        <v>32.450000000000003</v>
      </c>
      <c r="C6" s="12" t="s">
        <v>36</v>
      </c>
    </row>
    <row r="7" spans="1:3" ht="15.75">
      <c r="A7" s="3" t="s">
        <v>34</v>
      </c>
      <c r="B7" s="4">
        <f>65.19-1.4</f>
        <v>63.79</v>
      </c>
    </row>
    <row r="8" spans="1:3" ht="15.75">
      <c r="A8" s="5" t="s">
        <v>7</v>
      </c>
      <c r="B8" s="4">
        <f>3.65+48.4</f>
        <v>52.05</v>
      </c>
    </row>
    <row r="9" spans="1:3" ht="15.75">
      <c r="A9" s="3" t="s">
        <v>8</v>
      </c>
      <c r="B9" s="4">
        <f>634.4+8.45+26.99</f>
        <v>669.84</v>
      </c>
    </row>
    <row r="10" spans="1:3" ht="15.75">
      <c r="A10" s="5" t="s">
        <v>9</v>
      </c>
      <c r="B10" s="6">
        <v>34.54</v>
      </c>
      <c r="C10" s="12"/>
    </row>
    <row r="11" spans="1:3" ht="15.75">
      <c r="A11" s="3" t="s">
        <v>23</v>
      </c>
      <c r="B11" s="4">
        <f>64.29</f>
        <v>64.290000000000006</v>
      </c>
    </row>
    <row r="12" spans="1:3" ht="15.75">
      <c r="A12" s="5" t="s">
        <v>12</v>
      </c>
      <c r="B12" s="4">
        <v>560.5</v>
      </c>
    </row>
    <row r="13" spans="1:3" ht="15.75">
      <c r="A13" s="3" t="s">
        <v>15</v>
      </c>
      <c r="B13" s="7">
        <f>-10.9+35</f>
        <v>24.1</v>
      </c>
      <c r="C13" s="12" t="s">
        <v>37</v>
      </c>
    </row>
    <row r="14" spans="1:3" ht="15.75">
      <c r="A14" s="5" t="s">
        <v>16</v>
      </c>
      <c r="B14" s="7">
        <v>3899.41</v>
      </c>
    </row>
    <row r="15" spans="1:3" ht="15.75">
      <c r="A15" s="3" t="s">
        <v>17</v>
      </c>
      <c r="B15" s="4">
        <v>107.8</v>
      </c>
      <c r="C15" s="12" t="s">
        <v>29</v>
      </c>
    </row>
    <row r="16" spans="1:3" ht="16.5" thickBot="1">
      <c r="A16" s="5" t="s">
        <v>18</v>
      </c>
      <c r="B16" s="6">
        <f>51.58+75.16</f>
        <v>126.74</v>
      </c>
      <c r="C16" s="12"/>
    </row>
    <row r="17" spans="1:2" ht="16.5" thickBot="1">
      <c r="A17" s="9" t="s">
        <v>19</v>
      </c>
      <c r="B17" s="10">
        <f>SUM(B3:B9,B11:B13,B15)</f>
        <v>2103.13</v>
      </c>
    </row>
    <row r="18" spans="1:2" ht="16.5" thickBot="1">
      <c r="A18" s="9" t="s">
        <v>20</v>
      </c>
      <c r="B18" s="11">
        <f>B16+B10</f>
        <v>161.28</v>
      </c>
    </row>
    <row r="19" spans="1:2" ht="16.5" thickBot="1">
      <c r="A19" s="9" t="s">
        <v>21</v>
      </c>
      <c r="B19" s="11">
        <f>B14</f>
        <v>3899.41</v>
      </c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4"/>
  <sheetViews>
    <sheetView tabSelected="1" topLeftCell="A4" workbookViewId="0">
      <selection activeCell="B16" sqref="B16"/>
    </sheetView>
  </sheetViews>
  <sheetFormatPr defaultRowHeight="15"/>
  <cols>
    <col min="1" max="1" width="27.140625" bestFit="1" customWidth="1"/>
    <col min="2" max="2" width="35.42578125" customWidth="1"/>
  </cols>
  <sheetData>
    <row r="1" spans="1:3" ht="19.5" thickBot="1">
      <c r="A1" s="13" t="s">
        <v>32</v>
      </c>
      <c r="B1" s="14"/>
    </row>
    <row r="2" spans="1:3" ht="15.75" thickBot="1">
      <c r="A2" s="1" t="s">
        <v>0</v>
      </c>
      <c r="B2" s="2" t="s">
        <v>1</v>
      </c>
    </row>
    <row r="3" spans="1:3" ht="15.75">
      <c r="A3" s="3" t="s">
        <v>2</v>
      </c>
      <c r="B3" s="4">
        <f>3.19+83.41+4.44</f>
        <v>91.039999999999992</v>
      </c>
    </row>
    <row r="4" spans="1:3" ht="15.75">
      <c r="A4" s="5" t="s">
        <v>3</v>
      </c>
      <c r="B4" s="4">
        <f>3.67-24.12</f>
        <v>-20.450000000000003</v>
      </c>
    </row>
    <row r="5" spans="1:3" ht="15.75">
      <c r="A5" s="5" t="s">
        <v>30</v>
      </c>
      <c r="B5" s="4"/>
    </row>
    <row r="6" spans="1:3" ht="15.75">
      <c r="A6" s="3" t="s">
        <v>4</v>
      </c>
      <c r="B6" s="4"/>
    </row>
    <row r="7" spans="1:3" ht="15.75">
      <c r="A7" s="5" t="s">
        <v>5</v>
      </c>
      <c r="B7" s="4">
        <f>353.6-72.29-28.16</f>
        <v>253.15</v>
      </c>
    </row>
    <row r="8" spans="1:3" ht="15.75">
      <c r="A8" s="3" t="s">
        <v>6</v>
      </c>
      <c r="B8" s="4"/>
    </row>
    <row r="9" spans="1:3" ht="15.75">
      <c r="A9" s="5" t="s">
        <v>7</v>
      </c>
      <c r="B9" s="4">
        <f>29.05+11.11</f>
        <v>40.159999999999997</v>
      </c>
    </row>
    <row r="10" spans="1:3" ht="15.75">
      <c r="A10" s="3" t="s">
        <v>8</v>
      </c>
      <c r="B10" s="4">
        <f>32.95+217.4+63.78-66.33</f>
        <v>247.8</v>
      </c>
    </row>
    <row r="11" spans="1:3" ht="15.75">
      <c r="A11" s="5" t="s">
        <v>9</v>
      </c>
      <c r="B11" s="6"/>
    </row>
    <row r="12" spans="1:3" ht="15.75">
      <c r="A12" s="3" t="s">
        <v>10</v>
      </c>
      <c r="B12" s="4"/>
    </row>
    <row r="13" spans="1:3" ht="15.75">
      <c r="A13" s="5" t="s">
        <v>11</v>
      </c>
      <c r="B13" s="4"/>
    </row>
    <row r="14" spans="1:3" ht="15.75">
      <c r="A14" s="5" t="s">
        <v>23</v>
      </c>
      <c r="B14" s="4"/>
    </row>
    <row r="15" spans="1:3" ht="15.75">
      <c r="A15" s="3" t="s">
        <v>12</v>
      </c>
      <c r="B15" s="4">
        <f>151.89+274.41+148.21</f>
        <v>574.51</v>
      </c>
    </row>
    <row r="16" spans="1:3" ht="15.75">
      <c r="A16" s="5" t="s">
        <v>13</v>
      </c>
      <c r="B16" s="4">
        <f>127.55-68.9</f>
        <v>58.649999999999991</v>
      </c>
      <c r="C16" s="12" t="s">
        <v>38</v>
      </c>
    </row>
    <row r="17" spans="1:3" ht="15.75">
      <c r="A17" s="3" t="s">
        <v>14</v>
      </c>
      <c r="B17" s="4">
        <f>24.43+494.69+61.37</f>
        <v>580.49</v>
      </c>
    </row>
    <row r="18" spans="1:3" ht="15.75">
      <c r="A18" s="5" t="s">
        <v>15</v>
      </c>
      <c r="B18" s="7">
        <v>-3</v>
      </c>
    </row>
    <row r="19" spans="1:3" ht="15.75">
      <c r="A19" s="3" t="s">
        <v>16</v>
      </c>
      <c r="B19" s="8"/>
    </row>
    <row r="20" spans="1:3" ht="15.75">
      <c r="A20" s="5" t="s">
        <v>17</v>
      </c>
      <c r="B20" s="4"/>
      <c r="C20" s="12" t="s">
        <v>33</v>
      </c>
    </row>
    <row r="21" spans="1:3" ht="16.5" thickBot="1">
      <c r="A21" s="3" t="s">
        <v>18</v>
      </c>
      <c r="B21" s="6"/>
    </row>
    <row r="22" spans="1:3" ht="16.5" thickBot="1">
      <c r="A22" s="9" t="s">
        <v>19</v>
      </c>
      <c r="B22" s="10">
        <f>SUM(B3:B10,B12:B18,B20)</f>
        <v>1822.3500000000001</v>
      </c>
    </row>
    <row r="23" spans="1:3" ht="16.5" thickBot="1">
      <c r="A23" s="9" t="s">
        <v>20</v>
      </c>
      <c r="B23" s="11">
        <f>B21+B11</f>
        <v>0</v>
      </c>
    </row>
    <row r="24" spans="1:3" ht="16.5" thickBot="1">
      <c r="A24" s="9" t="s">
        <v>21</v>
      </c>
      <c r="B24" s="11">
        <f>B19</f>
        <v>0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GENNAIO 2014</vt:lpstr>
      <vt:lpstr>FEBBRAIO 2014</vt:lpstr>
      <vt:lpstr>MARZO 2014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 Gallucci</dc:creator>
  <cp:lastModifiedBy>Simonetta</cp:lastModifiedBy>
  <dcterms:created xsi:type="dcterms:W3CDTF">2014-01-29T09:04:04Z</dcterms:created>
  <dcterms:modified xsi:type="dcterms:W3CDTF">2014-04-11T12:19:43Z</dcterms:modified>
</cp:coreProperties>
</file>