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5990" tabRatio="433"/>
  </bookViews>
  <sheets>
    <sheet name="Nota Spese EUR" sheetId="3" r:id="rId1"/>
  </sheets>
  <definedNames>
    <definedName name="_xlnm.Print_Area" localSheetId="0">'Nota Spese EUR'!$A$1:$R$32</definedName>
    <definedName name="_xlnm.Print_Titles" localSheetId="0">'Nota Spese EUR'!$1:$10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"/>
  <c r="P1"/>
  <c r="N13"/>
  <c r="O7"/>
  <c r="N7"/>
  <c r="P3"/>
  <c r="P26"/>
  <c r="H26"/>
  <c r="N26"/>
  <c r="P25"/>
  <c r="H25"/>
  <c r="N25"/>
  <c r="P24"/>
  <c r="H24"/>
  <c r="N24"/>
  <c r="P21"/>
  <c r="H21"/>
  <c r="N21"/>
  <c r="P20"/>
  <c r="H20"/>
  <c r="N20"/>
  <c r="P19"/>
  <c r="H19"/>
  <c r="N19"/>
  <c r="P23"/>
  <c r="H23"/>
  <c r="N23"/>
  <c r="P22"/>
  <c r="H22"/>
  <c r="N22"/>
  <c r="P18"/>
  <c r="H18"/>
  <c r="N18"/>
  <c r="P17"/>
  <c r="H17"/>
  <c r="N17"/>
  <c r="P14"/>
  <c r="P13"/>
  <c r="P12"/>
  <c r="P11"/>
  <c r="P27"/>
  <c r="H27"/>
  <c r="N27"/>
  <c r="H11"/>
  <c r="N11"/>
  <c r="H12"/>
  <c r="N12"/>
  <c r="H13"/>
  <c r="H14"/>
  <c r="N14"/>
  <c r="H15"/>
  <c r="N15"/>
  <c r="H16"/>
  <c r="N16"/>
  <c r="H7"/>
  <c r="I7"/>
  <c r="J7"/>
  <c r="L7"/>
  <c r="M7"/>
  <c r="P16"/>
  <c r="P15"/>
  <c r="G7"/>
  <c r="P7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<sst xmlns="http://schemas.openxmlformats.org/spreadsheetml/2006/main" count="115" uniqueCount="53">
  <si>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</si>
  <si>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</si>
  <si>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</si>
  <si>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</si>
  <si>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</si>
  <si>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</si>
  <si>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</si>
  <si>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</si>
  <si>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</si>
  <si>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</si>
  <si>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</si>
  <si>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</si>
  <si>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</si>
  <si>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</si>
  <si>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</si>
  <si>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</si>
  <si>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</si>
  <si>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</si>
  <si>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</si>
  <si>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</si>
  <si>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</si>
  <si>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</si>
  <si>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</si>
  <si>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</si>
  <si>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</si>
  <si>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</si>
  <si>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</si>
  <si>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</si>
  <si>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</si>
  <si>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</si>
  <si>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</si>
  <si>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</si>
  <si>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</si>
  <si>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</si>
  <si>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</si>
  <si>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</si>
  <si>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</si>
  <si>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</si>
  <si>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</si>
  <si>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</si>
  <si>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</si>
  <si>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</si>
  <si>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Italia</t>
  </si>
  <si>
    <t>EUR</t>
  </si>
  <si>
    <t>Uso interno</t>
  </si>
  <si>
    <t>02_01</t>
  </si>
  <si>
    <t>Abb. Amazon Prime</t>
  </si>
  <si>
    <t>Hardware uso interno</t>
  </si>
  <si>
    <t>Abb. Linkedin Premium</t>
  </si>
  <si>
    <t>Software Burp Suite Pro</t>
  </si>
  <si>
    <t>Licenza Office</t>
  </si>
  <si>
    <r>
      <t xml:space="preserve">Hardware uso interno
</t>
    </r>
    <r>
      <rPr>
        <b/>
        <sz val="14"/>
        <color rgb="FFFF0000"/>
        <rFont val="Gulim"/>
        <family val="2"/>
      </rPr>
      <t>(giustificativo solo per € 211,63)</t>
    </r>
  </si>
  <si>
    <t>SW uso interno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</si>
</sst>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</borders>
  <cellStyleXfs count="284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</cellXfs>
  <cellStyles count="28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2"/>
  <sheetViews>
    <sheetView tabSelected="1" view="pageBreakPreview" zoomScale="50" zoomScaleSheetLayoutView="50" workbookViewId="0">
      <pane ySplit="5" topLeftCell="A6" activePane="bottomLeft" state="frozen"/>
      <selection pane="bottomLeft" activeCell="F2" sqref="F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91" t="s">
        <v>0</v>
      </c>
      <c r="C1" s="91"/>
      <c r="D1" s="92" t="s">
        <v>39</v>
      </c>
      <c r="E1" s="92"/>
      <c r="F1" s="38">
        <v>41671</v>
      </c>
      <c r="G1" s="37" t="s">
        <v>45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1494.82</v>
      </c>
      <c r="Q1" s="3" t="s">
        <v>26</v>
      </c>
    </row>
    <row r="2" spans="1:18" s="7" customFormat="1" ht="57.75" customHeight="1">
      <c r="A2" s="4"/>
      <c r="B2" s="93" t="s">
        <v>2</v>
      </c>
      <c r="C2" s="93"/>
      <c r="D2" s="92" t="s">
        <v>40</v>
      </c>
      <c r="E2" s="9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3" t="s">
        <v>24</v>
      </c>
      <c r="C3" s="93"/>
      <c r="D3" s="92" t="s">
        <v>26</v>
      </c>
      <c r="E3" s="92"/>
      <c r="N3" s="9" t="s">
        <v>4</v>
      </c>
      <c r="O3" s="10"/>
      <c r="P3" s="45">
        <f>+O7</f>
        <v>1494.82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17</v>
      </c>
      <c r="E5" s="13"/>
      <c r="F5" s="9" t="s">
        <v>7</v>
      </c>
      <c r="G5" s="51">
        <v>1.726</v>
      </c>
      <c r="N5" s="100" t="s">
        <v>8</v>
      </c>
      <c r="O5" s="100"/>
      <c r="P5" s="41">
        <f>P1-P2-P3-P4</f>
        <v>0</v>
      </c>
      <c r="Q5" s="12"/>
    </row>
    <row r="6" spans="1:18" s="7" customFormat="1" ht="43.5" customHeight="1" thickTop="1" thickBot="1">
      <c r="A6" s="4"/>
      <c r="B6" s="39" t="s">
        <v>41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1" t="s">
        <v>27</v>
      </c>
      <c r="B7" s="102"/>
      <c r="C7" s="103"/>
      <c r="D7" s="76" t="s">
        <v>10</v>
      </c>
      <c r="E7" s="77"/>
      <c r="F7" s="77"/>
      <c r="G7" s="71">
        <f>SUM(G12:G18)</f>
        <v>0</v>
      </c>
      <c r="H7" s="69">
        <f>SUM(H12:H18)</f>
        <v>0</v>
      </c>
      <c r="I7" s="53">
        <f>SUM(I12:I18)</f>
        <v>0</v>
      </c>
      <c r="J7" s="53">
        <f>SUM(J12:J18)</f>
        <v>0</v>
      </c>
      <c r="K7" s="53">
        <f>SUM(K11:K27)</f>
        <v>1494.82</v>
      </c>
      <c r="L7" s="53">
        <f>SUM(L12:L18)</f>
        <v>0</v>
      </c>
      <c r="M7" s="54">
        <f>SUM(M12:M18)</f>
        <v>0</v>
      </c>
      <c r="N7" s="52">
        <f>SUM(N11:N27)</f>
        <v>1494.82</v>
      </c>
      <c r="O7" s="55">
        <f>SUM(O11:O27)</f>
        <v>1494.82</v>
      </c>
      <c r="P7" s="12">
        <f>+N7-SUM(H7:M7)</f>
        <v>0</v>
      </c>
    </row>
    <row r="8" spans="1:18" ht="36" customHeight="1" thickTop="1" thickBot="1">
      <c r="A8" s="78"/>
      <c r="B8" s="79" t="s">
        <v>11</v>
      </c>
      <c r="C8" s="79" t="s">
        <v>12</v>
      </c>
      <c r="D8" s="80" t="s">
        <v>23</v>
      </c>
      <c r="E8" s="79" t="s">
        <v>30</v>
      </c>
      <c r="F8" s="82" t="s">
        <v>29</v>
      </c>
      <c r="G8" s="83" t="s">
        <v>13</v>
      </c>
      <c r="H8" s="85" t="s">
        <v>14</v>
      </c>
      <c r="I8" s="87" t="s">
        <v>32</v>
      </c>
      <c r="J8" s="86" t="s">
        <v>34</v>
      </c>
      <c r="K8" s="86" t="s">
        <v>33</v>
      </c>
      <c r="L8" s="104" t="s">
        <v>20</v>
      </c>
      <c r="M8" s="105"/>
      <c r="N8" s="75" t="s">
        <v>15</v>
      </c>
      <c r="O8" s="94" t="s">
        <v>16</v>
      </c>
      <c r="P8" s="95" t="s">
        <v>17</v>
      </c>
      <c r="Q8" s="2"/>
      <c r="R8" s="88" t="s">
        <v>35</v>
      </c>
    </row>
    <row r="9" spans="1:18" ht="36" customHeight="1" thickTop="1" thickBot="1">
      <c r="A9" s="78"/>
      <c r="B9" s="79" t="s">
        <v>11</v>
      </c>
      <c r="C9" s="79"/>
      <c r="D9" s="81"/>
      <c r="E9" s="79"/>
      <c r="F9" s="82"/>
      <c r="G9" s="84"/>
      <c r="H9" s="85" t="s">
        <v>32</v>
      </c>
      <c r="I9" s="87" t="s">
        <v>32</v>
      </c>
      <c r="J9" s="87"/>
      <c r="K9" s="87" t="s">
        <v>31</v>
      </c>
      <c r="L9" s="96" t="s">
        <v>21</v>
      </c>
      <c r="M9" s="98" t="s">
        <v>22</v>
      </c>
      <c r="N9" s="75"/>
      <c r="O9" s="94"/>
      <c r="P9" s="95"/>
      <c r="Q9" s="2"/>
      <c r="R9" s="89"/>
    </row>
    <row r="10" spans="1:18" ht="37.5" customHeight="1" thickTop="1" thickBot="1">
      <c r="A10" s="78"/>
      <c r="B10" s="79"/>
      <c r="C10" s="79"/>
      <c r="D10" s="81"/>
      <c r="E10" s="79"/>
      <c r="F10" s="82"/>
      <c r="G10" s="68" t="s">
        <v>18</v>
      </c>
      <c r="H10" s="85"/>
      <c r="I10" s="87"/>
      <c r="J10" s="87"/>
      <c r="K10" s="87"/>
      <c r="L10" s="97"/>
      <c r="M10" s="99"/>
      <c r="N10" s="75"/>
      <c r="O10" s="94"/>
      <c r="P10" s="95"/>
      <c r="Q10" s="2"/>
      <c r="R10" s="90"/>
    </row>
    <row r="11" spans="1:18" ht="30" customHeight="1" thickTop="1">
      <c r="A11" s="20">
        <v>1</v>
      </c>
      <c r="B11" s="36">
        <v>41672</v>
      </c>
      <c r="C11" s="22" t="s">
        <v>44</v>
      </c>
      <c r="D11" s="23" t="s">
        <v>46</v>
      </c>
      <c r="E11" s="23" t="s">
        <v>42</v>
      </c>
      <c r="F11" s="23" t="s">
        <v>43</v>
      </c>
      <c r="G11" s="67"/>
      <c r="H11" s="26">
        <f t="shared" ref="H11:H16" si="0">IF($D$3="si",($G$5/$G$6*G11),IF($D$3="no",G11*$G$4,0))</f>
        <v>0</v>
      </c>
      <c r="I11" s="27"/>
      <c r="J11" s="28"/>
      <c r="K11" s="72">
        <v>9.99</v>
      </c>
      <c r="L11" s="29"/>
      <c r="M11" s="30"/>
      <c r="N11" s="31">
        <f t="shared" ref="N11" si="1">SUM(H11:M11)</f>
        <v>9.99</v>
      </c>
      <c r="O11" s="35">
        <v>9.99</v>
      </c>
      <c r="P11" s="33" t="str">
        <f t="shared" ref="P11:P16" si="2">IF(F11="Milano","X","")</f>
        <v/>
      </c>
      <c r="Q11" s="2"/>
      <c r="R11" s="46"/>
    </row>
    <row r="12" spans="1:18" ht="30" customHeight="1">
      <c r="A12" s="34">
        <v>2</v>
      </c>
      <c r="B12" s="36">
        <v>41684</v>
      </c>
      <c r="C12" s="22" t="s">
        <v>44</v>
      </c>
      <c r="D12" s="23" t="s">
        <v>47</v>
      </c>
      <c r="E12" s="23" t="s">
        <v>42</v>
      </c>
      <c r="F12" s="23" t="s">
        <v>43</v>
      </c>
      <c r="G12" s="67"/>
      <c r="H12" s="26">
        <f t="shared" si="0"/>
        <v>0</v>
      </c>
      <c r="I12" s="27"/>
      <c r="J12" s="28"/>
      <c r="K12" s="73">
        <v>75.489999999999995</v>
      </c>
      <c r="L12" s="29"/>
      <c r="M12" s="30"/>
      <c r="N12" s="31">
        <f>SUM(H12:M12)</f>
        <v>75.489999999999995</v>
      </c>
      <c r="O12" s="32">
        <v>75.489999999999995</v>
      </c>
      <c r="P12" s="33" t="str">
        <f t="shared" si="2"/>
        <v/>
      </c>
      <c r="Q12" s="2"/>
      <c r="R12" s="46"/>
    </row>
    <row r="13" spans="1:18" ht="30" customHeight="1">
      <c r="A13" s="34">
        <v>3</v>
      </c>
      <c r="B13" s="36">
        <v>41684</v>
      </c>
      <c r="C13" s="22" t="s">
        <v>44</v>
      </c>
      <c r="D13" s="23" t="s">
        <v>48</v>
      </c>
      <c r="E13" s="23" t="s">
        <v>42</v>
      </c>
      <c r="F13" s="23" t="s">
        <v>43</v>
      </c>
      <c r="G13" s="25"/>
      <c r="H13" s="26">
        <f t="shared" si="0"/>
        <v>0</v>
      </c>
      <c r="I13" s="27"/>
      <c r="J13" s="28"/>
      <c r="K13" s="73">
        <v>71.95</v>
      </c>
      <c r="L13" s="29"/>
      <c r="M13" s="30"/>
      <c r="N13" s="31">
        <f>SUM(H13:L13)</f>
        <v>71.95</v>
      </c>
      <c r="O13" s="35">
        <v>71.95</v>
      </c>
      <c r="P13" s="33" t="str">
        <f t="shared" si="2"/>
        <v/>
      </c>
      <c r="Q13" s="2"/>
      <c r="R13" s="47"/>
    </row>
    <row r="14" spans="1:18" ht="64.5" customHeight="1">
      <c r="A14" s="34">
        <v>4</v>
      </c>
      <c r="B14" s="36">
        <v>41688</v>
      </c>
      <c r="C14" s="22" t="s">
        <v>44</v>
      </c>
      <c r="D14" s="106" t="s">
        <v>51</v>
      </c>
      <c r="E14" s="23" t="s">
        <v>42</v>
      </c>
      <c r="F14" s="23" t="s">
        <v>43</v>
      </c>
      <c r="G14" s="25"/>
      <c r="H14" s="26">
        <f t="shared" si="0"/>
        <v>0</v>
      </c>
      <c r="I14" s="27"/>
      <c r="J14" s="28"/>
      <c r="K14" s="73">
        <v>244.62</v>
      </c>
      <c r="L14" s="29"/>
      <c r="M14" s="30"/>
      <c r="N14" s="31">
        <f t="shared" ref="N14:N27" si="3">SUM(H14:M14)</f>
        <v>244.62</v>
      </c>
      <c r="O14" s="35">
        <v>244.62</v>
      </c>
      <c r="P14" s="33" t="str">
        <f t="shared" si="2"/>
        <v/>
      </c>
      <c r="Q14" s="2"/>
      <c r="R14" s="47"/>
    </row>
    <row r="15" spans="1:18" ht="30" customHeight="1">
      <c r="A15" s="34">
        <v>5</v>
      </c>
      <c r="B15" s="36">
        <v>41688</v>
      </c>
      <c r="C15" s="22" t="s">
        <v>44</v>
      </c>
      <c r="D15" s="23" t="s">
        <v>47</v>
      </c>
      <c r="E15" s="23" t="s">
        <v>42</v>
      </c>
      <c r="F15" s="24" t="s">
        <v>43</v>
      </c>
      <c r="G15" s="25"/>
      <c r="H15" s="26">
        <f t="shared" si="0"/>
        <v>0</v>
      </c>
      <c r="I15" s="27"/>
      <c r="J15" s="28"/>
      <c r="K15" s="73">
        <v>19.54</v>
      </c>
      <c r="L15" s="29"/>
      <c r="M15" s="30"/>
      <c r="N15" s="31">
        <f t="shared" si="3"/>
        <v>19.54</v>
      </c>
      <c r="O15" s="35">
        <v>19.54</v>
      </c>
      <c r="P15" s="33" t="str">
        <f t="shared" si="2"/>
        <v/>
      </c>
      <c r="Q15" s="2"/>
      <c r="R15" s="48"/>
    </row>
    <row r="16" spans="1:18" ht="30" customHeight="1">
      <c r="A16" s="34">
        <v>6</v>
      </c>
      <c r="B16" s="36">
        <v>41695</v>
      </c>
      <c r="C16" s="22" t="s">
        <v>44</v>
      </c>
      <c r="D16" s="23" t="s">
        <v>49</v>
      </c>
      <c r="E16" s="23" t="s">
        <v>42</v>
      </c>
      <c r="F16" s="24" t="s">
        <v>43</v>
      </c>
      <c r="G16" s="25"/>
      <c r="H16" s="26">
        <f t="shared" si="0"/>
        <v>0</v>
      </c>
      <c r="I16" s="27"/>
      <c r="J16" s="28"/>
      <c r="K16" s="73">
        <v>298.8</v>
      </c>
      <c r="L16" s="29"/>
      <c r="M16" s="30"/>
      <c r="N16" s="31">
        <f t="shared" si="3"/>
        <v>298.8</v>
      </c>
      <c r="O16" s="35">
        <v>298.8</v>
      </c>
      <c r="P16" s="33" t="str">
        <f t="shared" si="2"/>
        <v/>
      </c>
      <c r="Q16" s="2"/>
      <c r="R16" s="48"/>
    </row>
    <row r="17" spans="1:18" ht="30" customHeight="1">
      <c r="A17" s="34">
        <v>7</v>
      </c>
      <c r="B17" s="21">
        <v>41698</v>
      </c>
      <c r="C17" s="22" t="s">
        <v>44</v>
      </c>
      <c r="D17" s="23" t="s">
        <v>50</v>
      </c>
      <c r="E17" s="23" t="s">
        <v>42</v>
      </c>
      <c r="F17" s="23" t="s">
        <v>43</v>
      </c>
      <c r="G17" s="25"/>
      <c r="H17" s="26">
        <f t="shared" ref="H17:H22" si="4">IF($D$3="si",($G$5/$G$6*G17),IF($D$3="no",G17*$G$4,0))</f>
        <v>0</v>
      </c>
      <c r="I17" s="27"/>
      <c r="J17" s="28"/>
      <c r="K17" s="74">
        <v>139</v>
      </c>
      <c r="L17" s="29"/>
      <c r="M17" s="30"/>
      <c r="N17" s="31">
        <f t="shared" ref="N17:N22" si="5">SUM(H17:M17)</f>
        <v>139</v>
      </c>
      <c r="O17" s="35">
        <v>139</v>
      </c>
      <c r="P17" s="33" t="str">
        <f t="shared" ref="P17:P22" si="6">IF(F17="Milano","X","")</f>
        <v/>
      </c>
      <c r="Q17" s="2"/>
      <c r="R17" s="49"/>
    </row>
    <row r="18" spans="1:18" ht="30" customHeight="1">
      <c r="A18" s="34">
        <v>8</v>
      </c>
      <c r="B18" s="21">
        <v>41688</v>
      </c>
      <c r="C18" s="22" t="s">
        <v>44</v>
      </c>
      <c r="D18" s="23" t="s">
        <v>52</v>
      </c>
      <c r="E18" s="23" t="s">
        <v>42</v>
      </c>
      <c r="F18" s="24" t="s">
        <v>43</v>
      </c>
      <c r="G18" s="25"/>
      <c r="H18" s="26">
        <f t="shared" si="4"/>
        <v>0</v>
      </c>
      <c r="I18" s="27"/>
      <c r="J18" s="28"/>
      <c r="K18" s="74">
        <v>3.76</v>
      </c>
      <c r="L18" s="29"/>
      <c r="M18" s="30"/>
      <c r="N18" s="31">
        <f t="shared" si="5"/>
        <v>3.76</v>
      </c>
      <c r="O18" s="35">
        <v>3.76</v>
      </c>
      <c r="P18" s="33" t="str">
        <f t="shared" si="6"/>
        <v/>
      </c>
      <c r="Q18" s="2"/>
      <c r="R18" s="49"/>
    </row>
    <row r="19" spans="1:18" ht="30" customHeight="1">
      <c r="A19" s="34">
        <v>9</v>
      </c>
      <c r="B19" s="21">
        <v>41688</v>
      </c>
      <c r="C19" s="22" t="s">
        <v>44</v>
      </c>
      <c r="D19" s="23" t="s">
        <v>52</v>
      </c>
      <c r="E19" s="23" t="s">
        <v>42</v>
      </c>
      <c r="F19" s="24" t="s">
        <v>43</v>
      </c>
      <c r="G19" s="25"/>
      <c r="H19" s="26">
        <f t="shared" ref="H19" si="7">IF($D$3="si",($G$5/$G$6*G19),IF($D$3="no",G19*$G$4,0))</f>
        <v>0</v>
      </c>
      <c r="I19" s="27"/>
      <c r="J19" s="28"/>
      <c r="K19" s="74">
        <v>75.22</v>
      </c>
      <c r="L19" s="29"/>
      <c r="M19" s="30"/>
      <c r="N19" s="31">
        <f t="shared" ref="N19" si="8">SUM(H19:M19)</f>
        <v>75.22</v>
      </c>
      <c r="O19" s="35">
        <v>75.22</v>
      </c>
      <c r="P19" s="33" t="str">
        <f t="shared" ref="P19" si="9">IF(F19="Milano","X","")</f>
        <v/>
      </c>
      <c r="Q19" s="2"/>
      <c r="R19" s="49"/>
    </row>
    <row r="20" spans="1:18" ht="30" customHeight="1">
      <c r="A20" s="34">
        <v>10</v>
      </c>
      <c r="B20" s="21">
        <v>41688</v>
      </c>
      <c r="C20" s="22" t="s">
        <v>44</v>
      </c>
      <c r="D20" s="23" t="s">
        <v>52</v>
      </c>
      <c r="E20" s="23" t="s">
        <v>42</v>
      </c>
      <c r="F20" s="24" t="s">
        <v>43</v>
      </c>
      <c r="G20" s="25"/>
      <c r="H20" s="26">
        <f t="shared" ref="H20" si="10">IF($D$3="si",($G$5/$G$6*G20),IF($D$3="no",G20*$G$4,0))</f>
        <v>0</v>
      </c>
      <c r="I20" s="27"/>
      <c r="J20" s="28"/>
      <c r="K20" s="74">
        <v>75.22</v>
      </c>
      <c r="L20" s="29"/>
      <c r="M20" s="30"/>
      <c r="N20" s="31">
        <f t="shared" ref="N20" si="11">SUM(H20:M20)</f>
        <v>75.22</v>
      </c>
      <c r="O20" s="35">
        <v>75.22</v>
      </c>
      <c r="P20" s="33" t="str">
        <f t="shared" ref="P20" si="12">IF(F20="Milano","X","")</f>
        <v/>
      </c>
      <c r="Q20" s="2"/>
      <c r="R20" s="49"/>
    </row>
    <row r="21" spans="1:18" ht="30" customHeight="1">
      <c r="A21" s="34">
        <v>11</v>
      </c>
      <c r="B21" s="21">
        <v>41688</v>
      </c>
      <c r="C21" s="22" t="s">
        <v>44</v>
      </c>
      <c r="D21" s="23" t="s">
        <v>52</v>
      </c>
      <c r="E21" s="23" t="s">
        <v>42</v>
      </c>
      <c r="F21" s="24" t="s">
        <v>43</v>
      </c>
      <c r="G21" s="25"/>
      <c r="H21" s="26">
        <f t="shared" ref="H21" si="13">IF($D$3="si",($G$5/$G$6*G21),IF($D$3="no",G21*$G$4,0))</f>
        <v>0</v>
      </c>
      <c r="I21" s="27"/>
      <c r="J21" s="28"/>
      <c r="K21" s="74">
        <v>71.11</v>
      </c>
      <c r="L21" s="29"/>
      <c r="M21" s="30"/>
      <c r="N21" s="31">
        <f t="shared" ref="N21" si="14">SUM(H21:M21)</f>
        <v>71.11</v>
      </c>
      <c r="O21" s="35">
        <v>71.11</v>
      </c>
      <c r="P21" s="33" t="str">
        <f t="shared" ref="P21" si="15">IF(F21="Milano","X","")</f>
        <v/>
      </c>
      <c r="Q21" s="2"/>
      <c r="R21" s="49"/>
    </row>
    <row r="22" spans="1:18" ht="30" customHeight="1">
      <c r="A22" s="34">
        <v>12</v>
      </c>
      <c r="B22" s="21">
        <v>41674</v>
      </c>
      <c r="C22" s="22" t="s">
        <v>44</v>
      </c>
      <c r="D22" s="23" t="s">
        <v>52</v>
      </c>
      <c r="E22" s="23" t="s">
        <v>42</v>
      </c>
      <c r="F22" s="23" t="s">
        <v>43</v>
      </c>
      <c r="G22" s="25"/>
      <c r="H22" s="26">
        <f t="shared" si="4"/>
        <v>0</v>
      </c>
      <c r="I22" s="27"/>
      <c r="J22" s="28"/>
      <c r="K22" s="74">
        <v>51.13</v>
      </c>
      <c r="L22" s="29"/>
      <c r="M22" s="30"/>
      <c r="N22" s="31">
        <f t="shared" si="5"/>
        <v>51.13</v>
      </c>
      <c r="O22" s="35">
        <v>51.13</v>
      </c>
      <c r="P22" s="33" t="str">
        <f t="shared" si="6"/>
        <v/>
      </c>
      <c r="Q22" s="2"/>
      <c r="R22" s="49"/>
    </row>
    <row r="23" spans="1:18" ht="30" customHeight="1">
      <c r="A23" s="34">
        <v>13</v>
      </c>
      <c r="B23" s="21">
        <v>41674</v>
      </c>
      <c r="C23" s="22" t="s">
        <v>44</v>
      </c>
      <c r="D23" s="23" t="s">
        <v>52</v>
      </c>
      <c r="E23" s="23" t="s">
        <v>42</v>
      </c>
      <c r="F23" s="23" t="s">
        <v>43</v>
      </c>
      <c r="G23" s="25"/>
      <c r="H23" s="26">
        <f t="shared" ref="H23:H25" si="16">IF($D$3="si",($G$5/$G$6*G23),IF($D$3="no",G23*$G$4,0))</f>
        <v>0</v>
      </c>
      <c r="I23" s="27"/>
      <c r="J23" s="28"/>
      <c r="K23" s="74">
        <v>42.36</v>
      </c>
      <c r="L23" s="29"/>
      <c r="M23" s="30"/>
      <c r="N23" s="31">
        <f t="shared" ref="N23:N25" si="17">SUM(H23:M23)</f>
        <v>42.36</v>
      </c>
      <c r="O23" s="35">
        <v>42.36</v>
      </c>
      <c r="P23" s="33" t="str">
        <f t="shared" ref="P23:P25" si="18">IF(F23="Milano","X","")</f>
        <v/>
      </c>
      <c r="Q23" s="2"/>
      <c r="R23" s="49"/>
    </row>
    <row r="24" spans="1:18" ht="30" customHeight="1">
      <c r="A24" s="34">
        <v>14</v>
      </c>
      <c r="B24" s="21">
        <v>41694</v>
      </c>
      <c r="C24" s="22" t="s">
        <v>44</v>
      </c>
      <c r="D24" s="23" t="s">
        <v>52</v>
      </c>
      <c r="E24" s="23" t="s">
        <v>42</v>
      </c>
      <c r="F24" s="24" t="s">
        <v>43</v>
      </c>
      <c r="G24" s="25"/>
      <c r="H24" s="26">
        <f t="shared" si="16"/>
        <v>0</v>
      </c>
      <c r="I24" s="27"/>
      <c r="J24" s="28"/>
      <c r="K24" s="74">
        <v>45.8</v>
      </c>
      <c r="L24" s="29"/>
      <c r="M24" s="30"/>
      <c r="N24" s="31">
        <f t="shared" si="17"/>
        <v>45.8</v>
      </c>
      <c r="O24" s="35">
        <v>45.8</v>
      </c>
      <c r="P24" s="33" t="str">
        <f t="shared" si="18"/>
        <v/>
      </c>
      <c r="Q24" s="2"/>
      <c r="R24" s="49"/>
    </row>
    <row r="25" spans="1:18" ht="30" customHeight="1">
      <c r="A25" s="34">
        <v>15</v>
      </c>
      <c r="B25" s="21">
        <v>41694</v>
      </c>
      <c r="C25" s="22" t="s">
        <v>44</v>
      </c>
      <c r="D25" s="23" t="s">
        <v>52</v>
      </c>
      <c r="E25" s="23" t="s">
        <v>42</v>
      </c>
      <c r="F25" s="23" t="s">
        <v>43</v>
      </c>
      <c r="G25" s="25"/>
      <c r="H25" s="26">
        <f t="shared" si="16"/>
        <v>0</v>
      </c>
      <c r="I25" s="27"/>
      <c r="J25" s="28"/>
      <c r="K25" s="74">
        <v>45.8</v>
      </c>
      <c r="L25" s="29"/>
      <c r="M25" s="30"/>
      <c r="N25" s="31">
        <f t="shared" si="17"/>
        <v>45.8</v>
      </c>
      <c r="O25" s="35">
        <v>45.8</v>
      </c>
      <c r="P25" s="33" t="str">
        <f t="shared" si="18"/>
        <v/>
      </c>
      <c r="Q25" s="2"/>
      <c r="R25" s="49"/>
    </row>
    <row r="26" spans="1:18" ht="30" customHeight="1">
      <c r="A26" s="34">
        <v>16</v>
      </c>
      <c r="B26" s="21">
        <v>41694</v>
      </c>
      <c r="C26" s="22" t="s">
        <v>44</v>
      </c>
      <c r="D26" s="23" t="s">
        <v>52</v>
      </c>
      <c r="E26" s="23" t="s">
        <v>42</v>
      </c>
      <c r="F26" s="23" t="s">
        <v>43</v>
      </c>
      <c r="G26" s="25"/>
      <c r="H26" s="26">
        <f t="shared" ref="H26" si="19">IF($D$3="si",($G$5/$G$6*G26),IF($D$3="no",G26*$G$4,0))</f>
        <v>0</v>
      </c>
      <c r="I26" s="27"/>
      <c r="J26" s="28"/>
      <c r="K26" s="74">
        <v>75</v>
      </c>
      <c r="L26" s="29"/>
      <c r="M26" s="30"/>
      <c r="N26" s="31">
        <f t="shared" ref="N26" si="20">SUM(H26:M26)</f>
        <v>75</v>
      </c>
      <c r="O26" s="35">
        <v>75</v>
      </c>
      <c r="P26" s="33" t="str">
        <f t="shared" ref="P26" si="21">IF(F26="Milano","X","")</f>
        <v/>
      </c>
      <c r="Q26" s="2"/>
      <c r="R26" s="49"/>
    </row>
    <row r="27" spans="1:18" ht="30" customHeight="1">
      <c r="A27" s="34">
        <v>17</v>
      </c>
      <c r="B27" s="21">
        <v>41689</v>
      </c>
      <c r="C27" s="22" t="s">
        <v>44</v>
      </c>
      <c r="D27" s="23" t="s">
        <v>52</v>
      </c>
      <c r="E27" s="23" t="s">
        <v>42</v>
      </c>
      <c r="F27" s="23" t="s">
        <v>43</v>
      </c>
      <c r="G27" s="25"/>
      <c r="H27" s="26">
        <f t="shared" ref="H27" si="22">IF($D$3="si",($G$5/$G$6*G27),IF($D$3="no",G27*$G$4,0))</f>
        <v>0</v>
      </c>
      <c r="I27" s="27"/>
      <c r="J27" s="28"/>
      <c r="K27" s="74">
        <v>150.03</v>
      </c>
      <c r="L27" s="29"/>
      <c r="M27" s="30"/>
      <c r="N27" s="31">
        <f t="shared" si="3"/>
        <v>150.03</v>
      </c>
      <c r="O27" s="35">
        <v>150.03</v>
      </c>
      <c r="P27" s="33" t="str">
        <f t="shared" ref="P27" si="23">IF(F27="Milano","X","")</f>
        <v/>
      </c>
      <c r="Q27" s="2"/>
      <c r="R27" s="49"/>
    </row>
    <row r="28" spans="1:18" ht="54.7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8">
      <c r="A29" s="56"/>
      <c r="B29" s="57"/>
      <c r="C29" s="58"/>
      <c r="D29" s="59"/>
      <c r="E29" s="59"/>
      <c r="F29" s="60"/>
      <c r="G29" s="61"/>
      <c r="H29" s="62"/>
      <c r="I29" s="63"/>
      <c r="J29" s="63"/>
      <c r="K29" s="63"/>
      <c r="L29" s="63"/>
      <c r="M29" s="63"/>
      <c r="N29" s="64"/>
      <c r="O29" s="65"/>
      <c r="P29" s="66"/>
    </row>
    <row r="30" spans="1:18">
      <c r="A30" s="43"/>
      <c r="B30" s="50" t="s">
        <v>36</v>
      </c>
      <c r="C30" s="50"/>
      <c r="D30" s="50"/>
      <c r="E30" s="44"/>
      <c r="F30" s="44"/>
      <c r="G30" s="50" t="s">
        <v>38</v>
      </c>
      <c r="H30" s="50"/>
      <c r="I30" s="50"/>
      <c r="J30" s="44"/>
      <c r="K30" s="44"/>
      <c r="L30" s="50" t="s">
        <v>37</v>
      </c>
      <c r="M30" s="50"/>
      <c r="N30" s="50"/>
      <c r="O30" s="44"/>
      <c r="P30" s="66"/>
    </row>
    <row r="31" spans="1:18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66"/>
    </row>
    <row r="32" spans="1:18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9">
      <formula1>1</formula1>
      <formula2>0</formula2>
    </dataValidation>
    <dataValidation type="date" operator="greaterThanOrEqual" showErrorMessage="1" errorTitle="Data" error="Inserire una data superiore al 1/11/2000" sqref="B29 B11:B16">
      <formula1>36831</formula1>
      <formula2>0</formula2>
    </dataValidation>
    <dataValidation type="textLength" operator="greaterThan" sqref="F29">
      <formula1>1</formula1>
      <formula2>0</formula2>
    </dataValidation>
    <dataValidation type="textLength" operator="greaterThan" allowBlank="1" showErrorMessage="1" sqref="D29:E2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  <formula2>0</formula2>
    </dataValidation>
    <dataValidation type="decimal" operator="greaterThanOrEqual" allowBlank="1" showErrorMessage="1" errorTitle="Valore" error="Inserire un numero maggiore o uguale a 0 (zero)!" sqref="H29:M29 K12:K14 J11:K11 K16 L11:L16 J12:J27 H11:H27 K17:L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EUR</vt:lpstr>
      <vt:lpstr>'Nota Spese EUR'!Area_stampa</vt:lpstr>
      <vt:lpstr>'Nota Spese EUR'!Titoli_stampa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2014-03-28T16:10:54Z</cp:lastPrinted>
  <dcterms:created xsi:type="dcterms:W3CDTF">2007-03-06T14:42:56Z</dcterms:created>
  <dcterms:modified xsi:type="dcterms:W3CDTF">2014-03-28T16:10:55Z</dcterms:modified>
</cp:coreProperties>
</file>