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o" sheetId="1" r:id="rId1"/>
    <sheet name="Nota Spese Lek " sheetId="3" r:id="rId2"/>
  </sheets>
  <definedNames>
    <definedName name="_xlnm.Print_Area" localSheetId="0">'Nota Spese Euro'!$A$1:$S$89</definedName>
    <definedName name="_xlnm.Print_Area" localSheetId="1">'Nota Spese Lek '!$A$1:$R$26</definedName>
    <definedName name="_xlnm.Print_Titles" localSheetId="0">'Nota Spese Euro'!$7:$10</definedName>
    <definedName name="_xlnm.Print_Titles" localSheetId="1">'Nota Spese Lek '!$1:$10</definedName>
  </definedNames>
  <calcPr calcId="125725"/>
</workbook>
</file>

<file path=xl/calcChain.xml><?xml version="1.0" encoding="utf-8"?>
<calcChain xmlns="http://schemas.openxmlformats.org/spreadsheetml/2006/main">
  <c r="N20" i="1"/>
  <c r="R3" i="3"/>
  <c r="R1"/>
  <c r="R5" s="1"/>
  <c r="H12" i="1"/>
  <c r="H13" i="3"/>
  <c r="H11" i="1"/>
  <c r="N11" s="1"/>
  <c r="H12" i="3"/>
  <c r="N12" s="1"/>
  <c r="O7"/>
  <c r="P3" s="1"/>
  <c r="M7"/>
  <c r="L7"/>
  <c r="K7"/>
  <c r="J7"/>
  <c r="I7"/>
  <c r="G7"/>
  <c r="H83" i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19"/>
  <c r="H18"/>
  <c r="H29"/>
  <c r="H34"/>
  <c r="H33"/>
  <c r="H32"/>
  <c r="H31"/>
  <c r="H28"/>
  <c r="H30"/>
  <c r="H27"/>
  <c r="H26"/>
  <c r="H25"/>
  <c r="H24"/>
  <c r="H23"/>
  <c r="H22"/>
  <c r="H21"/>
  <c r="N21" s="1"/>
  <c r="H17"/>
  <c r="H16"/>
  <c r="H15"/>
  <c r="H14"/>
  <c r="H13"/>
  <c r="N13" s="1"/>
  <c r="O7"/>
  <c r="P3" s="1"/>
  <c r="G7"/>
  <c r="I7"/>
  <c r="M7"/>
  <c r="L7"/>
  <c r="K7"/>
  <c r="J7"/>
  <c r="P11"/>
  <c r="N13" i="3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19"/>
  <c r="P20"/>
  <c r="P18"/>
  <c r="P29"/>
  <c r="P34"/>
  <c r="P33"/>
  <c r="P32"/>
  <c r="P31"/>
  <c r="P28"/>
  <c r="P30"/>
  <c r="P27"/>
  <c r="P26"/>
  <c r="P25"/>
  <c r="P24"/>
  <c r="P23"/>
  <c r="N47"/>
  <c r="N46"/>
  <c r="N45"/>
  <c r="N44"/>
  <c r="N43"/>
  <c r="N42"/>
  <c r="N41"/>
  <c r="N40"/>
  <c r="N39"/>
  <c r="N38"/>
  <c r="N37"/>
  <c r="N36"/>
  <c r="N35"/>
  <c r="N19"/>
  <c r="N18"/>
  <c r="N29"/>
  <c r="N34"/>
  <c r="N33"/>
  <c r="N32"/>
  <c r="N31"/>
  <c r="N28"/>
  <c r="N30"/>
  <c r="N27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6"/>
  <c r="N25"/>
  <c r="N24"/>
  <c r="N23"/>
  <c r="P22"/>
  <c r="N22"/>
  <c r="N16"/>
  <c r="N15"/>
  <c r="N12"/>
  <c r="H21" i="3"/>
  <c r="H20"/>
  <c r="H19"/>
  <c r="H18"/>
  <c r="H17"/>
  <c r="H11"/>
  <c r="H16"/>
  <c r="H15"/>
  <c r="H14"/>
  <c r="N17" i="1"/>
  <c r="N14"/>
  <c r="P21"/>
  <c r="P17"/>
  <c r="P16"/>
  <c r="P15"/>
  <c r="P14"/>
  <c r="P13"/>
  <c r="P12"/>
  <c r="H7" i="3" l="1"/>
  <c r="P1" s="1"/>
  <c r="P5" s="1"/>
  <c r="N73" i="1"/>
  <c r="N7" s="1"/>
  <c r="P21" i="3"/>
  <c r="N21"/>
  <c r="P20"/>
  <c r="N20"/>
  <c r="P19"/>
  <c r="N19"/>
  <c r="P18"/>
  <c r="N18"/>
  <c r="P17"/>
  <c r="N17"/>
  <c r="P16"/>
  <c r="N11"/>
  <c r="P15"/>
  <c r="N16"/>
  <c r="P14"/>
  <c r="N15"/>
  <c r="P13"/>
  <c r="N14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<sst xmlns="http://schemas.openxmlformats.org/spreadsheetml/2006/main" count="198" uniqueCount="72">
  <si>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</si>
  <si>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</si>
  <si>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</si>
  <si>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</si>
  <si>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</si>
  <si>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</si>
  <si>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</si>
  <si>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</si>
  <si>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</si>
  <si>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</si>
  <si>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</si>
  <si>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</si>
  <si>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</si>
  <si>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</si>
  <si>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</si>
  <si>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</si>
  <si>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</si>
  <si>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</si>
  <si>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</si>
  <si>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</si>
  <si>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</si>
  <si>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</si>
  <si>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</si>
  <si>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</si>
  <si>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</si>
  <si>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</si>
  <si>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</si>
  <si>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</si>
  <si>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</si>
  <si>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</si>
  <si>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</si>
  <si>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</si>
  <si>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</si>
  <si>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</si>
  <si>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</si>
  <si>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</si>
  <si>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</si>
  <si>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</si>
  <si>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</si>
  <si>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</si>
  <si>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</si>
  <si>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</si>
  <si>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</si>
  <si>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</si>
  <si>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Stefania Iannelli</t>
  </si>
  <si>
    <t>02_01</t>
  </si>
  <si>
    <t>Febbraio</t>
  </si>
  <si>
    <t>Visti per Saudi</t>
  </si>
  <si>
    <t>taxi per stazione</t>
  </si>
  <si>
    <t>Milano</t>
  </si>
  <si>
    <t>Demo Albania</t>
  </si>
  <si>
    <t>parcheggio auto</t>
  </si>
  <si>
    <t>area C</t>
  </si>
  <si>
    <t>taxi MXP</t>
  </si>
  <si>
    <t>fast track ste / emad</t>
  </si>
  <si>
    <t>pasto</t>
  </si>
  <si>
    <t>Roma</t>
  </si>
  <si>
    <t>prelievo</t>
  </si>
  <si>
    <t>hotel</t>
  </si>
  <si>
    <t>varie hotel</t>
  </si>
  <si>
    <t>taxi</t>
  </si>
  <si>
    <t>treno</t>
  </si>
  <si>
    <t>visti</t>
  </si>
  <si>
    <t>metro</t>
  </si>
  <si>
    <t>ritorno MXP</t>
  </si>
  <si>
    <t>02_02</t>
  </si>
  <si>
    <t>Lek</t>
  </si>
  <si>
    <t>Demo Abania</t>
  </si>
  <si>
    <t>Albania</t>
  </si>
  <si>
    <t>reso</t>
  </si>
  <si>
    <t>extra hotel stefania</t>
  </si>
  <si>
    <t>extra hotel emad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</si>
</sst>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quotePrefix="1" applyNumberFormat="1" applyFont="1" applyFill="1" applyBorder="1" applyAlignment="1" applyProtection="1">
      <alignment horizontal="left" vertic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170" fontId="12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19" xfId="0" applyNumberFormat="1" applyFont="1" applyBorder="1" applyAlignment="1" applyProtection="1">
      <alignment horizontal="right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1" fontId="12" fillId="0" borderId="58" xfId="0" applyNumberFormat="1" applyFont="1" applyBorder="1" applyAlignment="1" applyProtection="1">
      <alignment horizontal="right" vertical="center"/>
      <protection locked="0"/>
    </xf>
    <xf numFmtId="172" fontId="2" fillId="0" borderId="0" xfId="0" applyNumberFormat="1" applyFont="1" applyAlignment="1" applyProtection="1">
      <alignment vertical="center"/>
    </xf>
    <xf numFmtId="172" fontId="1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zoomScale="50" zoomScaleSheetLayoutView="50" workbookViewId="0">
      <pane ySplit="5" topLeftCell="A6" activePane="bottomLeft" state="frozen"/>
      <selection pane="bottomLeft" activeCell="M20" sqref="M20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7" t="s">
        <v>0</v>
      </c>
      <c r="C1" s="117"/>
      <c r="D1" s="117"/>
      <c r="E1" s="118" t="s">
        <v>44</v>
      </c>
      <c r="F1" s="108"/>
      <c r="G1" s="49" t="s">
        <v>46</v>
      </c>
      <c r="H1" s="48" t="s">
        <v>45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427.78526552655268</v>
      </c>
      <c r="Q1" s="3" t="s">
        <v>28</v>
      </c>
    </row>
    <row r="2" spans="1:19" s="8" customFormat="1" ht="35.25" customHeight="1">
      <c r="A2" s="4"/>
      <c r="B2" s="107" t="s">
        <v>2</v>
      </c>
      <c r="C2" s="107"/>
      <c r="D2" s="107"/>
      <c r="E2" s="108"/>
      <c r="F2" s="10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7" t="s">
        <v>26</v>
      </c>
      <c r="C3" s="107"/>
      <c r="D3" s="107"/>
      <c r="E3" s="108" t="s">
        <v>28</v>
      </c>
      <c r="F3" s="108"/>
      <c r="N3" s="10" t="s">
        <v>4</v>
      </c>
      <c r="O3" s="11"/>
      <c r="P3" s="12">
        <f>+O7</f>
        <v>362.6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1"/>
      <c r="D5" s="20"/>
      <c r="E5" s="57">
        <v>24</v>
      </c>
      <c r="F5" s="14"/>
      <c r="G5" s="10" t="s">
        <v>7</v>
      </c>
      <c r="H5" s="21">
        <v>1.7010000000000001</v>
      </c>
      <c r="N5" s="106" t="s">
        <v>8</v>
      </c>
      <c r="O5" s="106"/>
      <c r="P5" s="22">
        <f>P1-P2-P3-P4</f>
        <v>65.185265526552655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0"/>
      <c r="B7" s="51"/>
      <c r="C7" s="51"/>
      <c r="D7" s="52" t="s">
        <v>29</v>
      </c>
      <c r="E7" s="113" t="s">
        <v>11</v>
      </c>
      <c r="F7" s="114"/>
      <c r="G7" s="25">
        <f>SUM(G11:G83)</f>
        <v>50</v>
      </c>
      <c r="H7" s="25">
        <f>SUM(H11:H83)</f>
        <v>7.6552655265526557</v>
      </c>
      <c r="I7" s="63">
        <f>SUM(I11:I83)</f>
        <v>40.9</v>
      </c>
      <c r="J7" s="69">
        <f>SUM(J11:J83)</f>
        <v>164.3</v>
      </c>
      <c r="K7" s="64">
        <f>SUM(K11:K83)</f>
        <v>80</v>
      </c>
      <c r="L7" s="64">
        <f>SUM(L11:L83)</f>
        <v>100</v>
      </c>
      <c r="M7" s="64">
        <f>SUM(M11:M83)</f>
        <v>34.93</v>
      </c>
      <c r="N7" s="64">
        <f>SUM(N11:N83)</f>
        <v>427.78526552655262</v>
      </c>
      <c r="O7" s="65">
        <f>SUM(O11:O83)</f>
        <v>362.6</v>
      </c>
      <c r="P7" s="13">
        <f>+N7-SUM(I7:M7)</f>
        <v>7.6552655265525686</v>
      </c>
    </row>
    <row r="8" spans="1:19" ht="36" customHeight="1" thickTop="1" thickBot="1">
      <c r="A8" s="124"/>
      <c r="B8" s="62"/>
      <c r="C8" s="126" t="s">
        <v>13</v>
      </c>
      <c r="D8" s="128" t="s">
        <v>25</v>
      </c>
      <c r="E8" s="127" t="s">
        <v>14</v>
      </c>
      <c r="F8" s="129" t="s">
        <v>34</v>
      </c>
      <c r="G8" s="130" t="s">
        <v>15</v>
      </c>
      <c r="H8" s="131" t="s">
        <v>16</v>
      </c>
      <c r="I8" s="109" t="s">
        <v>37</v>
      </c>
      <c r="J8" s="109" t="s">
        <v>39</v>
      </c>
      <c r="K8" s="109" t="s">
        <v>38</v>
      </c>
      <c r="L8" s="111" t="s">
        <v>35</v>
      </c>
      <c r="M8" s="112"/>
      <c r="N8" s="122" t="s">
        <v>17</v>
      </c>
      <c r="O8" s="134" t="s">
        <v>18</v>
      </c>
      <c r="P8" s="121" t="s">
        <v>19</v>
      </c>
      <c r="R8" s="2"/>
    </row>
    <row r="9" spans="1:19" ht="36" customHeight="1" thickTop="1" thickBot="1">
      <c r="A9" s="125"/>
      <c r="B9" s="62" t="s">
        <v>12</v>
      </c>
      <c r="C9" s="127"/>
      <c r="D9" s="127"/>
      <c r="E9" s="127"/>
      <c r="F9" s="129"/>
      <c r="G9" s="130"/>
      <c r="H9" s="132"/>
      <c r="I9" s="110" t="s">
        <v>37</v>
      </c>
      <c r="J9" s="110"/>
      <c r="K9" s="110" t="s">
        <v>36</v>
      </c>
      <c r="L9" s="115" t="s">
        <v>23</v>
      </c>
      <c r="M9" s="119" t="s">
        <v>24</v>
      </c>
      <c r="N9" s="123"/>
      <c r="O9" s="135"/>
      <c r="P9" s="121"/>
      <c r="R9" s="2"/>
    </row>
    <row r="10" spans="1:19" ht="37.5" customHeight="1" thickTop="1" thickBot="1">
      <c r="A10" s="125"/>
      <c r="B10" s="53"/>
      <c r="C10" s="127"/>
      <c r="D10" s="127"/>
      <c r="E10" s="127"/>
      <c r="F10" s="129"/>
      <c r="G10" s="26" t="s">
        <v>20</v>
      </c>
      <c r="H10" s="133"/>
      <c r="I10" s="110"/>
      <c r="J10" s="110"/>
      <c r="K10" s="110"/>
      <c r="L10" s="116"/>
      <c r="M10" s="120"/>
      <c r="N10" s="123"/>
      <c r="O10" s="135"/>
      <c r="P10" s="121"/>
      <c r="R10" s="2"/>
    </row>
    <row r="11" spans="1:19" ht="30" customHeight="1" thickTop="1">
      <c r="A11" s="27">
        <v>1</v>
      </c>
      <c r="B11" s="46">
        <v>41696</v>
      </c>
      <c r="C11" s="29" t="s">
        <v>47</v>
      </c>
      <c r="D11" s="29" t="s">
        <v>48</v>
      </c>
      <c r="E11" s="67"/>
      <c r="F11" s="67" t="s">
        <v>49</v>
      </c>
      <c r="G11" s="98"/>
      <c r="H11" s="103">
        <f>IF($E$3="si",($H$5/$H$6*G11),IF($E$3="no",G11*$H$4,0))</f>
        <v>0</v>
      </c>
      <c r="I11" s="70"/>
      <c r="J11" s="70">
        <v>15.8</v>
      </c>
      <c r="K11" s="34"/>
      <c r="L11" s="35"/>
      <c r="M11" s="37"/>
      <c r="N11" s="39">
        <f>SUM(H11:M11)</f>
        <v>15.8</v>
      </c>
      <c r="O11" s="40">
        <v>15.8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6">
        <v>41689</v>
      </c>
      <c r="C12" s="29" t="s">
        <v>50</v>
      </c>
      <c r="D12" s="44" t="s">
        <v>52</v>
      </c>
      <c r="E12" s="67"/>
      <c r="F12" s="67" t="s">
        <v>49</v>
      </c>
      <c r="G12" s="99"/>
      <c r="H12" s="103">
        <f>IF($E$3="si",($H$5/$H$6*G12),IF($E$3="no",G12*$H$4,0))</f>
        <v>0</v>
      </c>
      <c r="I12" s="70"/>
      <c r="J12" s="70"/>
      <c r="K12" s="34">
        <v>5</v>
      </c>
      <c r="L12" s="35"/>
      <c r="M12" s="37"/>
      <c r="N12" s="39">
        <f>SUM(H12:M12)</f>
        <v>5</v>
      </c>
      <c r="O12" s="43"/>
      <c r="P12" s="41" t="str">
        <f t="shared" ref="P12:P17" si="0">IF($F12="Milano","X","")</f>
        <v>X</v>
      </c>
      <c r="R12" s="2"/>
    </row>
    <row r="13" spans="1:19" ht="30" customHeight="1">
      <c r="A13" s="42">
        <v>3</v>
      </c>
      <c r="B13" s="28">
        <v>41689</v>
      </c>
      <c r="C13" s="29" t="s">
        <v>50</v>
      </c>
      <c r="D13" s="29" t="s">
        <v>51</v>
      </c>
      <c r="E13" s="67"/>
      <c r="F13" s="67" t="s">
        <v>49</v>
      </c>
      <c r="G13" s="99"/>
      <c r="H13" s="103">
        <f t="shared" ref="H13:H17" si="1">IF($E$3="si",($H$5/$H$6*G13),IF($E$3="no",G13*$H$4,0))</f>
        <v>0</v>
      </c>
      <c r="I13" s="70">
        <v>19.5</v>
      </c>
      <c r="J13" s="70"/>
      <c r="K13" s="34"/>
      <c r="L13" s="35"/>
      <c r="M13" s="37"/>
      <c r="N13" s="39">
        <f>SUM(H13:M13)</f>
        <v>19.5</v>
      </c>
      <c r="O13" s="43">
        <v>19.5</v>
      </c>
      <c r="P13" s="41" t="str">
        <f t="shared" si="0"/>
        <v>X</v>
      </c>
      <c r="R13" s="2"/>
    </row>
    <row r="14" spans="1:19" ht="30" customHeight="1">
      <c r="A14" s="42">
        <v>4</v>
      </c>
      <c r="B14" s="28">
        <v>41687</v>
      </c>
      <c r="C14" s="29" t="s">
        <v>50</v>
      </c>
      <c r="D14" s="29" t="s">
        <v>53</v>
      </c>
      <c r="E14" s="67"/>
      <c r="F14" s="67" t="s">
        <v>49</v>
      </c>
      <c r="G14" s="99"/>
      <c r="H14" s="103">
        <f t="shared" si="1"/>
        <v>0</v>
      </c>
      <c r="I14" s="70"/>
      <c r="J14" s="70">
        <v>90</v>
      </c>
      <c r="K14" s="34"/>
      <c r="L14" s="35"/>
      <c r="M14" s="37"/>
      <c r="N14" s="39">
        <f t="shared" ref="N14:N17" si="2">SUM(H14:M14)</f>
        <v>90</v>
      </c>
      <c r="O14" s="43">
        <v>90</v>
      </c>
      <c r="P14" s="41" t="str">
        <f t="shared" si="0"/>
        <v>X</v>
      </c>
      <c r="R14" s="2"/>
    </row>
    <row r="15" spans="1:19" ht="30" customHeight="1">
      <c r="A15" s="42">
        <v>5</v>
      </c>
      <c r="B15" s="28">
        <v>41684</v>
      </c>
      <c r="C15" s="29" t="s">
        <v>50</v>
      </c>
      <c r="D15" s="29" t="s">
        <v>52</v>
      </c>
      <c r="E15" s="67"/>
      <c r="F15" s="67" t="s">
        <v>49</v>
      </c>
      <c r="G15" s="99"/>
      <c r="H15" s="103">
        <f t="shared" si="1"/>
        <v>0</v>
      </c>
      <c r="I15" s="70"/>
      <c r="J15" s="70"/>
      <c r="K15" s="34">
        <v>5</v>
      </c>
      <c r="L15" s="35"/>
      <c r="M15" s="37"/>
      <c r="N15" s="39">
        <f t="shared" si="2"/>
        <v>5</v>
      </c>
      <c r="O15" s="43"/>
      <c r="P15" s="41" t="str">
        <f t="shared" si="0"/>
        <v>X</v>
      </c>
      <c r="R15" s="2"/>
    </row>
    <row r="16" spans="1:19" ht="30" customHeight="1">
      <c r="A16" s="42">
        <v>6</v>
      </c>
      <c r="B16" s="28">
        <v>41684</v>
      </c>
      <c r="C16" s="29" t="s">
        <v>50</v>
      </c>
      <c r="D16" s="29" t="s">
        <v>51</v>
      </c>
      <c r="E16" s="67"/>
      <c r="F16" s="67" t="s">
        <v>49</v>
      </c>
      <c r="G16" s="99"/>
      <c r="H16" s="103">
        <f t="shared" si="1"/>
        <v>0</v>
      </c>
      <c r="I16" s="70">
        <v>18.5</v>
      </c>
      <c r="J16" s="70"/>
      <c r="K16" s="34"/>
      <c r="L16" s="35"/>
      <c r="M16" s="37"/>
      <c r="N16" s="39">
        <f t="shared" si="2"/>
        <v>18.5</v>
      </c>
      <c r="O16" s="43"/>
      <c r="P16" s="41" t="str">
        <f t="shared" si="0"/>
        <v>X</v>
      </c>
      <c r="R16" s="2"/>
    </row>
    <row r="17" spans="1:18" ht="30" customHeight="1">
      <c r="A17" s="42">
        <v>7</v>
      </c>
      <c r="B17" s="28">
        <v>41687</v>
      </c>
      <c r="C17" s="29" t="s">
        <v>50</v>
      </c>
      <c r="D17" s="29" t="s">
        <v>54</v>
      </c>
      <c r="E17" s="67"/>
      <c r="F17" s="67" t="s">
        <v>49</v>
      </c>
      <c r="G17" s="99"/>
      <c r="H17" s="103">
        <f t="shared" si="1"/>
        <v>0</v>
      </c>
      <c r="I17" s="70"/>
      <c r="J17" s="70"/>
      <c r="K17" s="34">
        <v>20</v>
      </c>
      <c r="L17" s="35"/>
      <c r="M17" s="37"/>
      <c r="N17" s="39">
        <f t="shared" si="2"/>
        <v>20</v>
      </c>
      <c r="O17" s="43">
        <v>20</v>
      </c>
      <c r="P17" s="41" t="str">
        <f t="shared" si="0"/>
        <v>X</v>
      </c>
      <c r="R17" s="2"/>
    </row>
    <row r="18" spans="1:18" ht="30" customHeight="1">
      <c r="A18" s="42">
        <v>8</v>
      </c>
      <c r="B18" s="28">
        <v>41688</v>
      </c>
      <c r="C18" s="29" t="s">
        <v>50</v>
      </c>
      <c r="D18" s="29" t="s">
        <v>51</v>
      </c>
      <c r="E18" s="67"/>
      <c r="F18" s="67" t="s">
        <v>49</v>
      </c>
      <c r="G18" s="105"/>
      <c r="H18" s="103">
        <f>IF($E$3="si",($H$5/$H$6*G18),IF($E$3="no",G18*$H$4,0))</f>
        <v>0</v>
      </c>
      <c r="I18" s="70">
        <v>2.9</v>
      </c>
      <c r="J18" s="70"/>
      <c r="K18" s="34"/>
      <c r="L18" s="35"/>
      <c r="M18" s="35"/>
      <c r="N18" s="39">
        <f>SUM(H18:M18)</f>
        <v>2.9</v>
      </c>
      <c r="O18" s="43"/>
      <c r="P18" s="41" t="str">
        <f t="shared" ref="P18:P49" si="3">IF($F18="Milano","X","")</f>
        <v>X</v>
      </c>
      <c r="R18" s="2"/>
    </row>
    <row r="19" spans="1:18" ht="30" customHeight="1">
      <c r="A19" s="42">
        <v>9</v>
      </c>
      <c r="B19" s="28">
        <v>41688</v>
      </c>
      <c r="C19" s="29" t="s">
        <v>50</v>
      </c>
      <c r="D19" s="44" t="s">
        <v>64</v>
      </c>
      <c r="E19" s="67"/>
      <c r="F19" s="67" t="s">
        <v>49</v>
      </c>
      <c r="G19" s="100">
        <v>50</v>
      </c>
      <c r="H19" s="103">
        <f>IF($E$3="si",($H$5/$H$6*G19),IF($E$3="no",G19*$H$4,0))</f>
        <v>7.6552655265526557</v>
      </c>
      <c r="I19" s="70"/>
      <c r="J19" s="70"/>
      <c r="K19" s="34"/>
      <c r="L19" s="35"/>
      <c r="M19" s="35"/>
      <c r="N19" s="39">
        <f>SUM(H19:M19)</f>
        <v>7.6552655265526557</v>
      </c>
      <c r="O19" s="43"/>
      <c r="P19" s="41" t="str">
        <f t="shared" si="3"/>
        <v>X</v>
      </c>
      <c r="R19" s="2"/>
    </row>
    <row r="20" spans="1:18" ht="30" customHeight="1">
      <c r="A20" s="42">
        <v>10</v>
      </c>
      <c r="B20" s="28">
        <v>41688</v>
      </c>
      <c r="C20" s="29" t="s">
        <v>50</v>
      </c>
      <c r="D20" s="44" t="s">
        <v>55</v>
      </c>
      <c r="E20" s="67"/>
      <c r="F20" s="67" t="s">
        <v>49</v>
      </c>
      <c r="G20" s="100"/>
      <c r="H20" s="103"/>
      <c r="I20" s="70"/>
      <c r="J20" s="70"/>
      <c r="K20" s="34"/>
      <c r="L20" s="35"/>
      <c r="M20" s="35">
        <v>6</v>
      </c>
      <c r="N20" s="39">
        <f t="shared" ref="N20:N21" si="4">SUM(H20:M20)</f>
        <v>6</v>
      </c>
      <c r="O20" s="43">
        <v>6</v>
      </c>
      <c r="P20" s="41" t="str">
        <f t="shared" si="3"/>
        <v>X</v>
      </c>
      <c r="R20" s="2"/>
    </row>
    <row r="21" spans="1:18" ht="30" customHeight="1">
      <c r="A21" s="42">
        <v>11</v>
      </c>
      <c r="B21" s="28">
        <v>41696</v>
      </c>
      <c r="C21" s="29" t="s">
        <v>47</v>
      </c>
      <c r="D21" s="44" t="s">
        <v>55</v>
      </c>
      <c r="E21" s="67"/>
      <c r="F21" s="67" t="s">
        <v>49</v>
      </c>
      <c r="G21" s="102"/>
      <c r="H21" s="103">
        <f t="shared" ref="H21:H52" si="5">IF($E$3="si",($H$5/$H$6*G21),IF($E$3="no",G21*$H$4,0))</f>
        <v>0</v>
      </c>
      <c r="I21" s="70"/>
      <c r="J21" s="70"/>
      <c r="K21" s="34"/>
      <c r="L21" s="35"/>
      <c r="M21" s="35">
        <v>1.1000000000000001</v>
      </c>
      <c r="N21" s="39">
        <f t="shared" si="4"/>
        <v>1.1000000000000001</v>
      </c>
      <c r="O21" s="43"/>
      <c r="P21" s="41" t="str">
        <f t="shared" si="3"/>
        <v>X</v>
      </c>
      <c r="R21" s="2"/>
    </row>
    <row r="22" spans="1:18" ht="30" customHeight="1">
      <c r="A22" s="42">
        <v>12</v>
      </c>
      <c r="B22" s="28">
        <v>41696</v>
      </c>
      <c r="C22" s="29" t="s">
        <v>47</v>
      </c>
      <c r="D22" s="44" t="s">
        <v>55</v>
      </c>
      <c r="E22" s="67"/>
      <c r="F22" s="67" t="s">
        <v>56</v>
      </c>
      <c r="G22" s="100"/>
      <c r="H22" s="103">
        <f t="shared" si="5"/>
        <v>0</v>
      </c>
      <c r="I22" s="70"/>
      <c r="J22" s="70"/>
      <c r="K22" s="34"/>
      <c r="L22" s="35"/>
      <c r="M22" s="35">
        <v>1.3</v>
      </c>
      <c r="N22" s="39">
        <f t="shared" ref="N22:N52" si="6">SUM(H22:M22)</f>
        <v>1.3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>
        <v>41696</v>
      </c>
      <c r="C23" s="29" t="s">
        <v>47</v>
      </c>
      <c r="D23" s="44" t="s">
        <v>55</v>
      </c>
      <c r="E23" s="67"/>
      <c r="F23" s="67" t="s">
        <v>56</v>
      </c>
      <c r="G23" s="100"/>
      <c r="H23" s="103">
        <f t="shared" si="5"/>
        <v>0</v>
      </c>
      <c r="I23" s="70"/>
      <c r="J23" s="70"/>
      <c r="K23" s="34"/>
      <c r="L23" s="35"/>
      <c r="M23" s="35">
        <v>2.2000000000000002</v>
      </c>
      <c r="N23" s="39">
        <f t="shared" si="6"/>
        <v>2.2000000000000002</v>
      </c>
      <c r="O23" s="43"/>
      <c r="P23" s="41" t="str">
        <f t="shared" si="3"/>
        <v/>
      </c>
      <c r="R23" s="2"/>
    </row>
    <row r="24" spans="1:18" ht="30" customHeight="1">
      <c r="A24" s="42">
        <v>14</v>
      </c>
      <c r="B24" s="28">
        <v>41696</v>
      </c>
      <c r="C24" s="29" t="s">
        <v>47</v>
      </c>
      <c r="D24" s="44" t="s">
        <v>57</v>
      </c>
      <c r="E24" s="67"/>
      <c r="F24" s="67"/>
      <c r="G24" s="100"/>
      <c r="H24" s="103">
        <f t="shared" si="5"/>
        <v>0</v>
      </c>
      <c r="I24" s="70"/>
      <c r="J24" s="70"/>
      <c r="K24" s="34"/>
      <c r="L24" s="35"/>
      <c r="M24" s="35"/>
      <c r="N24" s="39">
        <f t="shared" si="6"/>
        <v>0</v>
      </c>
      <c r="O24" s="43">
        <v>100</v>
      </c>
      <c r="P24" s="41" t="str">
        <f t="shared" si="3"/>
        <v/>
      </c>
      <c r="R24" s="2"/>
    </row>
    <row r="25" spans="1:18" ht="30" customHeight="1">
      <c r="A25" s="42">
        <v>15</v>
      </c>
      <c r="B25" s="28">
        <v>41696</v>
      </c>
      <c r="C25" s="29" t="s">
        <v>47</v>
      </c>
      <c r="D25" s="44" t="s">
        <v>55</v>
      </c>
      <c r="E25" s="67"/>
      <c r="F25" s="67" t="s">
        <v>56</v>
      </c>
      <c r="G25" s="100"/>
      <c r="H25" s="103">
        <f t="shared" si="5"/>
        <v>0</v>
      </c>
      <c r="I25" s="70"/>
      <c r="J25" s="70"/>
      <c r="K25" s="34"/>
      <c r="L25" s="35"/>
      <c r="M25" s="35">
        <v>1.7</v>
      </c>
      <c r="N25" s="39">
        <f t="shared" si="6"/>
        <v>1.7</v>
      </c>
      <c r="O25" s="43"/>
      <c r="P25" s="41" t="str">
        <f t="shared" si="3"/>
        <v/>
      </c>
      <c r="R25" s="2"/>
    </row>
    <row r="26" spans="1:18" ht="30" customHeight="1">
      <c r="A26" s="42">
        <v>16</v>
      </c>
      <c r="B26" s="28">
        <v>41696</v>
      </c>
      <c r="C26" s="29" t="s">
        <v>47</v>
      </c>
      <c r="D26" s="44" t="s">
        <v>55</v>
      </c>
      <c r="E26" s="67"/>
      <c r="F26" s="67" t="s">
        <v>56</v>
      </c>
      <c r="G26" s="100"/>
      <c r="H26" s="103">
        <f t="shared" si="5"/>
        <v>0</v>
      </c>
      <c r="I26" s="70"/>
      <c r="J26" s="70"/>
      <c r="K26" s="34"/>
      <c r="L26" s="35"/>
      <c r="M26" s="35">
        <v>6.63</v>
      </c>
      <c r="N26" s="39">
        <f t="shared" si="6"/>
        <v>6.63</v>
      </c>
      <c r="O26" s="43"/>
      <c r="P26" s="41" t="str">
        <f t="shared" si="3"/>
        <v/>
      </c>
      <c r="R26" s="2"/>
    </row>
    <row r="27" spans="1:18" ht="30" customHeight="1">
      <c r="A27" s="42">
        <v>17</v>
      </c>
      <c r="B27" s="28">
        <v>41696</v>
      </c>
      <c r="C27" s="29" t="s">
        <v>47</v>
      </c>
      <c r="D27" s="44" t="s">
        <v>58</v>
      </c>
      <c r="E27" s="67"/>
      <c r="F27" s="67" t="s">
        <v>56</v>
      </c>
      <c r="G27" s="100"/>
      <c r="H27" s="103">
        <f t="shared" si="5"/>
        <v>0</v>
      </c>
      <c r="I27" s="70"/>
      <c r="J27" s="70"/>
      <c r="K27" s="34"/>
      <c r="L27" s="35">
        <v>100</v>
      </c>
      <c r="M27" s="35"/>
      <c r="N27" s="39">
        <f t="shared" si="6"/>
        <v>100</v>
      </c>
      <c r="O27" s="43">
        <v>100</v>
      </c>
      <c r="P27" s="41" t="str">
        <f t="shared" si="3"/>
        <v/>
      </c>
      <c r="R27" s="2"/>
    </row>
    <row r="28" spans="1:18" ht="30" customHeight="1">
      <c r="A28" s="42">
        <v>18</v>
      </c>
      <c r="B28" s="28">
        <v>41696</v>
      </c>
      <c r="C28" s="29" t="s">
        <v>47</v>
      </c>
      <c r="D28" s="44" t="s">
        <v>60</v>
      </c>
      <c r="E28" s="67"/>
      <c r="F28" s="67" t="s">
        <v>56</v>
      </c>
      <c r="G28" s="100"/>
      <c r="H28" s="103">
        <f t="shared" si="5"/>
        <v>0</v>
      </c>
      <c r="I28" s="70"/>
      <c r="J28" s="70">
        <v>11</v>
      </c>
      <c r="K28" s="34"/>
      <c r="L28" s="35"/>
      <c r="M28" s="35"/>
      <c r="N28" s="39">
        <f t="shared" si="6"/>
        <v>11</v>
      </c>
      <c r="O28" s="43"/>
      <c r="P28" s="41" t="str">
        <f t="shared" si="3"/>
        <v/>
      </c>
      <c r="R28" s="2"/>
    </row>
    <row r="29" spans="1:18" ht="30" customHeight="1">
      <c r="A29" s="42">
        <v>19</v>
      </c>
      <c r="B29" s="28">
        <v>41696</v>
      </c>
      <c r="C29" s="29" t="s">
        <v>47</v>
      </c>
      <c r="D29" s="44" t="s">
        <v>60</v>
      </c>
      <c r="E29" s="67"/>
      <c r="F29" s="67" t="s">
        <v>56</v>
      </c>
      <c r="G29" s="100"/>
      <c r="H29" s="103">
        <f t="shared" si="5"/>
        <v>0</v>
      </c>
      <c r="I29" s="70"/>
      <c r="J29" s="70">
        <v>11.3</v>
      </c>
      <c r="K29" s="34"/>
      <c r="L29" s="35"/>
      <c r="M29" s="35"/>
      <c r="N29" s="39">
        <f t="shared" si="6"/>
        <v>11.3</v>
      </c>
      <c r="O29" s="43">
        <v>11.3</v>
      </c>
      <c r="P29" s="41" t="str">
        <f t="shared" si="3"/>
        <v/>
      </c>
      <c r="R29" s="2"/>
    </row>
    <row r="30" spans="1:18" ht="30" customHeight="1">
      <c r="A30" s="42">
        <v>20</v>
      </c>
      <c r="B30" s="28">
        <v>41697</v>
      </c>
      <c r="C30" s="29" t="s">
        <v>47</v>
      </c>
      <c r="D30" s="44" t="s">
        <v>59</v>
      </c>
      <c r="E30" s="67"/>
      <c r="F30" s="67" t="s">
        <v>56</v>
      </c>
      <c r="G30" s="100"/>
      <c r="H30" s="103">
        <f t="shared" si="5"/>
        <v>0</v>
      </c>
      <c r="I30" s="70"/>
      <c r="J30" s="70"/>
      <c r="K30" s="34"/>
      <c r="L30" s="35"/>
      <c r="M30" s="35">
        <v>13</v>
      </c>
      <c r="N30" s="39">
        <f t="shared" si="6"/>
        <v>13</v>
      </c>
      <c r="O30" s="43"/>
      <c r="P30" s="41" t="str">
        <f t="shared" si="3"/>
        <v/>
      </c>
      <c r="R30" s="2"/>
    </row>
    <row r="31" spans="1:18" ht="30" customHeight="1">
      <c r="A31" s="42">
        <v>21</v>
      </c>
      <c r="B31" s="28">
        <v>41697</v>
      </c>
      <c r="C31" s="29" t="s">
        <v>47</v>
      </c>
      <c r="D31" s="44" t="s">
        <v>60</v>
      </c>
      <c r="E31" s="67"/>
      <c r="F31" s="67" t="s">
        <v>56</v>
      </c>
      <c r="G31" s="100"/>
      <c r="H31" s="103">
        <f t="shared" si="5"/>
        <v>0</v>
      </c>
      <c r="I31" s="70"/>
      <c r="J31" s="70">
        <v>33.200000000000003</v>
      </c>
      <c r="K31" s="34"/>
      <c r="L31" s="35"/>
      <c r="M31" s="35"/>
      <c r="N31" s="39">
        <f t="shared" si="6"/>
        <v>33.200000000000003</v>
      </c>
      <c r="O31" s="43"/>
      <c r="P31" s="41" t="str">
        <f t="shared" si="3"/>
        <v/>
      </c>
      <c r="R31" s="2"/>
    </row>
    <row r="32" spans="1:18" ht="30" customHeight="1">
      <c r="A32" s="42">
        <v>22</v>
      </c>
      <c r="B32" s="28">
        <v>41697</v>
      </c>
      <c r="C32" s="29" t="s">
        <v>47</v>
      </c>
      <c r="D32" s="44" t="s">
        <v>61</v>
      </c>
      <c r="E32" s="67"/>
      <c r="F32" s="67" t="s">
        <v>56</v>
      </c>
      <c r="G32" s="100"/>
      <c r="H32" s="103">
        <f t="shared" si="5"/>
        <v>0</v>
      </c>
      <c r="I32" s="70"/>
      <c r="J32" s="70"/>
      <c r="K32" s="34"/>
      <c r="L32" s="35"/>
      <c r="M32" s="35">
        <v>3</v>
      </c>
      <c r="N32" s="39">
        <f t="shared" si="6"/>
        <v>3</v>
      </c>
      <c r="O32" s="43"/>
      <c r="P32" s="41" t="str">
        <f t="shared" si="3"/>
        <v/>
      </c>
      <c r="R32" s="2"/>
    </row>
    <row r="33" spans="1:18" ht="30" customHeight="1">
      <c r="A33" s="42">
        <v>23</v>
      </c>
      <c r="B33" s="28">
        <v>41697</v>
      </c>
      <c r="C33" s="29" t="s">
        <v>47</v>
      </c>
      <c r="D33" s="44" t="s">
        <v>62</v>
      </c>
      <c r="E33" s="67"/>
      <c r="F33" s="67" t="s">
        <v>56</v>
      </c>
      <c r="G33" s="100"/>
      <c r="H33" s="103">
        <f t="shared" si="5"/>
        <v>0</v>
      </c>
      <c r="I33" s="70"/>
      <c r="J33" s="70"/>
      <c r="K33" s="34">
        <v>50</v>
      </c>
      <c r="L33" s="35"/>
      <c r="M33" s="35"/>
      <c r="N33" s="39">
        <f t="shared" si="6"/>
        <v>50</v>
      </c>
      <c r="O33" s="43"/>
      <c r="P33" s="41" t="str">
        <f t="shared" si="3"/>
        <v/>
      </c>
      <c r="R33" s="2"/>
    </row>
    <row r="34" spans="1:18" ht="30" customHeight="1">
      <c r="A34" s="42">
        <v>24</v>
      </c>
      <c r="B34" s="28">
        <v>41697</v>
      </c>
      <c r="C34" s="29" t="s">
        <v>47</v>
      </c>
      <c r="D34" s="44" t="s">
        <v>63</v>
      </c>
      <c r="E34" s="67"/>
      <c r="F34" s="67" t="s">
        <v>49</v>
      </c>
      <c r="G34" s="100"/>
      <c r="H34" s="103">
        <f t="shared" si="5"/>
        <v>0</v>
      </c>
      <c r="I34" s="70"/>
      <c r="J34" s="70">
        <v>3</v>
      </c>
      <c r="K34" s="34"/>
      <c r="L34" s="35"/>
      <c r="M34" s="35"/>
      <c r="N34" s="39">
        <f t="shared" si="6"/>
        <v>3</v>
      </c>
      <c r="O34" s="43"/>
      <c r="P34" s="41" t="str">
        <f t="shared" si="3"/>
        <v>X</v>
      </c>
      <c r="R34" s="2"/>
    </row>
    <row r="35" spans="1:18" ht="46.5" customHeight="1">
      <c r="A35" s="42">
        <v>25</v>
      </c>
      <c r="B35" s="28"/>
      <c r="C35" s="29"/>
      <c r="D35" s="44"/>
      <c r="E35" s="67"/>
      <c r="F35" s="67"/>
      <c r="G35" s="100"/>
      <c r="H35" s="103">
        <f t="shared" si="5"/>
        <v>0</v>
      </c>
      <c r="I35" s="70"/>
      <c r="J35" s="70"/>
      <c r="K35" s="34"/>
      <c r="L35" s="35"/>
      <c r="M35" s="35"/>
      <c r="N35" s="39">
        <f t="shared" si="6"/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7"/>
      <c r="F36" s="67"/>
      <c r="G36" s="100"/>
      <c r="H36" s="70">
        <f t="shared" si="5"/>
        <v>0</v>
      </c>
      <c r="I36" s="70"/>
      <c r="J36" s="70"/>
      <c r="K36" s="34"/>
      <c r="L36" s="35"/>
      <c r="M36" s="35"/>
      <c r="N36" s="39">
        <f t="shared" si="6"/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7"/>
      <c r="F37" s="67"/>
      <c r="G37" s="100"/>
      <c r="H37" s="70">
        <f t="shared" si="5"/>
        <v>0</v>
      </c>
      <c r="I37" s="70"/>
      <c r="J37" s="70"/>
      <c r="K37" s="34"/>
      <c r="L37" s="35"/>
      <c r="M37" s="35"/>
      <c r="N37" s="39">
        <f t="shared" si="6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7"/>
      <c r="F38" s="67"/>
      <c r="G38" s="100"/>
      <c r="H38" s="70">
        <f t="shared" si="5"/>
        <v>0</v>
      </c>
      <c r="I38" s="70"/>
      <c r="J38" s="70"/>
      <c r="K38" s="34"/>
      <c r="L38" s="35"/>
      <c r="M38" s="35"/>
      <c r="N38" s="39">
        <f t="shared" si="6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7"/>
      <c r="F39" s="67"/>
      <c r="G39" s="100"/>
      <c r="H39" s="70">
        <f t="shared" si="5"/>
        <v>0</v>
      </c>
      <c r="I39" s="70"/>
      <c r="J39" s="70"/>
      <c r="K39" s="34"/>
      <c r="L39" s="35"/>
      <c r="M39" s="35"/>
      <c r="N39" s="39">
        <f t="shared" si="6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7"/>
      <c r="F40" s="67"/>
      <c r="G40" s="100"/>
      <c r="H40" s="70">
        <f t="shared" si="5"/>
        <v>0</v>
      </c>
      <c r="I40" s="70"/>
      <c r="J40" s="70"/>
      <c r="K40" s="34"/>
      <c r="L40" s="35"/>
      <c r="M40" s="35"/>
      <c r="N40" s="39">
        <f t="shared" si="6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7"/>
      <c r="F41" s="67"/>
      <c r="G41" s="100"/>
      <c r="H41" s="70">
        <f t="shared" si="5"/>
        <v>0</v>
      </c>
      <c r="I41" s="70"/>
      <c r="J41" s="70"/>
      <c r="K41" s="34"/>
      <c r="L41" s="35"/>
      <c r="M41" s="35"/>
      <c r="N41" s="39">
        <f t="shared" si="6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7"/>
      <c r="F42" s="67"/>
      <c r="G42" s="100"/>
      <c r="H42" s="70">
        <f t="shared" si="5"/>
        <v>0</v>
      </c>
      <c r="I42" s="70"/>
      <c r="J42" s="70"/>
      <c r="K42" s="34"/>
      <c r="L42" s="35"/>
      <c r="M42" s="35"/>
      <c r="N42" s="39">
        <f t="shared" si="6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7"/>
      <c r="F43" s="67"/>
      <c r="G43" s="100"/>
      <c r="H43" s="70">
        <f t="shared" si="5"/>
        <v>0</v>
      </c>
      <c r="I43" s="70"/>
      <c r="J43" s="70"/>
      <c r="K43" s="34"/>
      <c r="L43" s="35"/>
      <c r="M43" s="35"/>
      <c r="N43" s="39">
        <f t="shared" si="6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7"/>
      <c r="F44" s="67"/>
      <c r="G44" s="100"/>
      <c r="H44" s="70">
        <f t="shared" si="5"/>
        <v>0</v>
      </c>
      <c r="I44" s="70"/>
      <c r="J44" s="70"/>
      <c r="K44" s="34"/>
      <c r="L44" s="35"/>
      <c r="M44" s="35"/>
      <c r="N44" s="39">
        <f t="shared" si="6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7"/>
      <c r="F45" s="67"/>
      <c r="G45" s="100"/>
      <c r="H45" s="70">
        <f t="shared" si="5"/>
        <v>0</v>
      </c>
      <c r="I45" s="70"/>
      <c r="J45" s="70"/>
      <c r="K45" s="34"/>
      <c r="L45" s="35"/>
      <c r="M45" s="35"/>
      <c r="N45" s="39">
        <f t="shared" si="6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7"/>
      <c r="F46" s="67"/>
      <c r="G46" s="100"/>
      <c r="H46" s="70">
        <f t="shared" si="5"/>
        <v>0</v>
      </c>
      <c r="I46" s="70"/>
      <c r="J46" s="70"/>
      <c r="K46" s="34"/>
      <c r="L46" s="35"/>
      <c r="M46" s="35"/>
      <c r="N46" s="39">
        <f t="shared" si="6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7"/>
      <c r="F47" s="67"/>
      <c r="G47" s="100"/>
      <c r="H47" s="70">
        <f t="shared" si="5"/>
        <v>0</v>
      </c>
      <c r="I47" s="70"/>
      <c r="J47" s="70"/>
      <c r="K47" s="34"/>
      <c r="L47" s="35"/>
      <c r="M47" s="35"/>
      <c r="N47" s="39">
        <f t="shared" si="6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7"/>
      <c r="F48" s="67"/>
      <c r="G48" s="100"/>
      <c r="H48" s="70">
        <f t="shared" si="5"/>
        <v>0</v>
      </c>
      <c r="I48" s="70"/>
      <c r="J48" s="70"/>
      <c r="K48" s="34"/>
      <c r="L48" s="35"/>
      <c r="M48" s="35"/>
      <c r="N48" s="39">
        <f t="shared" si="6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7"/>
      <c r="F49" s="67"/>
      <c r="G49" s="100"/>
      <c r="H49" s="70">
        <f t="shared" si="5"/>
        <v>0</v>
      </c>
      <c r="I49" s="70"/>
      <c r="J49" s="70"/>
      <c r="K49" s="34"/>
      <c r="L49" s="35"/>
      <c r="M49" s="35"/>
      <c r="N49" s="39">
        <f t="shared" si="6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7"/>
      <c r="F50" s="67"/>
      <c r="G50" s="100"/>
      <c r="H50" s="70">
        <f t="shared" si="5"/>
        <v>0</v>
      </c>
      <c r="I50" s="70"/>
      <c r="J50" s="70"/>
      <c r="K50" s="34"/>
      <c r="L50" s="35"/>
      <c r="M50" s="35"/>
      <c r="N50" s="39">
        <f t="shared" si="6"/>
        <v>0</v>
      </c>
      <c r="O50" s="43"/>
      <c r="P50" s="41" t="str">
        <f t="shared" ref="P50:P83" si="7">IF($F50="Milano","X","")</f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7"/>
      <c r="F51" s="67"/>
      <c r="G51" s="100"/>
      <c r="H51" s="70">
        <f t="shared" si="5"/>
        <v>0</v>
      </c>
      <c r="I51" s="70"/>
      <c r="J51" s="70"/>
      <c r="K51" s="34"/>
      <c r="L51" s="35"/>
      <c r="M51" s="35"/>
      <c r="N51" s="39">
        <f t="shared" si="6"/>
        <v>0</v>
      </c>
      <c r="O51" s="43"/>
      <c r="P51" s="41" t="str">
        <f t="shared" si="7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7"/>
      <c r="F52" s="67"/>
      <c r="G52" s="100"/>
      <c r="H52" s="70">
        <f t="shared" si="5"/>
        <v>0</v>
      </c>
      <c r="I52" s="70"/>
      <c r="J52" s="70"/>
      <c r="K52" s="34"/>
      <c r="L52" s="35"/>
      <c r="M52" s="35"/>
      <c r="N52" s="39">
        <f t="shared" si="6"/>
        <v>0</v>
      </c>
      <c r="O52" s="43"/>
      <c r="P52" s="41" t="str">
        <f t="shared" si="7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7"/>
      <c r="F53" s="67"/>
      <c r="G53" s="100"/>
      <c r="H53" s="70">
        <f t="shared" ref="H53:H83" si="8">IF($E$3="si",($H$5/$H$6*G53),IF($E$3="no",G53*$H$4,0))</f>
        <v>0</v>
      </c>
      <c r="I53" s="70"/>
      <c r="J53" s="70"/>
      <c r="K53" s="34"/>
      <c r="L53" s="35"/>
      <c r="M53" s="35"/>
      <c r="N53" s="39">
        <f t="shared" ref="N53:N83" si="9">SUM(H53:M53)</f>
        <v>0</v>
      </c>
      <c r="O53" s="43"/>
      <c r="P53" s="41" t="str">
        <f t="shared" si="7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7"/>
      <c r="F54" s="67"/>
      <c r="G54" s="100"/>
      <c r="H54" s="70">
        <f t="shared" si="8"/>
        <v>0</v>
      </c>
      <c r="I54" s="70"/>
      <c r="J54" s="70"/>
      <c r="K54" s="34"/>
      <c r="L54" s="35"/>
      <c r="M54" s="35"/>
      <c r="N54" s="39">
        <f t="shared" si="9"/>
        <v>0</v>
      </c>
      <c r="O54" s="43"/>
      <c r="P54" s="41" t="str">
        <f t="shared" si="7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7"/>
      <c r="F55" s="67"/>
      <c r="G55" s="100"/>
      <c r="H55" s="70">
        <f t="shared" si="8"/>
        <v>0</v>
      </c>
      <c r="I55" s="70"/>
      <c r="J55" s="70"/>
      <c r="K55" s="34"/>
      <c r="L55" s="35"/>
      <c r="M55" s="35"/>
      <c r="N55" s="39">
        <f t="shared" si="9"/>
        <v>0</v>
      </c>
      <c r="O55" s="43"/>
      <c r="P55" s="41" t="str">
        <f t="shared" si="7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7"/>
      <c r="F56" s="67"/>
      <c r="G56" s="100"/>
      <c r="H56" s="70">
        <f t="shared" si="8"/>
        <v>0</v>
      </c>
      <c r="I56" s="70"/>
      <c r="J56" s="70"/>
      <c r="K56" s="34"/>
      <c r="L56" s="35"/>
      <c r="M56" s="35"/>
      <c r="N56" s="39">
        <f t="shared" si="9"/>
        <v>0</v>
      </c>
      <c r="O56" s="43"/>
      <c r="P56" s="41" t="str">
        <f t="shared" si="7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7"/>
      <c r="F57" s="67"/>
      <c r="G57" s="100"/>
      <c r="H57" s="70">
        <f t="shared" si="8"/>
        <v>0</v>
      </c>
      <c r="I57" s="70"/>
      <c r="J57" s="70"/>
      <c r="K57" s="34"/>
      <c r="L57" s="35"/>
      <c r="M57" s="35"/>
      <c r="N57" s="39">
        <f t="shared" si="9"/>
        <v>0</v>
      </c>
      <c r="O57" s="43"/>
      <c r="P57" s="41" t="str">
        <f t="shared" si="7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7"/>
      <c r="F58" s="67"/>
      <c r="G58" s="100"/>
      <c r="H58" s="70">
        <f t="shared" si="8"/>
        <v>0</v>
      </c>
      <c r="I58" s="70"/>
      <c r="J58" s="70"/>
      <c r="K58" s="34"/>
      <c r="L58" s="35"/>
      <c r="M58" s="35"/>
      <c r="N58" s="39">
        <f t="shared" si="9"/>
        <v>0</v>
      </c>
      <c r="O58" s="43"/>
      <c r="P58" s="41" t="str">
        <f t="shared" si="7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7"/>
      <c r="F59" s="67"/>
      <c r="G59" s="100"/>
      <c r="H59" s="70">
        <f t="shared" si="8"/>
        <v>0</v>
      </c>
      <c r="I59" s="70"/>
      <c r="J59" s="70"/>
      <c r="K59" s="34"/>
      <c r="L59" s="35"/>
      <c r="M59" s="35"/>
      <c r="N59" s="39">
        <f t="shared" si="9"/>
        <v>0</v>
      </c>
      <c r="O59" s="43"/>
      <c r="P59" s="41" t="str">
        <f t="shared" si="7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7"/>
      <c r="F60" s="67"/>
      <c r="G60" s="100"/>
      <c r="H60" s="70">
        <f t="shared" si="8"/>
        <v>0</v>
      </c>
      <c r="I60" s="70"/>
      <c r="J60" s="70"/>
      <c r="K60" s="34"/>
      <c r="L60" s="35"/>
      <c r="M60" s="35"/>
      <c r="N60" s="39">
        <f t="shared" si="9"/>
        <v>0</v>
      </c>
      <c r="O60" s="43"/>
      <c r="P60" s="41" t="str">
        <f t="shared" si="7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7"/>
      <c r="F61" s="67"/>
      <c r="G61" s="100"/>
      <c r="H61" s="70">
        <f t="shared" si="8"/>
        <v>0</v>
      </c>
      <c r="I61" s="70"/>
      <c r="J61" s="70"/>
      <c r="K61" s="34"/>
      <c r="L61" s="35"/>
      <c r="M61" s="35"/>
      <c r="N61" s="39">
        <f t="shared" si="9"/>
        <v>0</v>
      </c>
      <c r="O61" s="43"/>
      <c r="P61" s="41" t="str">
        <f t="shared" si="7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7"/>
      <c r="F62" s="67"/>
      <c r="G62" s="100"/>
      <c r="H62" s="70">
        <f t="shared" si="8"/>
        <v>0</v>
      </c>
      <c r="I62" s="70"/>
      <c r="J62" s="70"/>
      <c r="K62" s="34"/>
      <c r="L62" s="35"/>
      <c r="M62" s="35"/>
      <c r="N62" s="39">
        <f t="shared" si="9"/>
        <v>0</v>
      </c>
      <c r="O62" s="43"/>
      <c r="P62" s="41" t="str">
        <f t="shared" si="7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7"/>
      <c r="F63" s="67"/>
      <c r="G63" s="100"/>
      <c r="H63" s="70">
        <f t="shared" si="8"/>
        <v>0</v>
      </c>
      <c r="I63" s="70"/>
      <c r="J63" s="70"/>
      <c r="K63" s="34"/>
      <c r="L63" s="35"/>
      <c r="M63" s="35"/>
      <c r="N63" s="39">
        <f t="shared" si="9"/>
        <v>0</v>
      </c>
      <c r="O63" s="43"/>
      <c r="P63" s="41" t="str">
        <f t="shared" si="7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7"/>
      <c r="F64" s="67"/>
      <c r="G64" s="100"/>
      <c r="H64" s="70">
        <f t="shared" si="8"/>
        <v>0</v>
      </c>
      <c r="I64" s="70"/>
      <c r="J64" s="70"/>
      <c r="K64" s="34"/>
      <c r="L64" s="35"/>
      <c r="M64" s="35"/>
      <c r="N64" s="39">
        <f t="shared" si="9"/>
        <v>0</v>
      </c>
      <c r="O64" s="43"/>
      <c r="P64" s="41" t="str">
        <f t="shared" si="7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7"/>
      <c r="F65" s="67"/>
      <c r="G65" s="100"/>
      <c r="H65" s="70">
        <f t="shared" si="8"/>
        <v>0</v>
      </c>
      <c r="I65" s="70"/>
      <c r="J65" s="70"/>
      <c r="K65" s="34"/>
      <c r="L65" s="35"/>
      <c r="M65" s="35"/>
      <c r="N65" s="39">
        <f t="shared" si="9"/>
        <v>0</v>
      </c>
      <c r="O65" s="43"/>
      <c r="P65" s="41" t="str">
        <f t="shared" si="7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7"/>
      <c r="F66" s="67"/>
      <c r="G66" s="100"/>
      <c r="H66" s="70">
        <f t="shared" si="8"/>
        <v>0</v>
      </c>
      <c r="I66" s="70"/>
      <c r="J66" s="70"/>
      <c r="K66" s="34"/>
      <c r="L66" s="35"/>
      <c r="M66" s="35"/>
      <c r="N66" s="39">
        <f t="shared" si="9"/>
        <v>0</v>
      </c>
      <c r="O66" s="43"/>
      <c r="P66" s="41" t="str">
        <f t="shared" si="7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7"/>
      <c r="F67" s="67"/>
      <c r="G67" s="100"/>
      <c r="H67" s="70">
        <f t="shared" si="8"/>
        <v>0</v>
      </c>
      <c r="I67" s="70"/>
      <c r="J67" s="70"/>
      <c r="K67" s="34"/>
      <c r="L67" s="35"/>
      <c r="M67" s="35"/>
      <c r="N67" s="39">
        <f t="shared" si="9"/>
        <v>0</v>
      </c>
      <c r="O67" s="43"/>
      <c r="P67" s="41" t="str">
        <f t="shared" si="7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7"/>
      <c r="F68" s="67"/>
      <c r="G68" s="100"/>
      <c r="H68" s="70">
        <f t="shared" si="8"/>
        <v>0</v>
      </c>
      <c r="I68" s="70"/>
      <c r="J68" s="70"/>
      <c r="K68" s="34"/>
      <c r="L68" s="35"/>
      <c r="M68" s="35"/>
      <c r="N68" s="39">
        <f t="shared" si="9"/>
        <v>0</v>
      </c>
      <c r="O68" s="43"/>
      <c r="P68" s="41" t="str">
        <f t="shared" si="7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7"/>
      <c r="F69" s="67"/>
      <c r="G69" s="100"/>
      <c r="H69" s="70">
        <f t="shared" si="8"/>
        <v>0</v>
      </c>
      <c r="I69" s="70"/>
      <c r="J69" s="70"/>
      <c r="K69" s="34"/>
      <c r="L69" s="35"/>
      <c r="M69" s="35"/>
      <c r="N69" s="39">
        <f t="shared" si="9"/>
        <v>0</v>
      </c>
      <c r="O69" s="43"/>
      <c r="P69" s="41" t="str">
        <f t="shared" si="7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7"/>
      <c r="F70" s="67"/>
      <c r="G70" s="100"/>
      <c r="H70" s="70">
        <f t="shared" si="8"/>
        <v>0</v>
      </c>
      <c r="I70" s="70"/>
      <c r="J70" s="70"/>
      <c r="K70" s="34"/>
      <c r="L70" s="35"/>
      <c r="M70" s="35"/>
      <c r="N70" s="39">
        <f t="shared" si="9"/>
        <v>0</v>
      </c>
      <c r="O70" s="43"/>
      <c r="P70" s="41" t="str">
        <f t="shared" si="7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7"/>
      <c r="F71" s="67"/>
      <c r="G71" s="100"/>
      <c r="H71" s="70">
        <f t="shared" si="8"/>
        <v>0</v>
      </c>
      <c r="I71" s="70"/>
      <c r="J71" s="70"/>
      <c r="K71" s="34"/>
      <c r="L71" s="35"/>
      <c r="M71" s="35"/>
      <c r="N71" s="39">
        <f t="shared" si="9"/>
        <v>0</v>
      </c>
      <c r="O71" s="43"/>
      <c r="P71" s="41" t="str">
        <f t="shared" si="7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7"/>
      <c r="F72" s="67"/>
      <c r="G72" s="100"/>
      <c r="H72" s="70">
        <f t="shared" si="8"/>
        <v>0</v>
      </c>
      <c r="I72" s="70"/>
      <c r="J72" s="70"/>
      <c r="K72" s="34"/>
      <c r="L72" s="35"/>
      <c r="M72" s="35"/>
      <c r="N72" s="39">
        <f t="shared" si="9"/>
        <v>0</v>
      </c>
      <c r="O72" s="43"/>
      <c r="P72" s="41" t="str">
        <f t="shared" si="7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7"/>
      <c r="F73" s="67"/>
      <c r="G73" s="100"/>
      <c r="H73" s="70">
        <f t="shared" si="8"/>
        <v>0</v>
      </c>
      <c r="I73" s="70"/>
      <c r="J73" s="70"/>
      <c r="K73" s="34"/>
      <c r="L73" s="35"/>
      <c r="M73" s="35"/>
      <c r="N73" s="39">
        <f t="shared" si="9"/>
        <v>0</v>
      </c>
      <c r="O73" s="43"/>
      <c r="P73" s="41" t="str">
        <f t="shared" si="7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7"/>
      <c r="F74" s="67"/>
      <c r="G74" s="100"/>
      <c r="H74" s="70">
        <f t="shared" si="8"/>
        <v>0</v>
      </c>
      <c r="I74" s="70"/>
      <c r="J74" s="70"/>
      <c r="K74" s="34"/>
      <c r="L74" s="35"/>
      <c r="M74" s="35"/>
      <c r="N74" s="39">
        <f t="shared" si="9"/>
        <v>0</v>
      </c>
      <c r="O74" s="43"/>
      <c r="P74" s="41" t="str">
        <f t="shared" si="7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7"/>
      <c r="F75" s="67"/>
      <c r="G75" s="100"/>
      <c r="H75" s="70">
        <f t="shared" si="8"/>
        <v>0</v>
      </c>
      <c r="I75" s="70"/>
      <c r="J75" s="70"/>
      <c r="K75" s="34"/>
      <c r="L75" s="35"/>
      <c r="M75" s="35"/>
      <c r="N75" s="39">
        <f t="shared" si="9"/>
        <v>0</v>
      </c>
      <c r="O75" s="43"/>
      <c r="P75" s="41" t="str">
        <f t="shared" si="7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7"/>
      <c r="F76" s="67"/>
      <c r="G76" s="100"/>
      <c r="H76" s="70">
        <f t="shared" si="8"/>
        <v>0</v>
      </c>
      <c r="I76" s="70"/>
      <c r="J76" s="70"/>
      <c r="K76" s="34"/>
      <c r="L76" s="35"/>
      <c r="M76" s="35"/>
      <c r="N76" s="39">
        <f t="shared" si="9"/>
        <v>0</v>
      </c>
      <c r="O76" s="43"/>
      <c r="P76" s="41" t="str">
        <f t="shared" si="7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7"/>
      <c r="F77" s="67"/>
      <c r="G77" s="101"/>
      <c r="H77" s="70">
        <f t="shared" si="8"/>
        <v>0</v>
      </c>
      <c r="I77" s="70"/>
      <c r="J77" s="70"/>
      <c r="K77" s="34"/>
      <c r="L77" s="35"/>
      <c r="M77" s="35"/>
      <c r="N77" s="39">
        <f t="shared" si="9"/>
        <v>0</v>
      </c>
      <c r="O77" s="43"/>
      <c r="P77" s="41" t="str">
        <f t="shared" si="7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7"/>
      <c r="F78" s="67"/>
      <c r="G78" s="101"/>
      <c r="H78" s="70">
        <f t="shared" si="8"/>
        <v>0</v>
      </c>
      <c r="I78" s="70"/>
      <c r="J78" s="70"/>
      <c r="K78" s="35"/>
      <c r="L78" s="35"/>
      <c r="M78" s="35"/>
      <c r="N78" s="39">
        <f t="shared" si="9"/>
        <v>0</v>
      </c>
      <c r="O78" s="43"/>
      <c r="P78" s="41" t="str">
        <f t="shared" si="7"/>
        <v/>
      </c>
      <c r="R78" s="2"/>
    </row>
    <row r="79" spans="1:18" ht="30" hidden="1" customHeight="1">
      <c r="A79" s="42">
        <v>69</v>
      </c>
      <c r="B79" s="46"/>
      <c r="C79" s="29"/>
      <c r="D79" s="44"/>
      <c r="E79" s="44"/>
      <c r="F79" s="68"/>
      <c r="G79" s="102"/>
      <c r="H79" s="71">
        <f t="shared" si="8"/>
        <v>0</v>
      </c>
      <c r="I79" s="71"/>
      <c r="J79" s="71"/>
      <c r="K79" s="47"/>
      <c r="L79" s="35"/>
      <c r="M79" s="35"/>
      <c r="N79" s="39">
        <f t="shared" si="9"/>
        <v>0</v>
      </c>
      <c r="O79" s="43"/>
      <c r="P79" s="41" t="str">
        <f t="shared" si="7"/>
        <v/>
      </c>
      <c r="R79" s="2"/>
    </row>
    <row r="80" spans="1:18" ht="30" hidden="1" customHeight="1">
      <c r="A80" s="42">
        <v>70</v>
      </c>
      <c r="B80" s="46"/>
      <c r="C80" s="29"/>
      <c r="D80" s="44"/>
      <c r="E80" s="44"/>
      <c r="F80" s="68"/>
      <c r="G80" s="102"/>
      <c r="H80" s="71">
        <f t="shared" si="8"/>
        <v>0</v>
      </c>
      <c r="I80" s="71"/>
      <c r="J80" s="71"/>
      <c r="K80" s="47"/>
      <c r="L80" s="35"/>
      <c r="M80" s="37"/>
      <c r="N80" s="39">
        <f t="shared" si="9"/>
        <v>0</v>
      </c>
      <c r="O80" s="43"/>
      <c r="P80" s="41" t="str">
        <f t="shared" si="7"/>
        <v/>
      </c>
      <c r="R80" s="2"/>
    </row>
    <row r="81" spans="1:18" ht="30" hidden="1" customHeight="1">
      <c r="A81" s="42">
        <v>71</v>
      </c>
      <c r="B81" s="46"/>
      <c r="C81" s="29"/>
      <c r="D81" s="44"/>
      <c r="E81" s="44"/>
      <c r="F81" s="68"/>
      <c r="G81" s="102"/>
      <c r="H81" s="71">
        <f t="shared" si="8"/>
        <v>0</v>
      </c>
      <c r="I81" s="71"/>
      <c r="J81" s="71"/>
      <c r="K81" s="47"/>
      <c r="L81" s="35"/>
      <c r="M81" s="37"/>
      <c r="N81" s="39">
        <f t="shared" si="9"/>
        <v>0</v>
      </c>
      <c r="O81" s="43"/>
      <c r="P81" s="41" t="str">
        <f t="shared" si="7"/>
        <v/>
      </c>
      <c r="R81" s="2"/>
    </row>
    <row r="82" spans="1:18" ht="30" hidden="1" customHeight="1">
      <c r="A82" s="42">
        <v>72</v>
      </c>
      <c r="B82" s="46"/>
      <c r="C82" s="29"/>
      <c r="D82" s="44"/>
      <c r="E82" s="44"/>
      <c r="F82" s="68"/>
      <c r="G82" s="102"/>
      <c r="H82" s="71">
        <f t="shared" si="8"/>
        <v>0</v>
      </c>
      <c r="I82" s="71"/>
      <c r="J82" s="71"/>
      <c r="K82" s="47"/>
      <c r="L82" s="35"/>
      <c r="M82" s="37"/>
      <c r="N82" s="39">
        <f t="shared" si="9"/>
        <v>0</v>
      </c>
      <c r="O82" s="43"/>
      <c r="P82" s="41" t="str">
        <f t="shared" si="7"/>
        <v/>
      </c>
      <c r="R82" s="2"/>
    </row>
    <row r="83" spans="1:18" ht="30" hidden="1" customHeight="1">
      <c r="A83" s="42">
        <v>73</v>
      </c>
      <c r="B83" s="46"/>
      <c r="C83" s="29"/>
      <c r="D83" s="44"/>
      <c r="E83" s="44"/>
      <c r="F83" s="68"/>
      <c r="G83" s="102"/>
      <c r="H83" s="71">
        <f t="shared" si="8"/>
        <v>0</v>
      </c>
      <c r="I83" s="71"/>
      <c r="J83" s="71"/>
      <c r="K83" s="47"/>
      <c r="L83" s="35"/>
      <c r="M83" s="37"/>
      <c r="N83" s="39">
        <f t="shared" si="9"/>
        <v>0</v>
      </c>
      <c r="O83" s="43"/>
      <c r="P83" s="41" t="str">
        <f t="shared" si="7"/>
        <v/>
      </c>
      <c r="R83" s="2"/>
    </row>
    <row r="85" spans="1:18">
      <c r="A85" s="58"/>
      <c r="B85" s="59"/>
      <c r="C85" s="59"/>
      <c r="D85" s="59"/>
      <c r="E85" s="59"/>
      <c r="F85" s="59"/>
      <c r="G85" s="59"/>
      <c r="H85" s="59"/>
      <c r="I85" s="59"/>
      <c r="J85" s="104"/>
      <c r="K85" s="104"/>
      <c r="L85" s="59"/>
      <c r="M85" s="59"/>
      <c r="N85" s="59"/>
      <c r="O85" s="59"/>
      <c r="P85" s="104"/>
      <c r="Q85" s="3"/>
    </row>
    <row r="86" spans="1:18">
      <c r="A86" s="82"/>
      <c r="B86" s="83"/>
      <c r="C86" s="84"/>
      <c r="D86" s="85"/>
      <c r="E86" s="85"/>
      <c r="F86" s="86"/>
      <c r="G86" s="87"/>
      <c r="H86" s="88"/>
      <c r="I86" s="89"/>
      <c r="J86" s="104"/>
      <c r="K86" s="104"/>
      <c r="L86" s="89"/>
      <c r="M86" s="89"/>
      <c r="N86" s="90"/>
      <c r="O86" s="91"/>
      <c r="P86" s="104"/>
      <c r="Q86" s="3"/>
    </row>
    <row r="87" spans="1:18">
      <c r="A87" s="58"/>
      <c r="B87" s="76" t="s">
        <v>41</v>
      </c>
      <c r="C87" s="76"/>
      <c r="D87" s="76"/>
      <c r="E87" s="59"/>
      <c r="F87" s="59"/>
      <c r="G87" s="76" t="s">
        <v>43</v>
      </c>
      <c r="H87" s="76"/>
      <c r="I87" s="76"/>
      <c r="J87" s="104"/>
      <c r="K87" s="104"/>
      <c r="L87" s="76" t="s">
        <v>42</v>
      </c>
      <c r="M87" s="76"/>
      <c r="N87" s="76"/>
      <c r="O87" s="59"/>
      <c r="P87" s="104"/>
      <c r="Q87" s="3"/>
    </row>
    <row r="88" spans="1:18">
      <c r="A88" s="58"/>
      <c r="B88" s="59"/>
      <c r="C88" s="59"/>
      <c r="D88" s="59"/>
      <c r="E88" s="59"/>
      <c r="F88" s="59"/>
      <c r="G88" s="59"/>
      <c r="H88" s="59"/>
      <c r="I88" s="59"/>
      <c r="J88" s="104"/>
      <c r="K88" s="104"/>
      <c r="L88" s="59"/>
      <c r="M88" s="59"/>
      <c r="N88" s="59"/>
      <c r="O88" s="59"/>
      <c r="P88" s="104"/>
      <c r="Q88" s="3"/>
    </row>
    <row r="89" spans="1:18">
      <c r="A89" s="58"/>
      <c r="B89" s="59"/>
      <c r="C89" s="59"/>
      <c r="D89" s="59"/>
      <c r="E89" s="59"/>
      <c r="F89" s="59"/>
      <c r="G89" s="59"/>
      <c r="H89" s="59"/>
      <c r="I89" s="59"/>
      <c r="J89" s="104"/>
      <c r="K89" s="104"/>
      <c r="L89" s="59"/>
      <c r="M89" s="59"/>
      <c r="N89" s="59"/>
      <c r="O89" s="59"/>
      <c r="P89" s="104"/>
      <c r="Q89" s="3"/>
    </row>
  </sheetData>
  <sortState ref="B18:P84">
    <sortCondition ref="B18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86 N11:N83">
      <formula1>0</formula1>
      <formula2>0</formula2>
    </dataValidation>
    <dataValidation type="decimal" operator="greaterThanOrEqual" allowBlank="1" showErrorMessage="1" errorTitle="Valore" error="Inserire un numero maggiore o uguale a 0 (zero)!" sqref="H86:M86 H12:J83 H11:K11 K17:K83 L11:M83">
      <formula1>0</formula1>
      <formula2>0</formula2>
    </dataValidation>
    <dataValidation type="textLength" operator="greaterThan" allowBlank="1" showErrorMessage="1" sqref="D86:E86 F19:F77 E79:F83">
      <formula1>1</formula1>
      <formula2>0</formula2>
    </dataValidation>
    <dataValidation type="textLength" operator="greaterThan" sqref="F86 G19:G76 G79:G83">
      <formula1>1</formula1>
      <formula2>0</formula2>
    </dataValidation>
    <dataValidation type="date" operator="greaterThanOrEqual" showErrorMessage="1" errorTitle="Data" error="Inserire una data superiore al 1/11/2000" sqref="B86 B11:B12 B79:B83">
      <formula1>36831</formula1>
      <formula2>0</formula2>
    </dataValidation>
    <dataValidation type="textLength" operator="greaterThan" allowBlank="1" sqref="C86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50" zoomScaleSheetLayoutView="50" workbookViewId="0">
      <pane ySplit="5" topLeftCell="A6" activePane="bottomLeft" state="frozen"/>
      <selection pane="bottomLeft" activeCell="R18" sqref="R18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7" t="s">
        <v>0</v>
      </c>
      <c r="C1" s="117"/>
      <c r="D1" s="108" t="s">
        <v>44</v>
      </c>
      <c r="E1" s="108"/>
      <c r="F1" s="49" t="s">
        <v>46</v>
      </c>
      <c r="G1" s="48" t="s">
        <v>65</v>
      </c>
      <c r="L1" s="8" t="s">
        <v>31</v>
      </c>
      <c r="M1" s="3">
        <f>+P1-N7</f>
        <v>0</v>
      </c>
      <c r="N1" s="5" t="s">
        <v>1</v>
      </c>
      <c r="O1" s="6"/>
      <c r="P1" s="55">
        <f>SUM(H7:M7)</f>
        <v>17783</v>
      </c>
      <c r="Q1" s="3" t="s">
        <v>28</v>
      </c>
      <c r="R1" s="163">
        <f>SUM(R11:R15,R17:R19)</f>
        <v>126.61</v>
      </c>
    </row>
    <row r="2" spans="1:18" s="8" customFormat="1" ht="57.75" customHeight="1">
      <c r="A2" s="4"/>
      <c r="B2" s="107" t="s">
        <v>2</v>
      </c>
      <c r="C2" s="107"/>
      <c r="D2" s="108"/>
      <c r="E2" s="108"/>
      <c r="F2" s="9"/>
      <c r="G2" s="9"/>
      <c r="N2" s="10" t="s">
        <v>3</v>
      </c>
      <c r="O2" s="11"/>
      <c r="P2" s="12"/>
      <c r="Q2" s="3" t="s">
        <v>27</v>
      </c>
      <c r="R2" s="163"/>
    </row>
    <row r="3" spans="1:18" s="8" customFormat="1" ht="35.25" customHeight="1">
      <c r="A3" s="4"/>
      <c r="B3" s="107" t="s">
        <v>26</v>
      </c>
      <c r="C3" s="107"/>
      <c r="D3" s="108" t="s">
        <v>28</v>
      </c>
      <c r="E3" s="108"/>
      <c r="N3" s="10" t="s">
        <v>4</v>
      </c>
      <c r="O3" s="11"/>
      <c r="P3" s="60">
        <f>+O7</f>
        <v>17873</v>
      </c>
      <c r="Q3" s="13"/>
      <c r="R3" s="163">
        <f>SUM(R11,R16:R18)</f>
        <v>128.01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3"/>
    </row>
    <row r="5" spans="1:18" s="8" customFormat="1" ht="43.5" customHeight="1" thickTop="1" thickBot="1">
      <c r="A5" s="4"/>
      <c r="B5" s="19" t="s">
        <v>6</v>
      </c>
      <c r="C5" s="20"/>
      <c r="D5" s="57">
        <v>9</v>
      </c>
      <c r="E5" s="14"/>
      <c r="F5" s="10" t="s">
        <v>7</v>
      </c>
      <c r="G5" s="77">
        <v>1.1100000000000001</v>
      </c>
      <c r="N5" s="106" t="s">
        <v>8</v>
      </c>
      <c r="O5" s="106"/>
      <c r="P5" s="56">
        <f>P1-P2-P3-P4</f>
        <v>-90</v>
      </c>
      <c r="Q5" s="13"/>
      <c r="R5" s="164">
        <f>R1-R3</f>
        <v>-1.3999999999999915</v>
      </c>
    </row>
    <row r="6" spans="1:18" s="8" customFormat="1" ht="43.5" customHeight="1" thickTop="1" thickBot="1">
      <c r="A6" s="4"/>
      <c r="B6" s="54" t="s">
        <v>66</v>
      </c>
      <c r="C6" s="54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1" t="s">
        <v>30</v>
      </c>
      <c r="B7" s="142"/>
      <c r="C7" s="143"/>
      <c r="D7" s="146" t="s">
        <v>11</v>
      </c>
      <c r="E7" s="147"/>
      <c r="F7" s="147"/>
      <c r="G7" s="97">
        <f>SUM(G11:G21)</f>
        <v>0</v>
      </c>
      <c r="H7" s="95">
        <f>SUM(H11:H21)</f>
        <v>0</v>
      </c>
      <c r="I7" s="79">
        <f>SUM(I11:I21)</f>
        <v>0</v>
      </c>
      <c r="J7" s="79">
        <f>SUM(J11:J21)</f>
        <v>2000</v>
      </c>
      <c r="K7" s="79">
        <f>SUM(K11:K21)</f>
        <v>700</v>
      </c>
      <c r="L7" s="79">
        <f>SUM(L11:L21)</f>
        <v>10243</v>
      </c>
      <c r="M7" s="80">
        <f>SUM(M11:M21)</f>
        <v>4840</v>
      </c>
      <c r="N7" s="78">
        <f>SUM(N11:N21)</f>
        <v>17783</v>
      </c>
      <c r="O7" s="81">
        <f>SUM(O11:O21)</f>
        <v>17873</v>
      </c>
      <c r="P7" s="13">
        <f>+N7-SUM(H7:M7)</f>
        <v>0</v>
      </c>
    </row>
    <row r="8" spans="1:18" ht="36" customHeight="1" thickTop="1" thickBot="1">
      <c r="A8" s="125"/>
      <c r="B8" s="127" t="s">
        <v>12</v>
      </c>
      <c r="C8" s="127" t="s">
        <v>13</v>
      </c>
      <c r="D8" s="148" t="s">
        <v>25</v>
      </c>
      <c r="E8" s="127" t="s">
        <v>33</v>
      </c>
      <c r="F8" s="150" t="s">
        <v>32</v>
      </c>
      <c r="G8" s="151" t="s">
        <v>15</v>
      </c>
      <c r="H8" s="153" t="s">
        <v>16</v>
      </c>
      <c r="I8" s="110" t="s">
        <v>37</v>
      </c>
      <c r="J8" s="109" t="s">
        <v>39</v>
      </c>
      <c r="K8" s="109" t="s">
        <v>38</v>
      </c>
      <c r="L8" s="144" t="s">
        <v>22</v>
      </c>
      <c r="M8" s="145"/>
      <c r="N8" s="123" t="s">
        <v>17</v>
      </c>
      <c r="O8" s="135" t="s">
        <v>18</v>
      </c>
      <c r="P8" s="121" t="s">
        <v>19</v>
      </c>
      <c r="Q8" s="2"/>
      <c r="R8" s="136" t="s">
        <v>40</v>
      </c>
    </row>
    <row r="9" spans="1:18" ht="36" customHeight="1" thickTop="1" thickBot="1">
      <c r="A9" s="125"/>
      <c r="B9" s="127" t="s">
        <v>12</v>
      </c>
      <c r="C9" s="127"/>
      <c r="D9" s="149"/>
      <c r="E9" s="127"/>
      <c r="F9" s="150"/>
      <c r="G9" s="152"/>
      <c r="H9" s="153" t="s">
        <v>37</v>
      </c>
      <c r="I9" s="110" t="s">
        <v>37</v>
      </c>
      <c r="J9" s="110"/>
      <c r="K9" s="110" t="s">
        <v>36</v>
      </c>
      <c r="L9" s="115" t="s">
        <v>23</v>
      </c>
      <c r="M9" s="140" t="s">
        <v>24</v>
      </c>
      <c r="N9" s="123"/>
      <c r="O9" s="135"/>
      <c r="P9" s="121"/>
      <c r="Q9" s="2"/>
      <c r="R9" s="137"/>
    </row>
    <row r="10" spans="1:18" ht="37.5" customHeight="1" thickTop="1" thickBot="1">
      <c r="A10" s="125"/>
      <c r="B10" s="127"/>
      <c r="C10" s="127"/>
      <c r="D10" s="149"/>
      <c r="E10" s="127"/>
      <c r="F10" s="150"/>
      <c r="G10" s="94" t="s">
        <v>20</v>
      </c>
      <c r="H10" s="153"/>
      <c r="I10" s="110"/>
      <c r="J10" s="110"/>
      <c r="K10" s="110"/>
      <c r="L10" s="139"/>
      <c r="M10" s="120"/>
      <c r="N10" s="123"/>
      <c r="O10" s="135"/>
      <c r="P10" s="121"/>
      <c r="Q10" s="2"/>
      <c r="R10" s="138"/>
    </row>
    <row r="11" spans="1:18" ht="30" customHeight="1" thickTop="1">
      <c r="A11" s="27">
        <v>1</v>
      </c>
      <c r="B11" s="46">
        <v>41687</v>
      </c>
      <c r="C11" s="29" t="s">
        <v>67</v>
      </c>
      <c r="D11" s="30" t="s">
        <v>55</v>
      </c>
      <c r="E11" s="30" t="s">
        <v>68</v>
      </c>
      <c r="F11" s="31" t="s">
        <v>66</v>
      </c>
      <c r="G11" s="93"/>
      <c r="H11" s="33">
        <f t="shared" ref="H11:H20" si="0">IF($D$3="si",($G$5/$G$6*G11),IF($D$3="no",G11*$G$4,0))</f>
        <v>0</v>
      </c>
      <c r="I11" s="34"/>
      <c r="J11" s="35"/>
      <c r="K11" s="66"/>
      <c r="L11" s="66"/>
      <c r="M11" s="38">
        <v>3130</v>
      </c>
      <c r="N11" s="39">
        <f t="shared" ref="N11:N20" si="1">SUM(H11:M11)</f>
        <v>3130</v>
      </c>
      <c r="O11" s="40">
        <v>3130</v>
      </c>
      <c r="P11" s="41"/>
      <c r="Q11" s="2"/>
      <c r="R11" s="72">
        <v>22.42</v>
      </c>
    </row>
    <row r="12" spans="1:18" ht="30" customHeight="1">
      <c r="A12" s="42">
        <v>2</v>
      </c>
      <c r="B12" s="46">
        <v>41688</v>
      </c>
      <c r="C12" s="44" t="s">
        <v>67</v>
      </c>
      <c r="D12" s="30" t="s">
        <v>55</v>
      </c>
      <c r="E12" s="30" t="s">
        <v>68</v>
      </c>
      <c r="F12" s="31" t="s">
        <v>66</v>
      </c>
      <c r="G12" s="32"/>
      <c r="H12" s="33">
        <f t="shared" si="0"/>
        <v>0</v>
      </c>
      <c r="I12" s="34"/>
      <c r="J12" s="35"/>
      <c r="K12" s="66"/>
      <c r="L12" s="37"/>
      <c r="M12" s="38">
        <v>220</v>
      </c>
      <c r="N12" s="39">
        <f t="shared" si="1"/>
        <v>220</v>
      </c>
      <c r="O12" s="43"/>
      <c r="P12" s="41"/>
      <c r="Q12" s="2"/>
      <c r="R12" s="72">
        <v>1.54</v>
      </c>
    </row>
    <row r="13" spans="1:18" ht="30" customHeight="1">
      <c r="A13" s="42">
        <v>3</v>
      </c>
      <c r="B13" s="28">
        <v>41688</v>
      </c>
      <c r="C13" s="29" t="s">
        <v>67</v>
      </c>
      <c r="D13" s="30" t="s">
        <v>55</v>
      </c>
      <c r="E13" s="30" t="s">
        <v>68</v>
      </c>
      <c r="F13" s="31" t="s">
        <v>66</v>
      </c>
      <c r="G13" s="32"/>
      <c r="H13" s="33">
        <f t="shared" si="0"/>
        <v>0</v>
      </c>
      <c r="I13" s="34"/>
      <c r="J13" s="35"/>
      <c r="K13" s="66"/>
      <c r="L13" s="37"/>
      <c r="M13" s="38">
        <v>250</v>
      </c>
      <c r="N13" s="39">
        <f t="shared" si="1"/>
        <v>250</v>
      </c>
      <c r="O13" s="43"/>
      <c r="P13" s="41" t="str">
        <f t="shared" ref="P13:P21" si="2">IF(F13="Milano","X","")</f>
        <v/>
      </c>
      <c r="Q13" s="2"/>
      <c r="R13" s="73">
        <v>1.75</v>
      </c>
    </row>
    <row r="14" spans="1:18" ht="30" customHeight="1">
      <c r="A14" s="42">
        <v>4</v>
      </c>
      <c r="B14" s="28">
        <v>41688</v>
      </c>
      <c r="C14" s="29" t="s">
        <v>67</v>
      </c>
      <c r="D14" s="30" t="s">
        <v>55</v>
      </c>
      <c r="E14" s="30" t="s">
        <v>68</v>
      </c>
      <c r="F14" s="31" t="s">
        <v>66</v>
      </c>
      <c r="G14" s="32"/>
      <c r="H14" s="33">
        <f t="shared" si="0"/>
        <v>0</v>
      </c>
      <c r="I14" s="34"/>
      <c r="J14" s="35"/>
      <c r="K14" s="66"/>
      <c r="L14" s="37"/>
      <c r="M14" s="38">
        <v>1240</v>
      </c>
      <c r="N14" s="39">
        <f t="shared" si="1"/>
        <v>1240</v>
      </c>
      <c r="O14" s="43"/>
      <c r="P14" s="41" t="str">
        <f t="shared" si="2"/>
        <v/>
      </c>
      <c r="Q14" s="2"/>
      <c r="R14" s="74">
        <v>8.67</v>
      </c>
    </row>
    <row r="15" spans="1:18" ht="30" customHeight="1">
      <c r="A15" s="42">
        <v>5</v>
      </c>
      <c r="B15" s="28">
        <v>41688</v>
      </c>
      <c r="C15" s="29" t="s">
        <v>67</v>
      </c>
      <c r="D15" s="30" t="s">
        <v>60</v>
      </c>
      <c r="E15" s="30" t="s">
        <v>68</v>
      </c>
      <c r="F15" s="31" t="s">
        <v>66</v>
      </c>
      <c r="G15" s="32"/>
      <c r="H15" s="33">
        <f t="shared" si="0"/>
        <v>0</v>
      </c>
      <c r="I15" s="34"/>
      <c r="J15" s="35">
        <v>2000</v>
      </c>
      <c r="K15" s="66"/>
      <c r="L15" s="37"/>
      <c r="M15" s="38"/>
      <c r="N15" s="39">
        <f t="shared" si="1"/>
        <v>2000</v>
      </c>
      <c r="O15" s="43"/>
      <c r="P15" s="41" t="str">
        <f t="shared" si="2"/>
        <v/>
      </c>
      <c r="Q15" s="2"/>
      <c r="R15" s="75">
        <v>13.98</v>
      </c>
    </row>
    <row r="16" spans="1:18" ht="30" customHeight="1">
      <c r="A16" s="42">
        <v>6</v>
      </c>
      <c r="B16" s="28">
        <v>41688</v>
      </c>
      <c r="C16" s="29" t="s">
        <v>67</v>
      </c>
      <c r="D16" s="30" t="s">
        <v>57</v>
      </c>
      <c r="E16" s="30" t="s">
        <v>68</v>
      </c>
      <c r="F16" s="31" t="s">
        <v>66</v>
      </c>
      <c r="G16" s="32"/>
      <c r="H16" s="33">
        <f t="shared" si="0"/>
        <v>0</v>
      </c>
      <c r="I16" s="34"/>
      <c r="J16" s="35"/>
      <c r="K16" s="66"/>
      <c r="L16" s="37"/>
      <c r="M16" s="38"/>
      <c r="N16" s="39">
        <f t="shared" si="1"/>
        <v>0</v>
      </c>
      <c r="O16" s="43">
        <v>4500</v>
      </c>
      <c r="P16" s="41" t="str">
        <f t="shared" si="2"/>
        <v/>
      </c>
      <c r="Q16" s="2"/>
      <c r="R16" s="74">
        <v>32.229999999999997</v>
      </c>
    </row>
    <row r="17" spans="1:18" ht="30" customHeight="1">
      <c r="A17" s="42">
        <v>7</v>
      </c>
      <c r="B17" s="28">
        <v>41688</v>
      </c>
      <c r="C17" s="29" t="s">
        <v>67</v>
      </c>
      <c r="D17" s="30" t="s">
        <v>71</v>
      </c>
      <c r="E17" s="30" t="s">
        <v>68</v>
      </c>
      <c r="F17" s="31" t="s">
        <v>66</v>
      </c>
      <c r="G17" s="32"/>
      <c r="H17" s="33">
        <f t="shared" si="0"/>
        <v>0</v>
      </c>
      <c r="I17" s="34"/>
      <c r="J17" s="35"/>
      <c r="K17" s="66"/>
      <c r="L17" s="37">
        <v>6322</v>
      </c>
      <c r="M17" s="38"/>
      <c r="N17" s="39">
        <f t="shared" si="1"/>
        <v>6322</v>
      </c>
      <c r="O17" s="43">
        <v>6322</v>
      </c>
      <c r="P17" s="41" t="str">
        <f t="shared" si="2"/>
        <v/>
      </c>
      <c r="Q17" s="2"/>
      <c r="R17" s="74">
        <v>45.28</v>
      </c>
    </row>
    <row r="18" spans="1:18" ht="30" customHeight="1">
      <c r="A18" s="42">
        <v>8</v>
      </c>
      <c r="B18" s="28">
        <v>41688</v>
      </c>
      <c r="C18" s="29" t="s">
        <v>67</v>
      </c>
      <c r="D18" s="30" t="s">
        <v>70</v>
      </c>
      <c r="E18" s="30" t="s">
        <v>68</v>
      </c>
      <c r="F18" s="31" t="s">
        <v>66</v>
      </c>
      <c r="G18" s="32"/>
      <c r="H18" s="33">
        <f t="shared" si="0"/>
        <v>0</v>
      </c>
      <c r="I18" s="34"/>
      <c r="J18" s="35"/>
      <c r="K18" s="66"/>
      <c r="L18" s="37">
        <v>3921</v>
      </c>
      <c r="M18" s="38"/>
      <c r="N18" s="39">
        <f t="shared" si="1"/>
        <v>3921</v>
      </c>
      <c r="O18" s="43">
        <v>3921</v>
      </c>
      <c r="P18" s="41" t="str">
        <f t="shared" si="2"/>
        <v/>
      </c>
      <c r="Q18" s="2"/>
      <c r="R18" s="74">
        <v>28.08</v>
      </c>
    </row>
    <row r="19" spans="1:18" ht="30" customHeight="1">
      <c r="A19" s="42">
        <v>9</v>
      </c>
      <c r="B19" s="154">
        <v>41688</v>
      </c>
      <c r="C19" s="155" t="s">
        <v>67</v>
      </c>
      <c r="D19" s="156" t="s">
        <v>69</v>
      </c>
      <c r="E19" s="156" t="s">
        <v>68</v>
      </c>
      <c r="F19" s="157" t="s">
        <v>66</v>
      </c>
      <c r="G19" s="158"/>
      <c r="H19" s="159">
        <f t="shared" si="0"/>
        <v>0</v>
      </c>
      <c r="I19" s="160"/>
      <c r="J19" s="161"/>
      <c r="K19" s="162">
        <v>700</v>
      </c>
      <c r="L19" s="37"/>
      <c r="M19" s="38"/>
      <c r="N19" s="39">
        <f t="shared" si="1"/>
        <v>700</v>
      </c>
      <c r="O19" s="43"/>
      <c r="P19" s="41" t="str">
        <f t="shared" si="2"/>
        <v/>
      </c>
      <c r="Q19" s="2"/>
      <c r="R19" s="74">
        <v>4.8899999999999997</v>
      </c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6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ref="H21" si="3">IF($D$3="si",($G$5/$G$6*G21),IF($D$3="no",G21*$G$4,0))</f>
        <v>0</v>
      </c>
      <c r="I21" s="34"/>
      <c r="J21" s="36"/>
      <c r="K21" s="37"/>
      <c r="L21" s="37"/>
      <c r="M21" s="38"/>
      <c r="N21" s="39">
        <f t="shared" ref="N21" si="4">SUM(H21:M21)</f>
        <v>0</v>
      </c>
      <c r="O21" s="43"/>
      <c r="P21" s="41" t="str">
        <f t="shared" si="2"/>
        <v/>
      </c>
      <c r="Q21" s="2"/>
      <c r="R21" s="74"/>
    </row>
    <row r="22" spans="1:18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8">
      <c r="A23" s="82"/>
      <c r="B23" s="83"/>
      <c r="C23" s="84"/>
      <c r="D23" s="85"/>
      <c r="E23" s="85"/>
      <c r="F23" s="86"/>
      <c r="G23" s="87"/>
      <c r="H23" s="88"/>
      <c r="I23" s="89"/>
      <c r="J23" s="89"/>
      <c r="K23" s="89"/>
      <c r="L23" s="89"/>
      <c r="M23" s="89"/>
      <c r="N23" s="90"/>
      <c r="O23" s="91"/>
      <c r="P23" s="92"/>
    </row>
    <row r="24" spans="1:18">
      <c r="A24" s="58"/>
      <c r="B24" s="76" t="s">
        <v>41</v>
      </c>
      <c r="C24" s="76"/>
      <c r="D24" s="76"/>
      <c r="E24" s="59"/>
      <c r="F24" s="59"/>
      <c r="G24" s="76" t="s">
        <v>43</v>
      </c>
      <c r="H24" s="76"/>
      <c r="I24" s="76"/>
      <c r="J24" s="59"/>
      <c r="K24" s="59"/>
      <c r="L24" s="76" t="s">
        <v>42</v>
      </c>
      <c r="M24" s="76"/>
      <c r="N24" s="76"/>
      <c r="O24" s="59"/>
      <c r="P24" s="92"/>
    </row>
    <row r="25" spans="1:18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92"/>
    </row>
    <row r="26" spans="1:18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</sheetData>
  <sortState ref="B11:O20">
    <sortCondition ref="B11"/>
  </sortState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3 C12 C21">
      <formula1>1</formula1>
      <formula2>0</formula2>
    </dataValidation>
    <dataValidation type="date" operator="greaterThanOrEqual" showErrorMessage="1" errorTitle="Data" error="Inserire una data superiore al 1/11/2000" sqref="B23 B11:B12">
      <formula1>36831</formula1>
      <formula2>0</formula2>
    </dataValidation>
    <dataValidation type="textLength" operator="greaterThan" sqref="F23 F19:F20">
      <formula1>1</formula1>
      <formula2>0</formula2>
    </dataValidation>
    <dataValidation type="textLength" operator="greaterThan" allowBlank="1" showErrorMessage="1" sqref="D23:E23 E19:E21">
      <formula1>1</formula1>
      <formula2>0</formula2>
    </dataValidation>
    <dataValidation type="whole" operator="greaterThanOrEqual" allowBlank="1" showErrorMessage="1" errorTitle="Valore" error="Inserire un numero maggiore o uguale a 0 (zero)!" sqref="N23 N11:N21">
      <formula1>0</formula1>
      <formula2>0</formula2>
    </dataValidation>
    <dataValidation type="decimal" operator="greaterThanOrEqual" allowBlank="1" showErrorMessage="1" errorTitle="Valore" error="Inserire un numero maggiore o uguale a 0 (zero)!" sqref="H23:M23 H11:I11 J11:M12 I17:I21 J13:L21 H12:H21 M18:M2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Euro</vt:lpstr>
      <vt:lpstr>Nota Spese Lek </vt:lpstr>
      <vt:lpstr>'Nota Spese Euro'!Area_stampa</vt:lpstr>
      <vt:lpstr>'Nota Spese Lek '!Area_stampa</vt:lpstr>
      <vt:lpstr>'Nota Spese Euro'!Titoli_stampa</vt:lpstr>
      <vt:lpstr>'Nota Spese Lek 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2014-03-07T16:37:17Z</cp:lastPrinted>
  <dcterms:created xsi:type="dcterms:W3CDTF">2007-03-06T14:42:56Z</dcterms:created>
  <dcterms:modified xsi:type="dcterms:W3CDTF">2014-03-07T16:46:36Z</dcterms:modified>
</cp:coreProperties>
</file>