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20" yWindow="405" windowWidth="17385" windowHeight="9885" tabRatio="383" activeTab="3"/>
  </bookViews>
  <sheets>
    <sheet name="Nota Spese Italia" sheetId="1" r:id="rId1"/>
    <sheet name="Nota Spese Estero (3)" sheetId="6" r:id="rId2"/>
    <sheet name="Nota Spese Estero (2)" sheetId="5" r:id="rId3"/>
    <sheet name="Nota Spese Estero" sheetId="3" r:id="rId4"/>
  </sheets>
  <definedNames>
    <definedName name="_xlnm.Print_Area" localSheetId="3">'Nota Spese Estero'!$A$1:$R$45</definedName>
    <definedName name="_xlnm.Print_Area" localSheetId="2">'Nota Spese Estero (2)'!$A$1:$R$45</definedName>
    <definedName name="_xlnm.Print_Area" localSheetId="1">'Nota Spese Estero (3)'!$A$1:$R$45</definedName>
    <definedName name="_xlnm.Print_Area" localSheetId="0">'Nota Spese Italia'!$A$1:$S$94</definedName>
    <definedName name="_xlnm.Print_Titles" localSheetId="3">'Nota Spese Estero'!$1:$10</definedName>
    <definedName name="_xlnm.Print_Titles" localSheetId="2">'Nota Spese Estero (2)'!$1:$10</definedName>
    <definedName name="_xlnm.Print_Titles" localSheetId="1">'Nota Spese Estero (3)'!$1:$10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R5" i="5"/>
  <c r="R3"/>
  <c r="R1"/>
  <c r="R3" i="6"/>
  <c r="R1"/>
  <c r="R5" s="1"/>
  <c r="P21" i="1" l="1"/>
  <c r="H20"/>
  <c r="N20" s="1"/>
  <c r="H17"/>
  <c r="N17" s="1"/>
  <c r="P40" i="6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H26"/>
  <c r="N26" s="1"/>
  <c r="P25"/>
  <c r="H25"/>
  <c r="P24"/>
  <c r="H24"/>
  <c r="N24" s="1"/>
  <c r="P23"/>
  <c r="H23"/>
  <c r="N23" s="1"/>
  <c r="H22"/>
  <c r="P21"/>
  <c r="H21"/>
  <c r="N21" s="1"/>
  <c r="H20"/>
  <c r="N20" s="1"/>
  <c r="N19"/>
  <c r="H19"/>
  <c r="P18"/>
  <c r="H18"/>
  <c r="N18" s="1"/>
  <c r="P17"/>
  <c r="H17"/>
  <c r="N17" s="1"/>
  <c r="P16"/>
  <c r="H16"/>
  <c r="N16" s="1"/>
  <c r="H15"/>
  <c r="N15" s="1"/>
  <c r="H14"/>
  <c r="N14" s="1"/>
  <c r="P13"/>
  <c r="H13"/>
  <c r="N13" s="1"/>
  <c r="H12"/>
  <c r="N12" s="1"/>
  <c r="N11"/>
  <c r="H11"/>
  <c r="O7"/>
  <c r="P3" s="1"/>
  <c r="M7"/>
  <c r="L7"/>
  <c r="K7"/>
  <c r="J7"/>
  <c r="I7"/>
  <c r="G7"/>
  <c r="P40" i="5"/>
  <c r="H40"/>
  <c r="N40" s="1"/>
  <c r="P39"/>
  <c r="H39"/>
  <c r="N39" s="1"/>
  <c r="P38"/>
  <c r="H38"/>
  <c r="N38" s="1"/>
  <c r="P37"/>
  <c r="N37"/>
  <c r="H37"/>
  <c r="P36"/>
  <c r="H36"/>
  <c r="N36" s="1"/>
  <c r="P35"/>
  <c r="H35"/>
  <c r="N35" s="1"/>
  <c r="P34"/>
  <c r="H34"/>
  <c r="N34" s="1"/>
  <c r="P33"/>
  <c r="N33"/>
  <c r="H33"/>
  <c r="P32"/>
  <c r="H32"/>
  <c r="N32" s="1"/>
  <c r="P31"/>
  <c r="H31"/>
  <c r="N31" s="1"/>
  <c r="P30"/>
  <c r="H30"/>
  <c r="N30" s="1"/>
  <c r="P29"/>
  <c r="N29"/>
  <c r="H29"/>
  <c r="P28"/>
  <c r="H28"/>
  <c r="N28" s="1"/>
  <c r="P27"/>
  <c r="H27"/>
  <c r="N27" s="1"/>
  <c r="N26"/>
  <c r="H26"/>
  <c r="P25"/>
  <c r="H25"/>
  <c r="P24"/>
  <c r="H24"/>
  <c r="N24" s="1"/>
  <c r="P23"/>
  <c r="N23"/>
  <c r="H23"/>
  <c r="H22"/>
  <c r="P21"/>
  <c r="N21"/>
  <c r="H21"/>
  <c r="H20"/>
  <c r="N20" s="1"/>
  <c r="H19"/>
  <c r="N19" s="1"/>
  <c r="P18"/>
  <c r="H18"/>
  <c r="N18" s="1"/>
  <c r="P17"/>
  <c r="H17"/>
  <c r="N17" s="1"/>
  <c r="P16"/>
  <c r="H16"/>
  <c r="N16" s="1"/>
  <c r="H15"/>
  <c r="N15" s="1"/>
  <c r="H14"/>
  <c r="N14" s="1"/>
  <c r="P13"/>
  <c r="N13"/>
  <c r="H13"/>
  <c r="H12"/>
  <c r="N12" s="1"/>
  <c r="H11"/>
  <c r="H7" s="1"/>
  <c r="O7"/>
  <c r="P3" s="1"/>
  <c r="M7"/>
  <c r="L7"/>
  <c r="K7"/>
  <c r="J7"/>
  <c r="I7"/>
  <c r="G7"/>
  <c r="N11" l="1"/>
  <c r="P1"/>
  <c r="N7" i="6"/>
  <c r="P7" s="1"/>
  <c r="H7"/>
  <c r="P1" s="1"/>
  <c r="N7" i="5"/>
  <c r="P7" s="1"/>
  <c r="M1" l="1"/>
  <c r="P5"/>
  <c r="M1" i="6"/>
  <c r="P5"/>
  <c r="H17" i="3" l="1"/>
  <c r="N17" s="1"/>
  <c r="H27" l="1"/>
  <c r="N27" s="1"/>
  <c r="O7" l="1"/>
  <c r="P3" s="1"/>
  <c r="M7"/>
  <c r="L7"/>
  <c r="J7"/>
  <c r="I7"/>
  <c r="G7" i="1"/>
  <c r="O7"/>
  <c r="P3" s="1"/>
  <c r="M7"/>
  <c r="L7"/>
  <c r="K7"/>
  <c r="J7"/>
  <c r="I7"/>
  <c r="H88"/>
  <c r="H16" i="3"/>
  <c r="N16" s="1"/>
  <c r="H34" i="1"/>
  <c r="N34" s="1"/>
  <c r="H11" i="3"/>
  <c r="N11" s="1"/>
  <c r="K7"/>
  <c r="G7"/>
  <c r="H37"/>
  <c r="H40"/>
  <c r="N40" s="1"/>
  <c r="H21" i="1"/>
  <c r="N21" s="1"/>
  <c r="H87"/>
  <c r="N87" s="1"/>
  <c r="H29"/>
  <c r="H27"/>
  <c r="N27" s="1"/>
  <c r="H15"/>
  <c r="N15" s="1"/>
  <c r="H32"/>
  <c r="H19"/>
  <c r="N19" s="1"/>
  <c r="H11"/>
  <c r="N11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25"/>
  <c r="N25" s="1"/>
  <c r="H16"/>
  <c r="N16" s="1"/>
  <c r="H26"/>
  <c r="N26" s="1"/>
  <c r="H23"/>
  <c r="N23" s="1"/>
  <c r="H22"/>
  <c r="N22" s="1"/>
  <c r="H12"/>
  <c r="N12" s="1"/>
  <c r="H31"/>
  <c r="H30"/>
  <c r="H24"/>
  <c r="N24" s="1"/>
  <c r="H14"/>
  <c r="N14" s="1"/>
  <c r="H18"/>
  <c r="N18" s="1"/>
  <c r="H13"/>
  <c r="N13" s="1"/>
  <c r="H28"/>
  <c r="H86"/>
  <c r="N86" s="1"/>
  <c r="H33"/>
  <c r="H85"/>
  <c r="N85" s="1"/>
  <c r="H84"/>
  <c r="H35"/>
  <c r="N35" s="1"/>
  <c r="N29"/>
  <c r="P88"/>
  <c r="P87"/>
  <c r="P86"/>
  <c r="N32"/>
  <c r="P85"/>
  <c r="P84"/>
  <c r="P40" i="3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0"/>
  <c r="N47"/>
  <c r="N46"/>
  <c r="N45"/>
  <c r="N44"/>
  <c r="N43"/>
  <c r="N42"/>
  <c r="N41"/>
  <c r="N40"/>
  <c r="N39"/>
  <c r="N38"/>
  <c r="N37"/>
  <c r="N36"/>
  <c r="N31"/>
  <c r="N30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8"/>
  <c r="P19"/>
  <c r="N33"/>
  <c r="N88"/>
  <c r="H26" i="3"/>
  <c r="N26" s="1"/>
  <c r="H25"/>
  <c r="H24"/>
  <c r="H23"/>
  <c r="H22"/>
  <c r="H21"/>
  <c r="N21" s="1"/>
  <c r="H20"/>
  <c r="N20" s="1"/>
  <c r="H19"/>
  <c r="N19" s="1"/>
  <c r="H18"/>
  <c r="N18" s="1"/>
  <c r="H15"/>
  <c r="N15" s="1"/>
  <c r="H14"/>
  <c r="N14" s="1"/>
  <c r="H12"/>
  <c r="N12" s="1"/>
  <c r="H13"/>
  <c r="N13" s="1"/>
  <c r="N84" i="1"/>
  <c r="P18"/>
  <c r="P13"/>
  <c r="P12"/>
  <c r="H7" i="3" l="1"/>
  <c r="P1" s="1"/>
  <c r="P5" s="1"/>
  <c r="N73" i="1"/>
  <c r="N7" s="1"/>
  <c r="P27" i="3"/>
  <c r="P25"/>
  <c r="P24"/>
  <c r="N24"/>
  <c r="P23"/>
  <c r="N23"/>
  <c r="P21"/>
  <c r="P18"/>
  <c r="P17"/>
  <c r="P16"/>
  <c r="P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<sst xmlns="http://schemas.openxmlformats.org/spreadsheetml/2006/main" count="240" uniqueCount="78">
  <si>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</si>
  <si>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</si>
  <si>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</si>
  <si>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</si>
  <si>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</si>
  <si>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</si>
  <si>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</si>
  <si>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</si>
  <si>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</si>
  <si>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</si>
  <si>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</si>
  <si>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</si>
  <si>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</si>
  <si>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</si>
  <si>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</si>
  <si>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</si>
  <si>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</si>
  <si>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</si>
  <si>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</si>
  <si>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</si>
  <si>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</si>
  <si>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</si>
  <si>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</si>
  <si>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</si>
  <si>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</si>
  <si>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</si>
  <si>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</si>
  <si>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</si>
  <si>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</si>
  <si>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</si>
  <si>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</si>
  <si>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</si>
  <si>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</si>
  <si>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</si>
  <si>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</si>
  <si>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</si>
  <si>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</si>
  <si>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</si>
  <si>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</si>
  <si>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</si>
  <si>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</si>
  <si>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</si>
  <si>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</si>
  <si>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</si>
  <si>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</si>
  <si>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</si>
  <si>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Daniele Milan</t>
  </si>
  <si>
    <t>pasto</t>
  </si>
  <si>
    <t>extra hotel</t>
  </si>
  <si>
    <t>parcheggio</t>
  </si>
  <si>
    <t>autostrada</t>
  </si>
  <si>
    <t>Carburante andata</t>
  </si>
  <si>
    <t>Carburante ritorno</t>
  </si>
  <si>
    <t>visto ingresso</t>
  </si>
  <si>
    <t>,</t>
  </si>
  <si>
    <t>01_14</t>
  </si>
  <si>
    <t>(importi in Riyal Qatariani)</t>
  </si>
  <si>
    <t>(importi in Dinari Kuwaitiani)</t>
  </si>
  <si>
    <t>(importi in Lite Lituane)</t>
  </si>
  <si>
    <t>demo Lituania</t>
  </si>
  <si>
    <t>demo Qatar</t>
  </si>
  <si>
    <t>demo Kuwait</t>
  </si>
  <si>
    <t>Demo Qatar/Kuwait</t>
  </si>
  <si>
    <t>demo Romania</t>
  </si>
  <si>
    <t>demo lituania</t>
  </si>
  <si>
    <t>carburante andata</t>
  </si>
  <si>
    <t>carnburante ritorno</t>
  </si>
  <si>
    <t>Gennaio</t>
  </si>
  <si>
    <t>01_01</t>
  </si>
  <si>
    <t>Miscellaneous</t>
  </si>
  <si>
    <t>Lituania</t>
  </si>
  <si>
    <t>LTL</t>
  </si>
  <si>
    <t>Qatar</t>
  </si>
  <si>
    <t>QAR</t>
  </si>
  <si>
    <t>01_03</t>
  </si>
  <si>
    <t>01_04</t>
  </si>
  <si>
    <t>Kuwait</t>
  </si>
  <si>
    <t>KD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</si>
</sst>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14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38" fontId="1" fillId="0" borderId="25" xfId="0" applyNumberFormat="1" applyFont="1" applyBorder="1" applyAlignment="1" applyProtection="1">
      <alignment horizontal="center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</xf>
    <xf numFmtId="171" fontId="1" fillId="0" borderId="22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vertical="center"/>
    </xf>
    <xf numFmtId="0" fontId="1" fillId="9" borderId="24" xfId="0" applyFont="1" applyFill="1" applyBorder="1" applyAlignment="1" applyProtection="1">
      <alignment horizontal="left" vertical="center"/>
      <protection locked="0"/>
    </xf>
    <xf numFmtId="171" fontId="1" fillId="9" borderId="20" xfId="0" applyNumberFormat="1" applyFont="1" applyFill="1" applyBorder="1" applyAlignment="1" applyProtection="1">
      <alignment horizontal="right" vertical="center"/>
    </xf>
    <xf numFmtId="171" fontId="1" fillId="9" borderId="22" xfId="0" applyNumberFormat="1" applyFont="1" applyFill="1" applyBorder="1" applyAlignment="1" applyProtection="1">
      <alignment horizontal="right" vertical="center"/>
      <protection locked="0"/>
    </xf>
    <xf numFmtId="171" fontId="1" fillId="9" borderId="23" xfId="0" applyNumberFormat="1" applyFont="1" applyFill="1" applyBorder="1" applyAlignment="1" applyProtection="1">
      <alignment horizontal="right" vertical="center"/>
      <protection locked="0"/>
    </xf>
    <xf numFmtId="0" fontId="2" fillId="9" borderId="25" xfId="0" applyFont="1" applyFill="1" applyBorder="1" applyAlignment="1" applyProtection="1">
      <alignment vertical="center"/>
    </xf>
    <xf numFmtId="0" fontId="1" fillId="9" borderId="24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vertical="center"/>
    </xf>
    <xf numFmtId="171" fontId="1" fillId="0" borderId="0" xfId="0" applyNumberFormat="1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M23" sqref="M2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40" t="s">
        <v>0</v>
      </c>
      <c r="C1" s="140"/>
      <c r="D1" s="140"/>
      <c r="E1" s="131" t="s">
        <v>45</v>
      </c>
      <c r="F1" s="131"/>
      <c r="G1" s="51" t="s">
        <v>67</v>
      </c>
      <c r="H1" s="50" t="s">
        <v>68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238.90036003600363</v>
      </c>
      <c r="Q1" s="3" t="s">
        <v>28</v>
      </c>
    </row>
    <row r="2" spans="1:19" s="8" customFormat="1" ht="35.25" customHeight="1">
      <c r="A2" s="4"/>
      <c r="B2" s="130" t="s">
        <v>2</v>
      </c>
      <c r="C2" s="130"/>
      <c r="D2" s="130"/>
      <c r="E2" s="131" t="s">
        <v>46</v>
      </c>
      <c r="F2" s="13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0" t="s">
        <v>26</v>
      </c>
      <c r="C3" s="130"/>
      <c r="D3" s="130"/>
      <c r="E3" s="131" t="s">
        <v>28</v>
      </c>
      <c r="F3" s="131"/>
      <c r="N3" s="10" t="s">
        <v>4</v>
      </c>
      <c r="O3" s="11"/>
      <c r="P3" s="12">
        <f>+O7</f>
        <v>179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16</v>
      </c>
      <c r="F5" s="14"/>
      <c r="G5" s="10" t="s">
        <v>7</v>
      </c>
      <c r="H5" s="21">
        <v>1.7</v>
      </c>
      <c r="N5" s="129" t="s">
        <v>8</v>
      </c>
      <c r="O5" s="129"/>
      <c r="P5" s="22">
        <f>P1-P2-P3-P4</f>
        <v>59.900360036003633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6" t="s">
        <v>11</v>
      </c>
      <c r="F7" s="137"/>
      <c r="G7" s="25">
        <f t="shared" ref="G7:O7" si="0">SUM(G11:G88)</f>
        <v>369.90000000000003</v>
      </c>
      <c r="H7" s="25">
        <f t="shared" si="0"/>
        <v>56.600360036003615</v>
      </c>
      <c r="I7" s="65">
        <f t="shared" si="0"/>
        <v>168.5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13.8</v>
      </c>
      <c r="N7" s="66">
        <f t="shared" si="0"/>
        <v>238.90036003600363</v>
      </c>
      <c r="O7" s="67">
        <f t="shared" si="0"/>
        <v>179</v>
      </c>
      <c r="P7" s="13">
        <f>+N7-SUM(I7:M7)</f>
        <v>56.600360036003622</v>
      </c>
    </row>
    <row r="8" spans="1:19" ht="36" customHeight="1" thickTop="1" thickBot="1">
      <c r="A8" s="146"/>
      <c r="B8" s="64"/>
      <c r="C8" s="148" t="s">
        <v>13</v>
      </c>
      <c r="D8" s="150" t="s">
        <v>25</v>
      </c>
      <c r="E8" s="149" t="s">
        <v>14</v>
      </c>
      <c r="F8" s="151" t="s">
        <v>34</v>
      </c>
      <c r="G8" s="152" t="s">
        <v>15</v>
      </c>
      <c r="H8" s="153" t="s">
        <v>16</v>
      </c>
      <c r="I8" s="132" t="s">
        <v>37</v>
      </c>
      <c r="J8" s="132" t="s">
        <v>39</v>
      </c>
      <c r="K8" s="132" t="s">
        <v>38</v>
      </c>
      <c r="L8" s="134" t="s">
        <v>35</v>
      </c>
      <c r="M8" s="135"/>
      <c r="N8" s="144" t="s">
        <v>17</v>
      </c>
      <c r="O8" s="156" t="s">
        <v>18</v>
      </c>
      <c r="P8" s="143" t="s">
        <v>19</v>
      </c>
      <c r="R8" s="2"/>
    </row>
    <row r="9" spans="1:19" ht="36" customHeight="1" thickTop="1" thickBot="1">
      <c r="A9" s="147"/>
      <c r="B9" s="64" t="s">
        <v>12</v>
      </c>
      <c r="C9" s="149"/>
      <c r="D9" s="149"/>
      <c r="E9" s="149"/>
      <c r="F9" s="151"/>
      <c r="G9" s="152"/>
      <c r="H9" s="154"/>
      <c r="I9" s="133" t="s">
        <v>37</v>
      </c>
      <c r="J9" s="133"/>
      <c r="K9" s="133" t="s">
        <v>36</v>
      </c>
      <c r="L9" s="138" t="s">
        <v>23</v>
      </c>
      <c r="M9" s="141" t="s">
        <v>24</v>
      </c>
      <c r="N9" s="145"/>
      <c r="O9" s="157"/>
      <c r="P9" s="143"/>
      <c r="R9" s="2"/>
    </row>
    <row r="10" spans="1:19" ht="37.5" customHeight="1" thickTop="1" thickBot="1">
      <c r="A10" s="147"/>
      <c r="B10" s="55"/>
      <c r="C10" s="149"/>
      <c r="D10" s="149"/>
      <c r="E10" s="149"/>
      <c r="F10" s="151"/>
      <c r="G10" s="26" t="s">
        <v>20</v>
      </c>
      <c r="H10" s="155"/>
      <c r="I10" s="133"/>
      <c r="J10" s="133"/>
      <c r="K10" s="133"/>
      <c r="L10" s="139"/>
      <c r="M10" s="142"/>
      <c r="N10" s="145"/>
      <c r="O10" s="157"/>
      <c r="P10" s="143"/>
      <c r="R10" s="2"/>
    </row>
    <row r="11" spans="1:19" ht="30" customHeight="1" thickTop="1">
      <c r="A11" s="27">
        <v>1</v>
      </c>
      <c r="B11" s="28">
        <v>41287</v>
      </c>
      <c r="C11" s="29" t="s">
        <v>59</v>
      </c>
      <c r="D11" s="29" t="s">
        <v>51</v>
      </c>
      <c r="E11" s="69"/>
      <c r="F11" s="69"/>
      <c r="G11" s="121">
        <v>61.7</v>
      </c>
      <c r="H11" s="68">
        <f t="shared" ref="H11:H26" si="1">IF($E$3="si",($H$5/$H$6*G11),IF($E$3="no",G11*$H$4,0))</f>
        <v>9.4410441044104427</v>
      </c>
      <c r="I11" s="34"/>
      <c r="J11" s="34"/>
      <c r="K11" s="34"/>
      <c r="L11" s="35"/>
      <c r="M11" s="37"/>
      <c r="N11" s="39">
        <f t="shared" ref="N11:N26" si="2">SUM(H11:M11)</f>
        <v>9.4410441044104427</v>
      </c>
      <c r="O11" s="43"/>
      <c r="P11" s="41" t="str">
        <f>IF($F14="Milano","X","")</f>
        <v/>
      </c>
      <c r="R11" s="2"/>
    </row>
    <row r="12" spans="1:19" ht="30" customHeight="1">
      <c r="A12" s="42">
        <v>2</v>
      </c>
      <c r="B12" s="28">
        <v>41652</v>
      </c>
      <c r="C12" s="29" t="s">
        <v>59</v>
      </c>
      <c r="D12" s="29" t="s">
        <v>50</v>
      </c>
      <c r="E12" s="69"/>
      <c r="F12" s="69"/>
      <c r="G12" s="106"/>
      <c r="H12" s="104">
        <f t="shared" si="1"/>
        <v>0</v>
      </c>
      <c r="I12" s="72">
        <v>2.9</v>
      </c>
      <c r="J12" s="72"/>
      <c r="K12" s="34"/>
      <c r="L12" s="35"/>
      <c r="M12" s="37"/>
      <c r="N12" s="39">
        <f t="shared" si="2"/>
        <v>2.9</v>
      </c>
      <c r="O12" s="43">
        <v>2.9</v>
      </c>
      <c r="P12" s="41" t="str">
        <f>IF($F15="Milano","X","")</f>
        <v/>
      </c>
      <c r="R12" s="2"/>
    </row>
    <row r="13" spans="1:19" ht="30" customHeight="1">
      <c r="A13" s="42">
        <v>3</v>
      </c>
      <c r="B13" s="28">
        <v>41653</v>
      </c>
      <c r="C13" s="29" t="s">
        <v>59</v>
      </c>
      <c r="D13" s="29" t="s">
        <v>49</v>
      </c>
      <c r="E13" s="69"/>
      <c r="F13" s="69"/>
      <c r="G13" s="106"/>
      <c r="H13" s="104">
        <f t="shared" si="1"/>
        <v>0</v>
      </c>
      <c r="I13" s="72">
        <v>55</v>
      </c>
      <c r="J13" s="72"/>
      <c r="K13" s="34"/>
      <c r="L13" s="35"/>
      <c r="M13" s="37"/>
      <c r="N13" s="39">
        <f t="shared" si="2"/>
        <v>55</v>
      </c>
      <c r="O13" s="43">
        <v>55</v>
      </c>
      <c r="P13" s="41" t="str">
        <f>IF($F16="Milano","X","")</f>
        <v/>
      </c>
      <c r="R13" s="2"/>
    </row>
    <row r="14" spans="1:19" ht="30" customHeight="1">
      <c r="A14" s="42">
        <v>4</v>
      </c>
      <c r="B14" s="28">
        <v>41653</v>
      </c>
      <c r="C14" s="29" t="s">
        <v>59</v>
      </c>
      <c r="D14" s="29" t="s">
        <v>52</v>
      </c>
      <c r="E14" s="69"/>
      <c r="F14" s="69"/>
      <c r="G14" s="122">
        <v>61.6</v>
      </c>
      <c r="H14" s="104">
        <f t="shared" si="1"/>
        <v>9.425742574257427</v>
      </c>
      <c r="I14" s="111"/>
      <c r="J14" s="72"/>
      <c r="K14" s="34"/>
      <c r="L14" s="35"/>
      <c r="M14" s="35"/>
      <c r="N14" s="39">
        <f t="shared" si="2"/>
        <v>9.425742574257427</v>
      </c>
      <c r="O14" s="43"/>
      <c r="P14" s="41"/>
      <c r="R14" s="2"/>
    </row>
    <row r="15" spans="1:19" ht="30" customHeight="1">
      <c r="A15" s="42">
        <v>5</v>
      </c>
      <c r="B15" s="28">
        <v>41653</v>
      </c>
      <c r="C15" s="29" t="s">
        <v>64</v>
      </c>
      <c r="D15" s="108" t="s">
        <v>50</v>
      </c>
      <c r="E15" s="30"/>
      <c r="F15" s="31"/>
      <c r="G15" s="109"/>
      <c r="H15" s="68">
        <f t="shared" si="1"/>
        <v>0</v>
      </c>
      <c r="I15" s="37">
        <v>1.7</v>
      </c>
      <c r="J15" s="34"/>
      <c r="K15" s="34"/>
      <c r="L15" s="35"/>
      <c r="M15" s="112"/>
      <c r="N15" s="39">
        <f t="shared" si="2"/>
        <v>1.7</v>
      </c>
      <c r="O15" s="43">
        <v>1.7</v>
      </c>
      <c r="P15" s="41"/>
      <c r="R15" s="2"/>
    </row>
    <row r="16" spans="1:19" ht="30" customHeight="1">
      <c r="A16" s="42">
        <v>6</v>
      </c>
      <c r="B16" s="47">
        <v>41654</v>
      </c>
      <c r="C16" s="44" t="s">
        <v>63</v>
      </c>
      <c r="D16" s="44" t="s">
        <v>50</v>
      </c>
      <c r="E16" s="70"/>
      <c r="F16" s="70"/>
      <c r="G16" s="100"/>
      <c r="H16" s="104">
        <f t="shared" si="1"/>
        <v>0</v>
      </c>
      <c r="I16" s="72">
        <v>2.9</v>
      </c>
      <c r="J16" s="72"/>
      <c r="K16" s="34"/>
      <c r="L16" s="35"/>
      <c r="M16" s="37"/>
      <c r="N16" s="39">
        <f t="shared" si="2"/>
        <v>2.9</v>
      </c>
      <c r="O16" s="43">
        <v>2.9</v>
      </c>
      <c r="P16" s="41"/>
      <c r="R16" s="2"/>
    </row>
    <row r="17" spans="1:18" ht="30" customHeight="1">
      <c r="A17" s="42">
        <v>7</v>
      </c>
      <c r="B17" s="47">
        <v>41654</v>
      </c>
      <c r="C17" s="44" t="s">
        <v>63</v>
      </c>
      <c r="D17" s="44" t="s">
        <v>65</v>
      </c>
      <c r="E17" s="70"/>
      <c r="F17" s="70"/>
      <c r="G17" s="102">
        <v>61.7</v>
      </c>
      <c r="H17" s="104">
        <f t="shared" si="1"/>
        <v>9.4410441044104427</v>
      </c>
      <c r="I17" s="72"/>
      <c r="J17" s="72"/>
      <c r="K17" s="34"/>
      <c r="L17" s="35"/>
      <c r="M17" s="37"/>
      <c r="N17" s="39">
        <f t="shared" si="2"/>
        <v>9.4410441044104427</v>
      </c>
      <c r="O17" s="43"/>
      <c r="P17" s="41"/>
      <c r="R17" s="2"/>
    </row>
    <row r="18" spans="1:18" ht="30" customHeight="1">
      <c r="A18" s="42">
        <v>8</v>
      </c>
      <c r="B18" s="28">
        <v>41655</v>
      </c>
      <c r="C18" s="29" t="s">
        <v>63</v>
      </c>
      <c r="D18" s="44" t="s">
        <v>49</v>
      </c>
      <c r="E18" s="70"/>
      <c r="F18" s="70"/>
      <c r="G18" s="100"/>
      <c r="H18" s="104">
        <f t="shared" si="1"/>
        <v>0</v>
      </c>
      <c r="I18" s="72">
        <v>59</v>
      </c>
      <c r="J18" s="72"/>
      <c r="K18" s="34"/>
      <c r="L18" s="35"/>
      <c r="M18" s="35"/>
      <c r="N18" s="39">
        <f t="shared" si="2"/>
        <v>59</v>
      </c>
      <c r="O18" s="43">
        <v>59</v>
      </c>
      <c r="P18" s="41" t="str">
        <f t="shared" ref="P18:P83" si="3">IF($F18="Milano","X","")</f>
        <v/>
      </c>
      <c r="R18" s="2"/>
    </row>
    <row r="19" spans="1:18" ht="30" customHeight="1">
      <c r="A19" s="42">
        <v>9</v>
      </c>
      <c r="B19" s="28">
        <v>41655</v>
      </c>
      <c r="C19" s="29" t="s">
        <v>63</v>
      </c>
      <c r="D19" s="44" t="s">
        <v>50</v>
      </c>
      <c r="E19" s="45"/>
      <c r="F19" s="46"/>
      <c r="G19" s="103"/>
      <c r="H19" s="68">
        <f t="shared" si="1"/>
        <v>0</v>
      </c>
      <c r="I19" s="34">
        <v>2.9</v>
      </c>
      <c r="J19" s="34"/>
      <c r="K19" s="34"/>
      <c r="L19" s="35"/>
      <c r="M19" s="112"/>
      <c r="N19" s="39">
        <f t="shared" si="2"/>
        <v>2.9</v>
      </c>
      <c r="O19" s="43">
        <v>2.9</v>
      </c>
      <c r="P19" s="41" t="str">
        <f t="shared" si="3"/>
        <v/>
      </c>
      <c r="R19" s="2"/>
    </row>
    <row r="20" spans="1:18" ht="30" customHeight="1">
      <c r="A20" s="42">
        <v>10</v>
      </c>
      <c r="B20" s="28">
        <v>41655</v>
      </c>
      <c r="C20" s="29" t="s">
        <v>63</v>
      </c>
      <c r="D20" s="29" t="s">
        <v>66</v>
      </c>
      <c r="E20" s="123"/>
      <c r="F20" s="123"/>
      <c r="G20" s="120">
        <v>61.6</v>
      </c>
      <c r="H20" s="104">
        <f t="shared" si="1"/>
        <v>9.425742574257427</v>
      </c>
      <c r="I20" s="126"/>
      <c r="J20" s="126"/>
      <c r="K20" s="126"/>
      <c r="L20" s="113"/>
      <c r="M20" s="113"/>
      <c r="N20" s="39">
        <f t="shared" si="2"/>
        <v>9.425742574257427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>
        <v>41666</v>
      </c>
      <c r="C21" s="29" t="s">
        <v>62</v>
      </c>
      <c r="D21" s="49" t="s">
        <v>49</v>
      </c>
      <c r="E21" s="30"/>
      <c r="F21" s="31"/>
      <c r="G21" s="103"/>
      <c r="H21" s="68">
        <f t="shared" si="1"/>
        <v>0</v>
      </c>
      <c r="I21" s="125">
        <v>39.1</v>
      </c>
      <c r="J21" s="34"/>
      <c r="K21" s="34"/>
      <c r="L21" s="35"/>
      <c r="M21" s="35"/>
      <c r="N21" s="39">
        <f t="shared" si="2"/>
        <v>39.1</v>
      </c>
      <c r="O21" s="43">
        <v>39.1</v>
      </c>
      <c r="P21" s="41" t="str">
        <f t="shared" si="3"/>
        <v/>
      </c>
      <c r="R21" s="2"/>
    </row>
    <row r="22" spans="1:18" ht="30" customHeight="1">
      <c r="A22" s="42">
        <v>12</v>
      </c>
      <c r="B22" s="28">
        <v>41666</v>
      </c>
      <c r="C22" s="29" t="s">
        <v>62</v>
      </c>
      <c r="D22" s="44" t="s">
        <v>50</v>
      </c>
      <c r="E22" s="69"/>
      <c r="F22" s="69"/>
      <c r="G22" s="100"/>
      <c r="H22" s="104">
        <f t="shared" si="1"/>
        <v>0</v>
      </c>
      <c r="I22" s="72">
        <v>3.3</v>
      </c>
      <c r="J22" s="72"/>
      <c r="K22" s="34"/>
      <c r="L22" s="35"/>
      <c r="M22" s="35"/>
      <c r="N22" s="39">
        <f t="shared" si="2"/>
        <v>3.3</v>
      </c>
      <c r="O22" s="43"/>
      <c r="P22" s="41" t="str">
        <f>IF($F21="Milano","X","")</f>
        <v/>
      </c>
      <c r="R22" s="2"/>
    </row>
    <row r="23" spans="1:18" ht="30" customHeight="1">
      <c r="A23" s="42">
        <v>13</v>
      </c>
      <c r="B23" s="28">
        <v>41666</v>
      </c>
      <c r="C23" s="29" t="s">
        <v>62</v>
      </c>
      <c r="D23" s="44" t="s">
        <v>47</v>
      </c>
      <c r="E23" s="69"/>
      <c r="F23" s="69"/>
      <c r="G23" s="100"/>
      <c r="H23" s="104">
        <f t="shared" si="1"/>
        <v>0</v>
      </c>
      <c r="I23" s="72"/>
      <c r="J23" s="72"/>
      <c r="K23" s="34"/>
      <c r="L23" s="35"/>
      <c r="M23" s="35">
        <v>13.8</v>
      </c>
      <c r="N23" s="39">
        <f t="shared" si="2"/>
        <v>13.8</v>
      </c>
      <c r="O23" s="43">
        <v>13.8</v>
      </c>
      <c r="P23" s="41" t="str">
        <f>IF($F22="Milano","X","")</f>
        <v/>
      </c>
      <c r="R23" s="2"/>
    </row>
    <row r="24" spans="1:18" ht="30" customHeight="1">
      <c r="A24" s="42">
        <v>14</v>
      </c>
      <c r="B24" s="28">
        <v>41666</v>
      </c>
      <c r="C24" s="29" t="s">
        <v>62</v>
      </c>
      <c r="D24" s="44" t="s">
        <v>51</v>
      </c>
      <c r="E24" s="69"/>
      <c r="F24" s="69"/>
      <c r="G24" s="102">
        <v>61.7</v>
      </c>
      <c r="H24" s="104">
        <f t="shared" si="1"/>
        <v>9.4410441044104427</v>
      </c>
      <c r="I24" s="72"/>
      <c r="J24" s="72"/>
      <c r="K24" s="34"/>
      <c r="L24" s="35"/>
      <c r="M24" s="35"/>
      <c r="N24" s="39">
        <f t="shared" si="2"/>
        <v>9.4410441044104427</v>
      </c>
      <c r="O24" s="43"/>
      <c r="P24" s="41" t="str">
        <f>IF($F23="Milano","X","")</f>
        <v/>
      </c>
      <c r="R24" s="2"/>
    </row>
    <row r="25" spans="1:18" ht="30" customHeight="1">
      <c r="A25" s="42">
        <v>15</v>
      </c>
      <c r="B25" s="47">
        <v>41666</v>
      </c>
      <c r="C25" s="44" t="s">
        <v>62</v>
      </c>
      <c r="D25" s="44" t="s">
        <v>50</v>
      </c>
      <c r="E25" s="69"/>
      <c r="F25" s="69"/>
      <c r="G25" s="100"/>
      <c r="H25" s="104">
        <f t="shared" si="1"/>
        <v>0</v>
      </c>
      <c r="I25" s="72">
        <v>1.7</v>
      </c>
      <c r="J25" s="72"/>
      <c r="K25" s="34"/>
      <c r="L25" s="35"/>
      <c r="M25" s="35"/>
      <c r="N25" s="39">
        <f t="shared" si="2"/>
        <v>1.7</v>
      </c>
      <c r="O25" s="43">
        <v>1.7</v>
      </c>
      <c r="P25" s="41" t="str">
        <f>IF($F24="Milano","X","")</f>
        <v/>
      </c>
      <c r="R25" s="2"/>
    </row>
    <row r="26" spans="1:18" ht="30" customHeight="1">
      <c r="A26" s="42">
        <v>16</v>
      </c>
      <c r="B26" s="47">
        <v>41670</v>
      </c>
      <c r="C26" s="44" t="s">
        <v>62</v>
      </c>
      <c r="D26" s="44" t="s">
        <v>52</v>
      </c>
      <c r="E26" s="124"/>
      <c r="F26" s="124"/>
      <c r="G26" s="120">
        <v>61.6</v>
      </c>
      <c r="H26" s="104">
        <f t="shared" si="1"/>
        <v>9.425742574257427</v>
      </c>
      <c r="I26" s="127"/>
      <c r="J26" s="127"/>
      <c r="K26" s="112"/>
      <c r="L26" s="112"/>
      <c r="M26" s="112"/>
      <c r="N26" s="39">
        <f t="shared" si="2"/>
        <v>9.425742574257427</v>
      </c>
      <c r="O26" s="43"/>
      <c r="P26" s="41" t="str">
        <f>IF($F25="Milano","X","")</f>
        <v/>
      </c>
      <c r="R26" s="2"/>
    </row>
    <row r="27" spans="1:18" ht="30" customHeight="1">
      <c r="A27" s="42">
        <v>17</v>
      </c>
      <c r="B27" s="28"/>
      <c r="C27" s="29"/>
      <c r="D27" s="49"/>
      <c r="E27" s="30"/>
      <c r="F27" s="31"/>
      <c r="G27" s="103"/>
      <c r="H27" s="68">
        <f t="shared" ref="H27:H42" si="4">IF($E$3="si",($H$5/$H$6*G27),IF($E$3="no",G27*$H$4,0))</f>
        <v>0</v>
      </c>
      <c r="I27" s="34"/>
      <c r="J27" s="34"/>
      <c r="K27" s="34"/>
      <c r="L27" s="35"/>
      <c r="M27" s="35"/>
      <c r="N27" s="39">
        <f t="shared" ref="N27:N33" si="5">SUM(H27:M27)</f>
        <v>0</v>
      </c>
      <c r="O27" s="43"/>
      <c r="P27" s="41" t="str">
        <f t="shared" si="3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4">
        <f t="shared" si="4"/>
        <v>0</v>
      </c>
      <c r="I28" s="72"/>
      <c r="J28" s="72"/>
      <c r="K28" s="34"/>
      <c r="L28" s="35"/>
      <c r="M28" s="35"/>
      <c r="N28" s="39">
        <f t="shared" si="5"/>
        <v>0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/>
      <c r="C29" s="29"/>
      <c r="D29" s="49"/>
      <c r="E29" s="30"/>
      <c r="F29" s="31"/>
      <c r="G29" s="103"/>
      <c r="H29" s="68">
        <f t="shared" si="4"/>
        <v>0</v>
      </c>
      <c r="I29" s="34"/>
      <c r="J29" s="34"/>
      <c r="K29" s="34"/>
      <c r="L29" s="35"/>
      <c r="M29" s="35"/>
      <c r="N29" s="39">
        <f t="shared" si="5"/>
        <v>0</v>
      </c>
      <c r="O29" s="43"/>
      <c r="P29" s="41" t="str">
        <f t="shared" si="3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4">
        <f t="shared" si="4"/>
        <v>0</v>
      </c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4">
        <f t="shared" si="4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/>
      <c r="C32" s="29"/>
      <c r="D32" s="49"/>
      <c r="E32" s="30"/>
      <c r="F32" s="31"/>
      <c r="G32" s="103"/>
      <c r="H32" s="68">
        <f t="shared" si="4"/>
        <v>0</v>
      </c>
      <c r="I32" s="34"/>
      <c r="J32" s="34"/>
      <c r="K32" s="34"/>
      <c r="L32" s="35"/>
      <c r="M32" s="35"/>
      <c r="N32" s="39">
        <f t="shared" si="5"/>
        <v>0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4">
        <f t="shared" si="4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3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4">
        <f t="shared" si="4"/>
        <v>0</v>
      </c>
      <c r="I34" s="34"/>
      <c r="J34" s="72"/>
      <c r="K34" s="34"/>
      <c r="L34" s="35"/>
      <c r="M34" s="35"/>
      <c r="N34" s="39">
        <f>SUM(H34:L34)</f>
        <v>0</v>
      </c>
      <c r="O34" s="43"/>
      <c r="P34" s="41" t="str">
        <f t="shared" si="3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4">
        <f t="shared" si="4"/>
        <v>0</v>
      </c>
      <c r="I35" s="34"/>
      <c r="J35" s="72"/>
      <c r="K35" s="34"/>
      <c r="L35" s="35"/>
      <c r="M35" s="113"/>
      <c r="N35" s="39">
        <f>SUM(H35:L35)</f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4"/>
        <v>0</v>
      </c>
      <c r="I36" s="72"/>
      <c r="J36" s="72"/>
      <c r="K36" s="34"/>
      <c r="L36" s="35"/>
      <c r="M36" s="35"/>
      <c r="N36" s="39">
        <f t="shared" ref="N36:N67" si="6">SUM(H36:M36)</f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4"/>
        <v>0</v>
      </c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4"/>
        <v>0</v>
      </c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4"/>
        <v>0</v>
      </c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4"/>
        <v>0</v>
      </c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4"/>
        <v>0</v>
      </c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4"/>
        <v>0</v>
      </c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ref="H43:H74" si="7">IF($E$3="si",($H$5/$H$6*G43),IF($E$3="no",G43*$H$4,0))</f>
        <v>0</v>
      </c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7"/>
        <v>0</v>
      </c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7"/>
        <v>0</v>
      </c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7"/>
        <v>0</v>
      </c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7"/>
        <v>0</v>
      </c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7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7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7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7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7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7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7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7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7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7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7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7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7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7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7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7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7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7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7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7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7"/>
        <v>0</v>
      </c>
      <c r="I68" s="72"/>
      <c r="J68" s="72"/>
      <c r="K68" s="34"/>
      <c r="L68" s="35"/>
      <c r="M68" s="35"/>
      <c r="N68" s="39">
        <f t="shared" ref="N68:N88" si="8">SUM(H68:M68)</f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7"/>
        <v>0</v>
      </c>
      <c r="I69" s="72"/>
      <c r="J69" s="72"/>
      <c r="K69" s="34"/>
      <c r="L69" s="35"/>
      <c r="M69" s="35"/>
      <c r="N69" s="39">
        <f t="shared" si="8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7"/>
        <v>0</v>
      </c>
      <c r="I70" s="72"/>
      <c r="J70" s="72"/>
      <c r="K70" s="34"/>
      <c r="L70" s="35"/>
      <c r="M70" s="35"/>
      <c r="N70" s="39">
        <f t="shared" si="8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7"/>
        <v>0</v>
      </c>
      <c r="I71" s="72"/>
      <c r="J71" s="72"/>
      <c r="K71" s="34"/>
      <c r="L71" s="35"/>
      <c r="M71" s="35"/>
      <c r="N71" s="39">
        <f t="shared" si="8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7"/>
        <v>0</v>
      </c>
      <c r="I72" s="72"/>
      <c r="J72" s="72"/>
      <c r="K72" s="34"/>
      <c r="L72" s="35"/>
      <c r="M72" s="35"/>
      <c r="N72" s="39">
        <f t="shared" si="8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7"/>
        <v>0</v>
      </c>
      <c r="I73" s="72"/>
      <c r="J73" s="72"/>
      <c r="K73" s="34"/>
      <c r="L73" s="35"/>
      <c r="M73" s="35"/>
      <c r="N73" s="39">
        <f t="shared" si="8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7"/>
        <v>0</v>
      </c>
      <c r="I74" s="72"/>
      <c r="J74" s="72"/>
      <c r="K74" s="34"/>
      <c r="L74" s="35"/>
      <c r="M74" s="35"/>
      <c r="N74" s="39">
        <f t="shared" si="8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ref="H75:H88" si="9">IF($E$3="si",($H$5/$H$6*G75),IF($E$3="no",G75*$H$4,0))</f>
        <v>0</v>
      </c>
      <c r="I75" s="72"/>
      <c r="J75" s="72"/>
      <c r="K75" s="34"/>
      <c r="L75" s="35"/>
      <c r="M75" s="35"/>
      <c r="N75" s="39">
        <f t="shared" si="8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si="9"/>
        <v>0</v>
      </c>
      <c r="I76" s="72"/>
      <c r="J76" s="72"/>
      <c r="K76" s="34"/>
      <c r="L76" s="35"/>
      <c r="M76" s="35"/>
      <c r="N76" s="39">
        <f t="shared" si="8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9"/>
        <v>0</v>
      </c>
      <c r="I77" s="72"/>
      <c r="J77" s="72"/>
      <c r="K77" s="34"/>
      <c r="L77" s="35"/>
      <c r="M77" s="35"/>
      <c r="N77" s="39">
        <f t="shared" si="8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9"/>
        <v>0</v>
      </c>
      <c r="I78" s="72"/>
      <c r="J78" s="72"/>
      <c r="K78" s="35"/>
      <c r="L78" s="35"/>
      <c r="M78" s="35"/>
      <c r="N78" s="39">
        <f t="shared" si="8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9"/>
        <v>0</v>
      </c>
      <c r="I79" s="73"/>
      <c r="J79" s="73"/>
      <c r="K79" s="48"/>
      <c r="L79" s="35"/>
      <c r="M79" s="35"/>
      <c r="N79" s="39">
        <f t="shared" si="8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9"/>
        <v>0</v>
      </c>
      <c r="I80" s="73"/>
      <c r="J80" s="73"/>
      <c r="K80" s="48"/>
      <c r="L80" s="35"/>
      <c r="M80" s="37"/>
      <c r="N80" s="39">
        <f t="shared" si="8"/>
        <v>0</v>
      </c>
      <c r="O80" s="43"/>
      <c r="P80" s="41" t="str">
        <f t="shared" si="3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9"/>
        <v>0</v>
      </c>
      <c r="I81" s="73"/>
      <c r="J81" s="73"/>
      <c r="K81" s="48"/>
      <c r="L81" s="35"/>
      <c r="M81" s="37"/>
      <c r="N81" s="39">
        <f t="shared" si="8"/>
        <v>0</v>
      </c>
      <c r="O81" s="43"/>
      <c r="P81" s="41" t="str">
        <f t="shared" si="3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9"/>
        <v>0</v>
      </c>
      <c r="I82" s="73"/>
      <c r="J82" s="73"/>
      <c r="K82" s="48"/>
      <c r="L82" s="35"/>
      <c r="M82" s="37"/>
      <c r="N82" s="39">
        <f t="shared" si="8"/>
        <v>0</v>
      </c>
      <c r="O82" s="43"/>
      <c r="P82" s="41" t="str">
        <f t="shared" si="3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9"/>
        <v>0</v>
      </c>
      <c r="I83" s="73"/>
      <c r="J83" s="73"/>
      <c r="K83" s="48"/>
      <c r="L83" s="35"/>
      <c r="M83" s="37"/>
      <c r="N83" s="39">
        <f t="shared" si="8"/>
        <v>0</v>
      </c>
      <c r="O83" s="43"/>
      <c r="P83" s="41" t="str">
        <f t="shared" si="3"/>
        <v/>
      </c>
      <c r="R83" s="2"/>
    </row>
    <row r="84" spans="1:18" ht="30" customHeight="1">
      <c r="A84" s="42">
        <v>26</v>
      </c>
      <c r="B84" s="28"/>
      <c r="C84" s="28"/>
      <c r="D84" s="44"/>
      <c r="E84" s="70"/>
      <c r="F84" s="70"/>
      <c r="G84" s="102"/>
      <c r="H84" s="110">
        <f t="shared" si="9"/>
        <v>0</v>
      </c>
      <c r="I84" s="110"/>
      <c r="J84" s="110"/>
      <c r="K84" s="37"/>
      <c r="L84" s="37"/>
      <c r="M84" s="38"/>
      <c r="N84" s="39">
        <f t="shared" si="8"/>
        <v>0</v>
      </c>
      <c r="O84" s="43"/>
      <c r="P84" s="41" t="str">
        <f t="shared" ref="P84:P88" si="10">IF(F84="Milano","X","")</f>
        <v/>
      </c>
      <c r="R84" s="2"/>
    </row>
    <row r="85" spans="1:18" ht="30" customHeight="1">
      <c r="A85" s="42">
        <v>27</v>
      </c>
      <c r="B85" s="47"/>
      <c r="C85" s="44"/>
      <c r="D85" s="44"/>
      <c r="E85" s="70"/>
      <c r="F85" s="70"/>
      <c r="G85" s="114"/>
      <c r="H85" s="115">
        <f t="shared" si="9"/>
        <v>0</v>
      </c>
      <c r="I85" s="115"/>
      <c r="J85" s="115"/>
      <c r="K85" s="116"/>
      <c r="L85" s="116"/>
      <c r="M85" s="117"/>
      <c r="N85" s="39">
        <f t="shared" ref="N85:N86" si="11">SUM(H85:L85)</f>
        <v>0</v>
      </c>
      <c r="O85" s="43"/>
      <c r="P85" s="118" t="str">
        <f t="shared" si="10"/>
        <v/>
      </c>
      <c r="R85" s="2"/>
    </row>
    <row r="86" spans="1:18" ht="30" customHeight="1">
      <c r="A86" s="42">
        <v>28</v>
      </c>
      <c r="B86" s="47"/>
      <c r="C86" s="44"/>
      <c r="D86" s="44"/>
      <c r="E86" s="70"/>
      <c r="F86" s="70"/>
      <c r="G86" s="119"/>
      <c r="H86" s="115">
        <f t="shared" si="9"/>
        <v>0</v>
      </c>
      <c r="I86" s="115"/>
      <c r="J86" s="115"/>
      <c r="K86" s="116"/>
      <c r="L86" s="116"/>
      <c r="M86" s="117"/>
      <c r="N86" s="39">
        <f t="shared" si="11"/>
        <v>0</v>
      </c>
      <c r="O86" s="43"/>
      <c r="P86" s="118" t="str">
        <f t="shared" si="10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9"/>
        <v>0</v>
      </c>
      <c r="I87" s="36"/>
      <c r="J87" s="36"/>
      <c r="K87" s="37"/>
      <c r="L87" s="37"/>
      <c r="M87" s="38"/>
      <c r="N87" s="39">
        <f t="shared" si="8"/>
        <v>0</v>
      </c>
      <c r="O87" s="43"/>
      <c r="P87" s="41" t="str">
        <f t="shared" si="10"/>
        <v/>
      </c>
      <c r="R87" s="2"/>
    </row>
    <row r="88" spans="1:18" ht="30" customHeight="1">
      <c r="A88" s="42">
        <v>30</v>
      </c>
      <c r="B88" s="47"/>
      <c r="C88" s="44"/>
      <c r="D88" s="44"/>
      <c r="E88" s="70"/>
      <c r="F88" s="70"/>
      <c r="G88" s="102"/>
      <c r="H88" s="110">
        <f t="shared" si="9"/>
        <v>0</v>
      </c>
      <c r="I88" s="110"/>
      <c r="J88" s="110"/>
      <c r="K88" s="37"/>
      <c r="L88" s="37"/>
      <c r="M88" s="38"/>
      <c r="N88" s="39">
        <f t="shared" si="8"/>
        <v>0</v>
      </c>
      <c r="O88" s="43"/>
      <c r="P88" s="41" t="str">
        <f t="shared" si="10"/>
        <v/>
      </c>
      <c r="R88" s="2"/>
    </row>
    <row r="90" spans="1:18">
      <c r="A90" s="60"/>
      <c r="B90" s="61"/>
      <c r="C90" s="61"/>
      <c r="D90" s="61"/>
      <c r="E90" s="61"/>
      <c r="F90" s="61"/>
      <c r="G90" s="61"/>
      <c r="H90" s="61"/>
      <c r="I90" s="61"/>
      <c r="J90" s="105"/>
      <c r="K90" s="105"/>
      <c r="L90" s="61"/>
      <c r="M90" s="61"/>
      <c r="N90" s="61"/>
      <c r="O90" s="61"/>
      <c r="P90" s="105"/>
      <c r="Q90" s="3"/>
    </row>
    <row r="91" spans="1:18">
      <c r="A91" s="84"/>
      <c r="B91" s="85"/>
      <c r="C91" s="86"/>
      <c r="D91" s="87"/>
      <c r="E91" s="87"/>
      <c r="F91" s="88"/>
      <c r="G91" s="89"/>
      <c r="H91" s="90"/>
      <c r="I91" s="91"/>
      <c r="J91" s="105"/>
      <c r="K91" s="105"/>
      <c r="L91" s="91"/>
      <c r="M91" s="91"/>
      <c r="N91" s="92"/>
      <c r="O91" s="93"/>
      <c r="P91" s="105"/>
      <c r="Q91" s="3"/>
    </row>
    <row r="92" spans="1:18">
      <c r="A92" s="60"/>
      <c r="B92" s="78" t="s">
        <v>42</v>
      </c>
      <c r="C92" s="78"/>
      <c r="D92" s="78"/>
      <c r="E92" s="61"/>
      <c r="F92" s="61"/>
      <c r="G92" s="78" t="s">
        <v>44</v>
      </c>
      <c r="H92" s="78"/>
      <c r="I92" s="78"/>
      <c r="J92" s="105"/>
      <c r="K92" s="105"/>
      <c r="L92" s="78" t="s">
        <v>43</v>
      </c>
      <c r="M92" s="78"/>
      <c r="N92" s="78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  <row r="94" spans="1:18">
      <c r="A94" s="60"/>
      <c r="B94" s="61"/>
      <c r="C94" s="61"/>
      <c r="D94" s="61"/>
      <c r="E94" s="61"/>
      <c r="F94" s="61"/>
      <c r="G94" s="61"/>
      <c r="H94" s="61"/>
      <c r="I94" s="61"/>
      <c r="J94" s="105"/>
      <c r="K94" s="105"/>
      <c r="L94" s="61"/>
      <c r="M94" s="61"/>
      <c r="N94" s="61"/>
      <c r="O94" s="61"/>
      <c r="P94" s="105"/>
      <c r="Q94" s="3"/>
    </row>
  </sheetData>
  <sortState ref="B11:O26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J15:J25 K17:K25 H27:M88 I22:I25 L20:M25 H12:H26 L16:M18 L19 L14:L15 M14 L11:M13 I12:I20 H11:K11 J12:J13 J14:K14">
      <formula1>0</formula1>
      <formula2>0</formula2>
    </dataValidation>
    <dataValidation type="textLength" operator="greaterThan" allowBlank="1" showErrorMessage="1" sqref="D91:E91 D25:D26 F27:F77 F21:F25 E84:E88 E79:F83 D85:D88 D16:E19">
      <formula1>1</formula1>
      <formula2>0</formula2>
    </dataValidation>
    <dataValidation type="textLength" operator="greaterThan" sqref="F91 G21:G24 G27:G76 G17 G79:G83 F16:F19 F84:F88">
      <formula1>1</formula1>
      <formula2>0</formula2>
    </dataValidation>
    <dataValidation type="date" operator="greaterThanOrEqual" showErrorMessage="1" errorTitle="Data" error="Inserire una data superiore al 1/11/2000" sqref="B91 B25:B26 B16:B17 B85:B88 B79:B83">
      <formula1>36831</formula1>
      <formula2>0</formula2>
    </dataValidation>
    <dataValidation type="textLength" operator="greaterThan" allowBlank="1" sqref="C91 C25:C26 C16:C17 C85:C88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N11" sqref="N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0" t="s">
        <v>0</v>
      </c>
      <c r="C1" s="140"/>
      <c r="D1" s="131" t="s">
        <v>45</v>
      </c>
      <c r="E1" s="131"/>
      <c r="F1" s="51" t="s">
        <v>41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1116.8499999999999</v>
      </c>
      <c r="Q1" s="3" t="s">
        <v>28</v>
      </c>
      <c r="R1" s="128">
        <f>R11</f>
        <v>33.9</v>
      </c>
    </row>
    <row r="2" spans="1:18" s="8" customFormat="1" ht="57.75" customHeight="1">
      <c r="A2" s="4"/>
      <c r="B2" s="130" t="s">
        <v>2</v>
      </c>
      <c r="C2" s="130"/>
      <c r="D2" s="131" t="s">
        <v>46</v>
      </c>
      <c r="E2" s="131"/>
      <c r="F2" s="9"/>
      <c r="G2" s="9"/>
      <c r="N2" s="10" t="s">
        <v>3</v>
      </c>
      <c r="O2" s="11"/>
      <c r="P2" s="12"/>
      <c r="Q2" s="3" t="s">
        <v>27</v>
      </c>
      <c r="R2" s="128"/>
    </row>
    <row r="3" spans="1:18" s="8" customFormat="1" ht="35.25" customHeight="1">
      <c r="A3" s="4"/>
      <c r="B3" s="130" t="s">
        <v>26</v>
      </c>
      <c r="C3" s="130"/>
      <c r="D3" s="131" t="s">
        <v>28</v>
      </c>
      <c r="E3" s="131"/>
      <c r="N3" s="10" t="s">
        <v>4</v>
      </c>
      <c r="O3" s="11"/>
      <c r="P3" s="62">
        <f>+O7</f>
        <v>116.85</v>
      </c>
      <c r="Q3" s="13"/>
      <c r="R3" s="128">
        <f>R11</f>
        <v>33.9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28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29" t="s">
        <v>8</v>
      </c>
      <c r="O5" s="129"/>
      <c r="P5" s="58">
        <f>P1-P2-P3-P4</f>
        <v>999.99999999999989</v>
      </c>
      <c r="Q5" s="13"/>
      <c r="R5" s="128">
        <f>R1-R3</f>
        <v>0</v>
      </c>
    </row>
    <row r="6" spans="1:18" s="8" customFormat="1" ht="43.5" customHeight="1" thickTop="1" thickBot="1">
      <c r="A6" s="4"/>
      <c r="B6" s="56" t="s">
        <v>58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8" t="s">
        <v>30</v>
      </c>
      <c r="B7" s="159"/>
      <c r="C7" s="160"/>
      <c r="D7" s="161" t="s">
        <v>11</v>
      </c>
      <c r="E7" s="162"/>
      <c r="F7" s="162"/>
      <c r="G7" s="99">
        <f t="shared" ref="G7:O7" si="0">SUM(G11:G40)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1116.8499999999999</v>
      </c>
      <c r="L7" s="81">
        <f t="shared" si="0"/>
        <v>0</v>
      </c>
      <c r="M7" s="82">
        <f t="shared" si="0"/>
        <v>0</v>
      </c>
      <c r="N7" s="80">
        <f t="shared" si="0"/>
        <v>1116.8499999999999</v>
      </c>
      <c r="O7" s="83">
        <f t="shared" si="0"/>
        <v>116.85</v>
      </c>
      <c r="P7" s="13">
        <f>+N7-SUM(H7:M7)</f>
        <v>0</v>
      </c>
    </row>
    <row r="8" spans="1:18" ht="36" customHeight="1" thickTop="1" thickBot="1">
      <c r="A8" s="147"/>
      <c r="B8" s="149" t="s">
        <v>12</v>
      </c>
      <c r="C8" s="149" t="s">
        <v>13</v>
      </c>
      <c r="D8" s="163" t="s">
        <v>25</v>
      </c>
      <c r="E8" s="149" t="s">
        <v>33</v>
      </c>
      <c r="F8" s="165" t="s">
        <v>32</v>
      </c>
      <c r="G8" s="166" t="s">
        <v>15</v>
      </c>
      <c r="H8" s="168" t="s">
        <v>16</v>
      </c>
      <c r="I8" s="133" t="s">
        <v>37</v>
      </c>
      <c r="J8" s="132" t="s">
        <v>39</v>
      </c>
      <c r="K8" s="132" t="s">
        <v>38</v>
      </c>
      <c r="L8" s="169" t="s">
        <v>22</v>
      </c>
      <c r="M8" s="170"/>
      <c r="N8" s="145" t="s">
        <v>17</v>
      </c>
      <c r="O8" s="157" t="s">
        <v>18</v>
      </c>
      <c r="P8" s="143" t="s">
        <v>19</v>
      </c>
      <c r="Q8" s="2"/>
      <c r="R8" s="171" t="s">
        <v>40</v>
      </c>
    </row>
    <row r="9" spans="1:18" ht="36" customHeight="1" thickTop="1" thickBot="1">
      <c r="A9" s="147"/>
      <c r="B9" s="149" t="s">
        <v>12</v>
      </c>
      <c r="C9" s="149"/>
      <c r="D9" s="164"/>
      <c r="E9" s="149"/>
      <c r="F9" s="165"/>
      <c r="G9" s="167"/>
      <c r="H9" s="168" t="s">
        <v>37</v>
      </c>
      <c r="I9" s="133" t="s">
        <v>37</v>
      </c>
      <c r="J9" s="133"/>
      <c r="K9" s="133" t="s">
        <v>36</v>
      </c>
      <c r="L9" s="138" t="s">
        <v>23</v>
      </c>
      <c r="M9" s="175" t="s">
        <v>24</v>
      </c>
      <c r="N9" s="145"/>
      <c r="O9" s="157"/>
      <c r="P9" s="143"/>
      <c r="Q9" s="2"/>
      <c r="R9" s="172"/>
    </row>
    <row r="10" spans="1:18" ht="37.5" customHeight="1" thickTop="1" thickBot="1">
      <c r="A10" s="147"/>
      <c r="B10" s="149"/>
      <c r="C10" s="149"/>
      <c r="D10" s="164"/>
      <c r="E10" s="149"/>
      <c r="F10" s="165"/>
      <c r="G10" s="96" t="s">
        <v>20</v>
      </c>
      <c r="H10" s="168"/>
      <c r="I10" s="133"/>
      <c r="J10" s="133"/>
      <c r="K10" s="133"/>
      <c r="L10" s="174"/>
      <c r="M10" s="142"/>
      <c r="N10" s="145"/>
      <c r="O10" s="157"/>
      <c r="P10" s="143"/>
      <c r="Q10" s="2"/>
      <c r="R10" s="173"/>
    </row>
    <row r="11" spans="1:18" ht="30" customHeight="1" thickTop="1">
      <c r="A11" s="27">
        <v>1</v>
      </c>
      <c r="B11" s="47">
        <v>41652</v>
      </c>
      <c r="C11" s="29" t="s">
        <v>59</v>
      </c>
      <c r="D11" s="30" t="s">
        <v>69</v>
      </c>
      <c r="E11" s="30" t="s">
        <v>70</v>
      </c>
      <c r="F11" s="31" t="s">
        <v>71</v>
      </c>
      <c r="G11" s="95"/>
      <c r="H11" s="33">
        <f t="shared" ref="H11:H39" si="1">IF($D$3="si",($G$5/$G$6*G11),IF($D$3="no",G11*$G$4,0))</f>
        <v>0</v>
      </c>
      <c r="I11" s="34"/>
      <c r="J11" s="35"/>
      <c r="K11" s="34">
        <v>1116.8499999999999</v>
      </c>
      <c r="L11" s="34"/>
      <c r="M11" s="34"/>
      <c r="N11" s="39">
        <f t="shared" ref="N11:N38" si="2">SUM(H11:M11)</f>
        <v>1116.8499999999999</v>
      </c>
      <c r="O11" s="40">
        <v>116.85</v>
      </c>
      <c r="P11" s="41"/>
      <c r="Q11" s="2"/>
      <c r="R11" s="74">
        <v>33.9</v>
      </c>
    </row>
    <row r="12" spans="1:18" ht="30" customHeight="1">
      <c r="A12" s="42">
        <v>2</v>
      </c>
      <c r="B12" s="47"/>
      <c r="C12" s="29"/>
      <c r="D12" s="30"/>
      <c r="E12" s="30"/>
      <c r="F12" s="31"/>
      <c r="G12" s="32"/>
      <c r="H12" s="33">
        <f t="shared" si="1"/>
        <v>0</v>
      </c>
      <c r="I12" s="34"/>
      <c r="J12" s="35"/>
      <c r="K12" s="34"/>
      <c r="L12" s="34"/>
      <c r="M12" s="34"/>
      <c r="N12" s="39">
        <f t="shared" si="2"/>
        <v>0</v>
      </c>
      <c r="O12" s="43"/>
      <c r="P12" s="41"/>
      <c r="Q12" s="2"/>
      <c r="R12" s="74"/>
    </row>
    <row r="13" spans="1:18" ht="30" customHeight="1">
      <c r="A13" s="42">
        <v>3</v>
      </c>
      <c r="B13" s="47"/>
      <c r="C13" s="29"/>
      <c r="D13" s="107"/>
      <c r="E13" s="30"/>
      <c r="F13" s="31"/>
      <c r="G13" s="32"/>
      <c r="H13" s="33">
        <f t="shared" si="1"/>
        <v>0</v>
      </c>
      <c r="I13" s="34"/>
      <c r="J13" s="35"/>
      <c r="K13" s="34"/>
      <c r="L13" s="34"/>
      <c r="M13" s="34"/>
      <c r="N13" s="39">
        <f t="shared" si="2"/>
        <v>0</v>
      </c>
      <c r="O13" s="43"/>
      <c r="P13" s="41" t="str">
        <f t="shared" ref="P13:P40" si="3">IF(F13="Milano","X","")</f>
        <v/>
      </c>
      <c r="Q13" s="2"/>
      <c r="R13" s="75"/>
    </row>
    <row r="14" spans="1:18" ht="30" customHeight="1">
      <c r="A14" s="42">
        <v>4</v>
      </c>
      <c r="B14" s="47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34"/>
      <c r="L14" s="34"/>
      <c r="M14" s="34"/>
      <c r="N14" s="39">
        <f t="shared" si="2"/>
        <v>0</v>
      </c>
      <c r="O14" s="43"/>
      <c r="P14" s="41"/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34"/>
      <c r="L15" s="34"/>
      <c r="M15" s="34"/>
      <c r="N15" s="39">
        <f t="shared" si="2"/>
        <v>0</v>
      </c>
      <c r="O15" s="43"/>
      <c r="P15" s="41"/>
      <c r="Q15" s="2"/>
      <c r="R15" s="77" t="s">
        <v>54</v>
      </c>
    </row>
    <row r="16" spans="1:18" ht="30" customHeight="1">
      <c r="A16" s="42">
        <v>6</v>
      </c>
      <c r="B16" s="47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34"/>
      <c r="L16" s="34"/>
      <c r="M16" s="34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34"/>
      <c r="L17" s="34"/>
      <c r="M17" s="34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34"/>
      <c r="L18" s="34"/>
      <c r="M18" s="34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34"/>
      <c r="L19" s="34"/>
      <c r="M19" s="34"/>
      <c r="N19" s="39">
        <f t="shared" si="2"/>
        <v>0</v>
      </c>
      <c r="O19" s="43"/>
      <c r="P19" s="41"/>
      <c r="Q19" s="2"/>
      <c r="R19" s="76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34"/>
      <c r="L20" s="34"/>
      <c r="M20" s="34"/>
      <c r="N20" s="39">
        <f t="shared" si="2"/>
        <v>0</v>
      </c>
      <c r="O20" s="43"/>
      <c r="P20" s="41"/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4"/>
      <c r="L21" s="34"/>
      <c r="M21" s="34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34"/>
      <c r="L22" s="34"/>
      <c r="M22" s="34"/>
      <c r="N22" s="39">
        <v>0</v>
      </c>
      <c r="O22" s="43"/>
      <c r="P22" s="41"/>
      <c r="Q22" s="2"/>
      <c r="R22" s="76"/>
    </row>
    <row r="23" spans="1:18" ht="30" customHeight="1">
      <c r="A23" s="42">
        <v>13</v>
      </c>
      <c r="B23" s="28"/>
      <c r="C23" s="44"/>
      <c r="D23" s="30"/>
      <c r="E23" s="30"/>
      <c r="F23" s="44"/>
      <c r="G23" s="32"/>
      <c r="H23" s="33">
        <f t="shared" si="1"/>
        <v>0</v>
      </c>
      <c r="I23" s="48"/>
      <c r="J23" s="36"/>
      <c r="K23" s="34"/>
      <c r="L23" s="34"/>
      <c r="M23" s="34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30"/>
      <c r="E24" s="30"/>
      <c r="F24" s="44"/>
      <c r="G24" s="32"/>
      <c r="H24" s="33">
        <f t="shared" si="1"/>
        <v>0</v>
      </c>
      <c r="I24" s="48"/>
      <c r="J24" s="36"/>
      <c r="K24" s="34"/>
      <c r="L24" s="34"/>
      <c r="M24" s="34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30"/>
      <c r="E25" s="30"/>
      <c r="F25" s="44"/>
      <c r="G25" s="32"/>
      <c r="H25" s="33">
        <f t="shared" si="1"/>
        <v>0</v>
      </c>
      <c r="I25" s="48"/>
      <c r="J25" s="38"/>
      <c r="K25" s="34"/>
      <c r="L25" s="34"/>
      <c r="M25" s="34"/>
      <c r="N25" s="39"/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30"/>
      <c r="E26" s="30"/>
      <c r="F26" s="44"/>
      <c r="G26" s="32"/>
      <c r="H26" s="33">
        <f t="shared" si="1"/>
        <v>0</v>
      </c>
      <c r="I26" s="48"/>
      <c r="J26" s="36"/>
      <c r="K26" s="34"/>
      <c r="L26" s="34"/>
      <c r="M26" s="34"/>
      <c r="N26" s="39">
        <f t="shared" si="2"/>
        <v>0</v>
      </c>
      <c r="O26" s="43"/>
      <c r="P26" s="41"/>
      <c r="Q26" s="2"/>
      <c r="R26" s="76"/>
    </row>
    <row r="27" spans="1:18" ht="30" customHeight="1">
      <c r="A27" s="42">
        <v>17</v>
      </c>
      <c r="B27" s="47"/>
      <c r="C27" s="44"/>
      <c r="D27" s="30"/>
      <c r="E27" s="30"/>
      <c r="F27" s="44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4">SUM(H40:M40)</f>
        <v>0</v>
      </c>
      <c r="O40" s="43"/>
      <c r="P40" s="41" t="str">
        <f t="shared" si="3"/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42</v>
      </c>
      <c r="C43" s="78"/>
      <c r="D43" s="78"/>
      <c r="E43" s="61"/>
      <c r="F43" s="61"/>
      <c r="G43" s="78" t="s">
        <v>44</v>
      </c>
      <c r="H43" s="78"/>
      <c r="I43" s="78"/>
      <c r="J43" s="61"/>
      <c r="K43" s="61"/>
      <c r="L43" s="78" t="s">
        <v>43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J11:M40 I17:I40 H12:H40 H11:I11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8:E40 E21:E27">
      <formula1>1</formula1>
      <formula2>0</formula2>
    </dataValidation>
    <dataValidation type="textLength" operator="greaterThan" sqref="F42 F28:F40">
      <formula1>1</formula1>
      <formula2>0</formula2>
    </dataValidation>
    <dataValidation type="date" operator="greaterThanOrEqual" showErrorMessage="1" errorTitle="Data" error="Inserire una data superiore al 1/11/2000" sqref="B42 B16 B11:B14 B24:B40">
      <formula1>36831</formula1>
      <formula2>0</formula2>
    </dataValidation>
    <dataValidation type="textLength" operator="greaterThan" allowBlank="1" sqref="C42 C21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R1" sqref="R1:R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0" t="s">
        <v>0</v>
      </c>
      <c r="C1" s="140"/>
      <c r="D1" s="131" t="s">
        <v>45</v>
      </c>
      <c r="E1" s="131"/>
      <c r="F1" s="51" t="s">
        <v>67</v>
      </c>
      <c r="G1" s="50" t="s">
        <v>74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100</v>
      </c>
      <c r="Q1" s="3" t="s">
        <v>28</v>
      </c>
      <c r="R1" s="128">
        <f>R11</f>
        <v>20.149999999999999</v>
      </c>
    </row>
    <row r="2" spans="1:18" s="8" customFormat="1" ht="57.75" customHeight="1">
      <c r="A2" s="4"/>
      <c r="B2" s="130" t="s">
        <v>2</v>
      </c>
      <c r="C2" s="130"/>
      <c r="D2" s="131" t="s">
        <v>46</v>
      </c>
      <c r="E2" s="131"/>
      <c r="F2" s="9"/>
      <c r="G2" s="9"/>
      <c r="N2" s="10" t="s">
        <v>3</v>
      </c>
      <c r="O2" s="11"/>
      <c r="P2" s="12"/>
      <c r="Q2" s="3" t="s">
        <v>27</v>
      </c>
      <c r="R2" s="128"/>
    </row>
    <row r="3" spans="1:18" s="8" customFormat="1" ht="35.25" customHeight="1">
      <c r="A3" s="4"/>
      <c r="B3" s="130" t="s">
        <v>26</v>
      </c>
      <c r="C3" s="130"/>
      <c r="D3" s="131" t="s">
        <v>28</v>
      </c>
      <c r="E3" s="131"/>
      <c r="N3" s="10" t="s">
        <v>4</v>
      </c>
      <c r="O3" s="11"/>
      <c r="P3" s="62">
        <f>+O7</f>
        <v>100</v>
      </c>
      <c r="Q3" s="13"/>
      <c r="R3" s="128">
        <f>R11</f>
        <v>20.149999999999999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28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29" t="s">
        <v>8</v>
      </c>
      <c r="O5" s="129"/>
      <c r="P5" s="58">
        <f>P1-P2-P3-P4</f>
        <v>0</v>
      </c>
      <c r="Q5" s="13"/>
      <c r="R5" s="128">
        <f>R1-R3</f>
        <v>0</v>
      </c>
    </row>
    <row r="6" spans="1:18" s="8" customFormat="1" ht="43.5" customHeight="1" thickTop="1" thickBot="1">
      <c r="A6" s="4"/>
      <c r="B6" s="56" t="s">
        <v>56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8" t="s">
        <v>30</v>
      </c>
      <c r="B7" s="159"/>
      <c r="C7" s="160"/>
      <c r="D7" s="161" t="s">
        <v>11</v>
      </c>
      <c r="E7" s="162"/>
      <c r="F7" s="162"/>
      <c r="G7" s="99">
        <f t="shared" ref="G7:O7" si="0">SUM(G11:G40)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100</v>
      </c>
      <c r="L7" s="81">
        <f t="shared" si="0"/>
        <v>0</v>
      </c>
      <c r="M7" s="82">
        <f t="shared" si="0"/>
        <v>0</v>
      </c>
      <c r="N7" s="80">
        <f t="shared" si="0"/>
        <v>100</v>
      </c>
      <c r="O7" s="83">
        <f t="shared" si="0"/>
        <v>100</v>
      </c>
      <c r="P7" s="13">
        <f>+N7-SUM(H7:M7)</f>
        <v>0</v>
      </c>
    </row>
    <row r="8" spans="1:18" ht="36" customHeight="1" thickTop="1" thickBot="1">
      <c r="A8" s="147"/>
      <c r="B8" s="149" t="s">
        <v>12</v>
      </c>
      <c r="C8" s="149" t="s">
        <v>13</v>
      </c>
      <c r="D8" s="163" t="s">
        <v>25</v>
      </c>
      <c r="E8" s="149" t="s">
        <v>33</v>
      </c>
      <c r="F8" s="165" t="s">
        <v>32</v>
      </c>
      <c r="G8" s="166" t="s">
        <v>15</v>
      </c>
      <c r="H8" s="168" t="s">
        <v>16</v>
      </c>
      <c r="I8" s="133" t="s">
        <v>37</v>
      </c>
      <c r="J8" s="132" t="s">
        <v>39</v>
      </c>
      <c r="K8" s="132" t="s">
        <v>38</v>
      </c>
      <c r="L8" s="169" t="s">
        <v>22</v>
      </c>
      <c r="M8" s="170"/>
      <c r="N8" s="145" t="s">
        <v>17</v>
      </c>
      <c r="O8" s="157" t="s">
        <v>18</v>
      </c>
      <c r="P8" s="143" t="s">
        <v>19</v>
      </c>
      <c r="Q8" s="2"/>
      <c r="R8" s="171" t="s">
        <v>40</v>
      </c>
    </row>
    <row r="9" spans="1:18" ht="36" customHeight="1" thickTop="1" thickBot="1">
      <c r="A9" s="147"/>
      <c r="B9" s="149" t="s">
        <v>12</v>
      </c>
      <c r="C9" s="149"/>
      <c r="D9" s="164"/>
      <c r="E9" s="149"/>
      <c r="F9" s="165"/>
      <c r="G9" s="167"/>
      <c r="H9" s="168" t="s">
        <v>37</v>
      </c>
      <c r="I9" s="133" t="s">
        <v>37</v>
      </c>
      <c r="J9" s="133"/>
      <c r="K9" s="133" t="s">
        <v>36</v>
      </c>
      <c r="L9" s="138" t="s">
        <v>23</v>
      </c>
      <c r="M9" s="175" t="s">
        <v>24</v>
      </c>
      <c r="N9" s="145"/>
      <c r="O9" s="157"/>
      <c r="P9" s="143"/>
      <c r="Q9" s="2"/>
      <c r="R9" s="172"/>
    </row>
    <row r="10" spans="1:18" ht="37.5" customHeight="1" thickTop="1" thickBot="1">
      <c r="A10" s="147"/>
      <c r="B10" s="149"/>
      <c r="C10" s="149"/>
      <c r="D10" s="164"/>
      <c r="E10" s="149"/>
      <c r="F10" s="165"/>
      <c r="G10" s="96" t="s">
        <v>20</v>
      </c>
      <c r="H10" s="168"/>
      <c r="I10" s="133"/>
      <c r="J10" s="133"/>
      <c r="K10" s="133"/>
      <c r="L10" s="174"/>
      <c r="M10" s="142"/>
      <c r="N10" s="145"/>
      <c r="O10" s="157"/>
      <c r="P10" s="143"/>
      <c r="Q10" s="2"/>
      <c r="R10" s="173"/>
    </row>
    <row r="11" spans="1:18" ht="30" customHeight="1" thickTop="1">
      <c r="A11" s="27">
        <v>1</v>
      </c>
      <c r="B11" s="47">
        <v>41666</v>
      </c>
      <c r="C11" s="29" t="s">
        <v>60</v>
      </c>
      <c r="D11" s="30" t="s">
        <v>53</v>
      </c>
      <c r="E11" s="30" t="s">
        <v>72</v>
      </c>
      <c r="F11" s="31" t="s">
        <v>73</v>
      </c>
      <c r="G11" s="95"/>
      <c r="H11" s="33">
        <f t="shared" ref="H11:H39" si="1">IF($D$3="si",($G$5/$G$6*G11),IF($D$3="no",G11*$G$4,0))</f>
        <v>0</v>
      </c>
      <c r="I11" s="34"/>
      <c r="J11" s="35"/>
      <c r="K11" s="34">
        <v>100</v>
      </c>
      <c r="L11" s="34"/>
      <c r="M11" s="34"/>
      <c r="N11" s="39">
        <f t="shared" ref="N11:N38" si="2">SUM(H11:M11)</f>
        <v>100</v>
      </c>
      <c r="O11" s="40">
        <v>100</v>
      </c>
      <c r="P11" s="41"/>
      <c r="Q11" s="2"/>
      <c r="R11" s="74">
        <v>20.149999999999999</v>
      </c>
    </row>
    <row r="12" spans="1:18" ht="30" customHeight="1">
      <c r="A12" s="42">
        <v>2</v>
      </c>
      <c r="B12" s="47"/>
      <c r="C12" s="29"/>
      <c r="D12" s="30"/>
      <c r="E12" s="30"/>
      <c r="F12" s="31"/>
      <c r="G12" s="32"/>
      <c r="H12" s="33">
        <f t="shared" si="1"/>
        <v>0</v>
      </c>
      <c r="I12" s="34"/>
      <c r="J12" s="35"/>
      <c r="K12" s="34"/>
      <c r="L12" s="34"/>
      <c r="M12" s="34"/>
      <c r="N12" s="39">
        <f t="shared" si="2"/>
        <v>0</v>
      </c>
      <c r="O12" s="43"/>
      <c r="P12" s="41"/>
      <c r="Q12" s="2"/>
      <c r="R12" s="74"/>
    </row>
    <row r="13" spans="1:18" ht="30" customHeight="1">
      <c r="A13" s="42">
        <v>3</v>
      </c>
      <c r="B13" s="47"/>
      <c r="C13" s="29"/>
      <c r="D13" s="107"/>
      <c r="E13" s="30"/>
      <c r="F13" s="31"/>
      <c r="G13" s="32"/>
      <c r="H13" s="33">
        <f t="shared" si="1"/>
        <v>0</v>
      </c>
      <c r="I13" s="34"/>
      <c r="J13" s="35"/>
      <c r="K13" s="34"/>
      <c r="L13" s="34"/>
      <c r="M13" s="34"/>
      <c r="N13" s="39">
        <f t="shared" si="2"/>
        <v>0</v>
      </c>
      <c r="O13" s="43"/>
      <c r="P13" s="41" t="str">
        <f t="shared" ref="P13:P40" si="3">IF(F13="Milano","X","")</f>
        <v/>
      </c>
      <c r="Q13" s="2"/>
      <c r="R13" s="75"/>
    </row>
    <row r="14" spans="1:18" ht="30" customHeight="1">
      <c r="A14" s="42">
        <v>4</v>
      </c>
      <c r="B14" s="47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34"/>
      <c r="L14" s="34"/>
      <c r="M14" s="34"/>
      <c r="N14" s="39">
        <f t="shared" si="2"/>
        <v>0</v>
      </c>
      <c r="O14" s="43"/>
      <c r="P14" s="41"/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34"/>
      <c r="L15" s="34"/>
      <c r="M15" s="34"/>
      <c r="N15" s="39">
        <f t="shared" si="2"/>
        <v>0</v>
      </c>
      <c r="O15" s="43"/>
      <c r="P15" s="41"/>
      <c r="Q15" s="2"/>
      <c r="R15" s="77" t="s">
        <v>54</v>
      </c>
    </row>
    <row r="16" spans="1:18" ht="30" customHeight="1">
      <c r="A16" s="42">
        <v>6</v>
      </c>
      <c r="B16" s="47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34"/>
      <c r="L16" s="34"/>
      <c r="M16" s="34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34"/>
      <c r="L17" s="34"/>
      <c r="M17" s="34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34"/>
      <c r="L18" s="34"/>
      <c r="M18" s="34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34"/>
      <c r="L19" s="34"/>
      <c r="M19" s="34"/>
      <c r="N19" s="39">
        <f t="shared" si="2"/>
        <v>0</v>
      </c>
      <c r="O19" s="43"/>
      <c r="P19" s="41"/>
      <c r="Q19" s="2"/>
      <c r="R19" s="76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34"/>
      <c r="L20" s="34"/>
      <c r="M20" s="34"/>
      <c r="N20" s="39">
        <f t="shared" si="2"/>
        <v>0</v>
      </c>
      <c r="O20" s="43"/>
      <c r="P20" s="41"/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4"/>
      <c r="L21" s="34"/>
      <c r="M21" s="34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34"/>
      <c r="L22" s="34"/>
      <c r="M22" s="34"/>
      <c r="N22" s="39">
        <v>0</v>
      </c>
      <c r="O22" s="43"/>
      <c r="P22" s="41"/>
      <c r="Q22" s="2"/>
      <c r="R22" s="76"/>
    </row>
    <row r="23" spans="1:18" ht="30" customHeight="1">
      <c r="A23" s="42">
        <v>13</v>
      </c>
      <c r="B23" s="28"/>
      <c r="C23" s="44"/>
      <c r="D23" s="30"/>
      <c r="E23" s="30"/>
      <c r="F23" s="44"/>
      <c r="G23" s="32"/>
      <c r="H23" s="33">
        <f t="shared" si="1"/>
        <v>0</v>
      </c>
      <c r="I23" s="48"/>
      <c r="J23" s="36"/>
      <c r="K23" s="34"/>
      <c r="L23" s="34"/>
      <c r="M23" s="34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30"/>
      <c r="E24" s="30"/>
      <c r="F24" s="44"/>
      <c r="G24" s="32"/>
      <c r="H24" s="33">
        <f t="shared" si="1"/>
        <v>0</v>
      </c>
      <c r="I24" s="48"/>
      <c r="J24" s="36"/>
      <c r="K24" s="34"/>
      <c r="L24" s="34"/>
      <c r="M24" s="34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30"/>
      <c r="E25" s="30"/>
      <c r="F25" s="44"/>
      <c r="G25" s="32"/>
      <c r="H25" s="33">
        <f t="shared" si="1"/>
        <v>0</v>
      </c>
      <c r="I25" s="48"/>
      <c r="J25" s="38"/>
      <c r="K25" s="34"/>
      <c r="L25" s="34"/>
      <c r="M25" s="34"/>
      <c r="N25" s="39"/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30"/>
      <c r="E26" s="30"/>
      <c r="F26" s="44"/>
      <c r="G26" s="32"/>
      <c r="H26" s="33">
        <f t="shared" si="1"/>
        <v>0</v>
      </c>
      <c r="I26" s="48"/>
      <c r="J26" s="36"/>
      <c r="K26" s="34"/>
      <c r="L26" s="34"/>
      <c r="M26" s="34"/>
      <c r="N26" s="39">
        <f t="shared" si="2"/>
        <v>0</v>
      </c>
      <c r="O26" s="43"/>
      <c r="P26" s="41"/>
      <c r="Q26" s="2"/>
      <c r="R26" s="76"/>
    </row>
    <row r="27" spans="1:18" ht="30" customHeight="1">
      <c r="A27" s="42">
        <v>17</v>
      </c>
      <c r="B27" s="47"/>
      <c r="C27" s="44"/>
      <c r="D27" s="30"/>
      <c r="E27" s="30"/>
      <c r="F27" s="44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2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2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2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4">SUM(H40:M40)</f>
        <v>0</v>
      </c>
      <c r="O40" s="43"/>
      <c r="P40" s="41" t="str">
        <f t="shared" si="3"/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42</v>
      </c>
      <c r="C43" s="78"/>
      <c r="D43" s="78"/>
      <c r="E43" s="61"/>
      <c r="F43" s="61"/>
      <c r="G43" s="78" t="s">
        <v>44</v>
      </c>
      <c r="H43" s="78"/>
      <c r="I43" s="78"/>
      <c r="J43" s="61"/>
      <c r="K43" s="61"/>
      <c r="L43" s="78" t="s">
        <v>43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J11:M40 I17:I40 H12:H40 H11:I11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8:E40 E21:E27">
      <formula1>1</formula1>
      <formula2>0</formula2>
    </dataValidation>
    <dataValidation type="textLength" operator="greaterThan" sqref="F42 F28:F40">
      <formula1>1</formula1>
      <formula2>0</formula2>
    </dataValidation>
    <dataValidation type="date" operator="greaterThanOrEqual" showErrorMessage="1" errorTitle="Data" error="Inserire una data superiore al 1/11/2000" sqref="B42 B16 B11:B14 B24:B40">
      <formula1>36831</formula1>
      <formula2>0</formula2>
    </dataValidation>
    <dataValidation type="textLength" operator="greaterThan" allowBlank="1" sqref="C42 C21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0" t="s">
        <v>0</v>
      </c>
      <c r="C1" s="140"/>
      <c r="D1" s="131" t="s">
        <v>45</v>
      </c>
      <c r="E1" s="131"/>
      <c r="F1" s="51" t="s">
        <v>67</v>
      </c>
      <c r="G1" s="50" t="s">
        <v>75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33.200000000000003</v>
      </c>
      <c r="Q1" s="3" t="s">
        <v>28</v>
      </c>
      <c r="R1" s="8">
        <f>SUM(R11:R12)</f>
        <v>87.35</v>
      </c>
    </row>
    <row r="2" spans="1:18" s="8" customFormat="1" ht="57.75" customHeight="1">
      <c r="A2" s="4"/>
      <c r="B2" s="130" t="s">
        <v>2</v>
      </c>
      <c r="C2" s="130"/>
      <c r="D2" s="131" t="s">
        <v>46</v>
      </c>
      <c r="E2" s="13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0" t="s">
        <v>26</v>
      </c>
      <c r="C3" s="130"/>
      <c r="D3" s="131" t="s">
        <v>28</v>
      </c>
      <c r="E3" s="131"/>
      <c r="N3" s="10" t="s">
        <v>4</v>
      </c>
      <c r="O3" s="11"/>
      <c r="P3" s="62">
        <f>+O7</f>
        <v>33.200000000000003</v>
      </c>
      <c r="Q3" s="13"/>
      <c r="R3" s="8">
        <f>SUM(R11:R12)</f>
        <v>87.35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1.1100000000000001</v>
      </c>
      <c r="N5" s="129" t="s">
        <v>8</v>
      </c>
      <c r="O5" s="129"/>
      <c r="P5" s="58">
        <f>P1-P2-P3-P4</f>
        <v>0</v>
      </c>
      <c r="Q5" s="13"/>
      <c r="R5" s="8">
        <f>R1-R3</f>
        <v>0</v>
      </c>
    </row>
    <row r="6" spans="1:18" s="8" customFormat="1" ht="43.5" customHeight="1" thickTop="1" thickBot="1">
      <c r="A6" s="4"/>
      <c r="B6" s="56" t="s">
        <v>57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8" t="s">
        <v>30</v>
      </c>
      <c r="B7" s="159"/>
      <c r="C7" s="160"/>
      <c r="D7" s="161" t="s">
        <v>11</v>
      </c>
      <c r="E7" s="162"/>
      <c r="F7" s="162"/>
      <c r="G7" s="99">
        <f t="shared" ref="G7:O7" si="0">SUM(G11:G40)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33.200000000000003</v>
      </c>
      <c r="N7" s="80">
        <f t="shared" si="0"/>
        <v>33.200000000000003</v>
      </c>
      <c r="O7" s="83">
        <f t="shared" si="0"/>
        <v>33.200000000000003</v>
      </c>
      <c r="P7" s="13">
        <f>+N7-SUM(H7:M7)</f>
        <v>0</v>
      </c>
    </row>
    <row r="8" spans="1:18" ht="36" customHeight="1" thickTop="1" thickBot="1">
      <c r="A8" s="147"/>
      <c r="B8" s="149" t="s">
        <v>12</v>
      </c>
      <c r="C8" s="149" t="s">
        <v>13</v>
      </c>
      <c r="D8" s="163" t="s">
        <v>25</v>
      </c>
      <c r="E8" s="149" t="s">
        <v>33</v>
      </c>
      <c r="F8" s="165" t="s">
        <v>32</v>
      </c>
      <c r="G8" s="166" t="s">
        <v>15</v>
      </c>
      <c r="H8" s="168" t="s">
        <v>16</v>
      </c>
      <c r="I8" s="133" t="s">
        <v>37</v>
      </c>
      <c r="J8" s="132" t="s">
        <v>39</v>
      </c>
      <c r="K8" s="132" t="s">
        <v>38</v>
      </c>
      <c r="L8" s="169" t="s">
        <v>22</v>
      </c>
      <c r="M8" s="170"/>
      <c r="N8" s="145" t="s">
        <v>17</v>
      </c>
      <c r="O8" s="157" t="s">
        <v>18</v>
      </c>
      <c r="P8" s="143" t="s">
        <v>19</v>
      </c>
      <c r="Q8" s="2"/>
      <c r="R8" s="171" t="s">
        <v>40</v>
      </c>
    </row>
    <row r="9" spans="1:18" ht="36" customHeight="1" thickTop="1" thickBot="1">
      <c r="A9" s="147"/>
      <c r="B9" s="149" t="s">
        <v>12</v>
      </c>
      <c r="C9" s="149"/>
      <c r="D9" s="164"/>
      <c r="E9" s="149"/>
      <c r="F9" s="165"/>
      <c r="G9" s="167"/>
      <c r="H9" s="168" t="s">
        <v>37</v>
      </c>
      <c r="I9" s="133" t="s">
        <v>37</v>
      </c>
      <c r="J9" s="133"/>
      <c r="K9" s="133" t="s">
        <v>36</v>
      </c>
      <c r="L9" s="138" t="s">
        <v>23</v>
      </c>
      <c r="M9" s="175" t="s">
        <v>24</v>
      </c>
      <c r="N9" s="145"/>
      <c r="O9" s="157"/>
      <c r="P9" s="143"/>
      <c r="Q9" s="2"/>
      <c r="R9" s="172"/>
    </row>
    <row r="10" spans="1:18" ht="37.5" customHeight="1" thickTop="1" thickBot="1">
      <c r="A10" s="147"/>
      <c r="B10" s="149"/>
      <c r="C10" s="149"/>
      <c r="D10" s="164"/>
      <c r="E10" s="149"/>
      <c r="F10" s="165"/>
      <c r="G10" s="96" t="s">
        <v>20</v>
      </c>
      <c r="H10" s="168"/>
      <c r="I10" s="133"/>
      <c r="J10" s="133"/>
      <c r="K10" s="133"/>
      <c r="L10" s="174"/>
      <c r="M10" s="142"/>
      <c r="N10" s="145"/>
      <c r="O10" s="157"/>
      <c r="P10" s="143"/>
      <c r="Q10" s="2"/>
      <c r="R10" s="173"/>
    </row>
    <row r="11" spans="1:18" ht="30" customHeight="1" thickTop="1">
      <c r="A11" s="27">
        <v>1</v>
      </c>
      <c r="B11" s="47">
        <v>41669</v>
      </c>
      <c r="C11" s="29" t="s">
        <v>61</v>
      </c>
      <c r="D11" s="30" t="s">
        <v>47</v>
      </c>
      <c r="E11" s="30" t="s">
        <v>76</v>
      </c>
      <c r="F11" s="31" t="s">
        <v>77</v>
      </c>
      <c r="G11" s="95"/>
      <c r="H11" s="33">
        <f t="shared" ref="H11:H18" si="1">IF($D$3="si",($G$5/$G$6*G11),IF($D$3="no",G11*$G$4,0))</f>
        <v>0</v>
      </c>
      <c r="I11" s="34"/>
      <c r="J11" s="35"/>
      <c r="K11" s="34"/>
      <c r="L11" s="34"/>
      <c r="M11" s="34">
        <v>32.200000000000003</v>
      </c>
      <c r="N11" s="39">
        <f t="shared" ref="N11:N18" si="2">SUM(H11:M11)</f>
        <v>32.200000000000003</v>
      </c>
      <c r="O11" s="40">
        <v>32.200000000000003</v>
      </c>
      <c r="P11" s="41"/>
      <c r="Q11" s="2"/>
      <c r="R11" s="74">
        <v>84.72</v>
      </c>
    </row>
    <row r="12" spans="1:18" ht="30" customHeight="1">
      <c r="A12" s="42">
        <v>2</v>
      </c>
      <c r="B12" s="47">
        <v>41669</v>
      </c>
      <c r="C12" s="29" t="s">
        <v>61</v>
      </c>
      <c r="D12" s="30" t="s">
        <v>48</v>
      </c>
      <c r="E12" s="30" t="s">
        <v>76</v>
      </c>
      <c r="F12" s="31" t="s">
        <v>77</v>
      </c>
      <c r="G12" s="32"/>
      <c r="H12" s="33">
        <f t="shared" si="1"/>
        <v>0</v>
      </c>
      <c r="I12" s="34"/>
      <c r="J12" s="35"/>
      <c r="K12" s="34"/>
      <c r="L12" s="34"/>
      <c r="M12" s="34">
        <v>1</v>
      </c>
      <c r="N12" s="39">
        <f t="shared" si="2"/>
        <v>1</v>
      </c>
      <c r="O12" s="43">
        <v>1</v>
      </c>
      <c r="P12" s="41"/>
      <c r="Q12" s="2"/>
      <c r="R12" s="74">
        <v>2.63</v>
      </c>
    </row>
    <row r="13" spans="1:18" ht="30" customHeight="1">
      <c r="A13" s="42">
        <v>3</v>
      </c>
      <c r="B13" s="47"/>
      <c r="C13" s="29"/>
      <c r="D13" s="107"/>
      <c r="E13" s="30"/>
      <c r="F13" s="31"/>
      <c r="G13" s="32"/>
      <c r="H13" s="33">
        <f t="shared" si="1"/>
        <v>0</v>
      </c>
      <c r="I13" s="34"/>
      <c r="J13" s="35"/>
      <c r="K13" s="34"/>
      <c r="L13" s="34"/>
      <c r="M13" s="34"/>
      <c r="N13" s="39">
        <f t="shared" si="2"/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47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34"/>
      <c r="L14" s="34"/>
      <c r="M14" s="34"/>
      <c r="N14" s="39">
        <f t="shared" si="2"/>
        <v>0</v>
      </c>
      <c r="O14" s="43"/>
      <c r="P14" s="41"/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34"/>
      <c r="L15" s="34"/>
      <c r="M15" s="34"/>
      <c r="N15" s="39">
        <f t="shared" si="2"/>
        <v>0</v>
      </c>
      <c r="O15" s="43"/>
      <c r="P15" s="41"/>
      <c r="Q15" s="2"/>
      <c r="R15" s="77" t="s">
        <v>54</v>
      </c>
    </row>
    <row r="16" spans="1:18" ht="30" customHeight="1">
      <c r="A16" s="42">
        <v>6</v>
      </c>
      <c r="B16" s="47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34"/>
      <c r="L16" s="34"/>
      <c r="M16" s="34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34"/>
      <c r="L17" s="34"/>
      <c r="M17" s="34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34"/>
      <c r="L18" s="34"/>
      <c r="M18" s="34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ref="H19:H26" si="4">IF($D$3="si",($G$5/$G$6*G19),IF($D$3="no",G19*$G$4,0))</f>
        <v>0</v>
      </c>
      <c r="I19" s="34"/>
      <c r="J19" s="35"/>
      <c r="K19" s="34"/>
      <c r="L19" s="34"/>
      <c r="M19" s="34"/>
      <c r="N19" s="39">
        <f t="shared" ref="N19:N21" si="5">SUM(H19:M19)</f>
        <v>0</v>
      </c>
      <c r="O19" s="43"/>
      <c r="P19" s="41"/>
      <c r="Q19" s="2"/>
      <c r="R19" s="76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si="4"/>
        <v>0</v>
      </c>
      <c r="I20" s="34"/>
      <c r="J20" s="35"/>
      <c r="K20" s="34"/>
      <c r="L20" s="34"/>
      <c r="M20" s="34"/>
      <c r="N20" s="39">
        <f t="shared" ref="N20:N26" si="6">SUM(H20:M20)</f>
        <v>0</v>
      </c>
      <c r="O20" s="43"/>
      <c r="P20" s="41"/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4"/>
      <c r="L21" s="34"/>
      <c r="M21" s="34"/>
      <c r="N21" s="39">
        <f t="shared" si="5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34"/>
      <c r="L22" s="34"/>
      <c r="M22" s="34"/>
      <c r="N22" s="39">
        <v>0</v>
      </c>
      <c r="O22" s="43"/>
      <c r="P22" s="41"/>
      <c r="Q22" s="2"/>
      <c r="R22" s="76"/>
    </row>
    <row r="23" spans="1:18" ht="30" customHeight="1">
      <c r="A23" s="42">
        <v>13</v>
      </c>
      <c r="B23" s="28"/>
      <c r="C23" s="44"/>
      <c r="D23" s="30"/>
      <c r="E23" s="30"/>
      <c r="F23" s="44"/>
      <c r="G23" s="32"/>
      <c r="H23" s="33">
        <f t="shared" si="4"/>
        <v>0</v>
      </c>
      <c r="I23" s="48"/>
      <c r="J23" s="36"/>
      <c r="K23" s="34"/>
      <c r="L23" s="34"/>
      <c r="M23" s="34"/>
      <c r="N23" s="39">
        <f t="shared" si="6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30"/>
      <c r="E24" s="30"/>
      <c r="F24" s="44"/>
      <c r="G24" s="32"/>
      <c r="H24" s="33">
        <f t="shared" si="4"/>
        <v>0</v>
      </c>
      <c r="I24" s="48"/>
      <c r="J24" s="36"/>
      <c r="K24" s="34"/>
      <c r="L24" s="34"/>
      <c r="M24" s="34"/>
      <c r="N24" s="39">
        <f t="shared" si="6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30"/>
      <c r="E25" s="30"/>
      <c r="F25" s="44"/>
      <c r="G25" s="32"/>
      <c r="H25" s="33">
        <f t="shared" si="4"/>
        <v>0</v>
      </c>
      <c r="I25" s="48"/>
      <c r="J25" s="38"/>
      <c r="K25" s="34"/>
      <c r="L25" s="34"/>
      <c r="M25" s="34"/>
      <c r="N25" s="39"/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30"/>
      <c r="E26" s="30"/>
      <c r="F26" s="44"/>
      <c r="G26" s="32"/>
      <c r="H26" s="33">
        <f t="shared" si="4"/>
        <v>0</v>
      </c>
      <c r="I26" s="48"/>
      <c r="J26" s="36"/>
      <c r="K26" s="34"/>
      <c r="L26" s="34"/>
      <c r="M26" s="34"/>
      <c r="N26" s="39">
        <f t="shared" si="6"/>
        <v>0</v>
      </c>
      <c r="O26" s="43"/>
      <c r="P26" s="41"/>
      <c r="Q26" s="2"/>
      <c r="R26" s="76"/>
    </row>
    <row r="27" spans="1:18" ht="30" customHeight="1">
      <c r="A27" s="42">
        <v>17</v>
      </c>
      <c r="B27" s="47"/>
      <c r="C27" s="44"/>
      <c r="D27" s="30"/>
      <c r="E27" s="30"/>
      <c r="F27" s="44"/>
      <c r="G27" s="32"/>
      <c r="H27" s="33">
        <f t="shared" ref="H27" si="7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8"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9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10">SUM(H28:M28)</f>
        <v>0</v>
      </c>
      <c r="O28" s="43"/>
      <c r="P28" s="41" t="str">
        <f t="shared" ref="P28" si="11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12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13">SUM(H29:M29)</f>
        <v>0</v>
      </c>
      <c r="O29" s="43"/>
      <c r="P29" s="41" t="str">
        <f t="shared" ref="P29:P31" si="14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2"/>
        <v>0</v>
      </c>
      <c r="I30" s="48"/>
      <c r="J30" s="36"/>
      <c r="K30" s="37"/>
      <c r="L30" s="37"/>
      <c r="M30" s="38"/>
      <c r="N30" s="39">
        <f t="shared" si="13"/>
        <v>0</v>
      </c>
      <c r="O30" s="43"/>
      <c r="P30" s="41" t="str">
        <f t="shared" si="14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2"/>
        <v>0</v>
      </c>
      <c r="I31" s="48"/>
      <c r="J31" s="36"/>
      <c r="K31" s="37"/>
      <c r="L31" s="37"/>
      <c r="M31" s="38"/>
      <c r="N31" s="39">
        <f t="shared" si="13"/>
        <v>0</v>
      </c>
      <c r="O31" s="43"/>
      <c r="P31" s="41" t="str">
        <f t="shared" si="14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5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6">SUM(H32:M32)</f>
        <v>0</v>
      </c>
      <c r="O32" s="43"/>
      <c r="P32" s="41" t="str">
        <f t="shared" ref="P32:P39" si="17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5"/>
        <v>0</v>
      </c>
      <c r="I33" s="48"/>
      <c r="J33" s="36"/>
      <c r="K33" s="37"/>
      <c r="L33" s="37"/>
      <c r="M33" s="38"/>
      <c r="N33" s="39">
        <f t="shared" si="16"/>
        <v>0</v>
      </c>
      <c r="O33" s="43"/>
      <c r="P33" s="41" t="str">
        <f t="shared" si="17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5"/>
        <v>0</v>
      </c>
      <c r="I34" s="48"/>
      <c r="J34" s="36"/>
      <c r="K34" s="37"/>
      <c r="L34" s="37"/>
      <c r="M34" s="38"/>
      <c r="N34" s="39">
        <f t="shared" si="16"/>
        <v>0</v>
      </c>
      <c r="O34" s="43"/>
      <c r="P34" s="41" t="str">
        <f t="shared" si="17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5"/>
        <v>0</v>
      </c>
      <c r="I35" s="48"/>
      <c r="J35" s="36"/>
      <c r="K35" s="37"/>
      <c r="L35" s="37"/>
      <c r="M35" s="38"/>
      <c r="N35" s="39">
        <f t="shared" si="16"/>
        <v>0</v>
      </c>
      <c r="O35" s="43"/>
      <c r="P35" s="41" t="str">
        <f t="shared" si="17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5"/>
        <v>0</v>
      </c>
      <c r="I36" s="48"/>
      <c r="J36" s="36"/>
      <c r="K36" s="37"/>
      <c r="L36" s="37"/>
      <c r="M36" s="38"/>
      <c r="N36" s="39">
        <f t="shared" si="16"/>
        <v>0</v>
      </c>
      <c r="O36" s="43"/>
      <c r="P36" s="41" t="str">
        <f t="shared" si="17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6"/>
        <v>0</v>
      </c>
      <c r="O37" s="43"/>
      <c r="P37" s="41" t="str">
        <f t="shared" si="17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5"/>
        <v>0</v>
      </c>
      <c r="I38" s="48"/>
      <c r="J38" s="36"/>
      <c r="K38" s="37"/>
      <c r="L38" s="37"/>
      <c r="M38" s="38"/>
      <c r="N38" s="39">
        <f t="shared" si="16"/>
        <v>0</v>
      </c>
      <c r="O38" s="43"/>
      <c r="P38" s="41" t="str">
        <f t="shared" si="17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5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7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8">SUM(H40:M40)</f>
        <v>0</v>
      </c>
      <c r="O40" s="43"/>
      <c r="P40" s="41" t="str">
        <f t="shared" ref="P40" si="19">IF(F40="Milano","X","")</f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42</v>
      </c>
      <c r="C43" s="78"/>
      <c r="D43" s="78"/>
      <c r="E43" s="61"/>
      <c r="F43" s="61"/>
      <c r="G43" s="78" t="s">
        <v>44</v>
      </c>
      <c r="H43" s="78"/>
      <c r="I43" s="78"/>
      <c r="J43" s="61"/>
      <c r="K43" s="61"/>
      <c r="L43" s="78" t="s">
        <v>43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sortState ref="B11:O17">
    <sortCondition ref="B11"/>
  </sortState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1:C40">
      <formula1>1</formula1>
      <formula2>0</formula2>
    </dataValidation>
    <dataValidation type="date" operator="greaterThanOrEqual" showErrorMessage="1" errorTitle="Data" error="Inserire una data superiore al 1/11/2000" sqref="B42 B16 B11:B14 B24:B40">
      <formula1>36831</formula1>
      <formula2>0</formula2>
    </dataValidation>
    <dataValidation type="textLength" operator="greaterThan" sqref="F42 F28:F40">
      <formula1>1</formula1>
      <formula2>0</formula2>
    </dataValidation>
    <dataValidation type="textLength" operator="greaterThan" allowBlank="1" showErrorMessage="1" sqref="D42:E42 D28:E40 E21:E27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J11:M40 I17:I40 H12:H40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Italia</vt:lpstr>
      <vt:lpstr>Nota Spese Estero (3)</vt:lpstr>
      <vt:lpstr>Nota Spese Estero (2)</vt:lpstr>
      <vt:lpstr>Nota Spese Estero</vt:lpstr>
      <vt:lpstr>'Nota Spese Estero'!Area_stampa</vt:lpstr>
      <vt:lpstr>'Nota Spese Estero (2)'!Area_stampa</vt:lpstr>
      <vt:lpstr>'Nota Spese Estero (3)'!Area_stampa</vt:lpstr>
      <vt:lpstr>'Nota Spese Italia'!Area_stampa</vt:lpstr>
      <vt:lpstr>'Nota Spese Estero'!Titoli_stampa</vt:lpstr>
      <vt:lpstr>'Nota Spese Estero (2)'!Titoli_stampa</vt:lpstr>
      <vt:lpstr>'Nota Spese Estero (3)'!Titoli_stampa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2014-02-06T14:26:30Z</cp:lastPrinted>
  <dcterms:created xsi:type="dcterms:W3CDTF">2007-03-06T14:42:56Z</dcterms:created>
  <dcterms:modified xsi:type="dcterms:W3CDTF">2014-02-06T14:37:30Z</dcterms:modified>
</cp:coreProperties>
</file>