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  <sheet name="Nota Spese GBP" sheetId="4" r:id="rId3"/>
    <sheet name="Nota Spese CHF" sheetId="5" r:id="rId4"/>
  </sheets>
  <definedNames>
    <definedName name="_xlnm.Print_Area" localSheetId="0">'Nota Spese Italia'!$A$1:$S$93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N11" i="4"/>
  <c r="R3" i="5"/>
  <c r="R1"/>
  <c r="P33"/>
  <c r="H33"/>
  <c r="N33" s="1"/>
  <c r="P32"/>
  <c r="N32"/>
  <c r="H32"/>
  <c r="P31"/>
  <c r="H31"/>
  <c r="N31" s="1"/>
  <c r="P30"/>
  <c r="H30"/>
  <c r="N30" s="1"/>
  <c r="P29"/>
  <c r="H29"/>
  <c r="N29" s="1"/>
  <c r="P28"/>
  <c r="N28"/>
  <c r="H28"/>
  <c r="P27"/>
  <c r="H27"/>
  <c r="N27" s="1"/>
  <c r="P26"/>
  <c r="H26"/>
  <c r="N26" s="1"/>
  <c r="P25"/>
  <c r="H25"/>
  <c r="N25" s="1"/>
  <c r="P24"/>
  <c r="N24"/>
  <c r="H24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N17"/>
  <c r="N16"/>
  <c r="N15"/>
  <c r="N14"/>
  <c r="N13"/>
  <c r="N12"/>
  <c r="N11"/>
  <c r="O7"/>
  <c r="M7"/>
  <c r="L7"/>
  <c r="K7"/>
  <c r="J7"/>
  <c r="I7"/>
  <c r="H7"/>
  <c r="G7"/>
  <c r="P3"/>
  <c r="P33" i="4"/>
  <c r="H33"/>
  <c r="N33" s="1"/>
  <c r="P32"/>
  <c r="N32"/>
  <c r="H32"/>
  <c r="P31"/>
  <c r="H31"/>
  <c r="N31" s="1"/>
  <c r="P30"/>
  <c r="N30"/>
  <c r="H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N17"/>
  <c r="N16"/>
  <c r="N15"/>
  <c r="N14"/>
  <c r="N13"/>
  <c r="N12"/>
  <c r="O7"/>
  <c r="P3" s="1"/>
  <c r="M7"/>
  <c r="L7"/>
  <c r="K7"/>
  <c r="J7"/>
  <c r="I7"/>
  <c r="H7"/>
  <c r="G7"/>
  <c r="R1"/>
  <c r="P1" l="1"/>
  <c r="P1" i="5"/>
  <c r="P5" s="1"/>
  <c r="N7"/>
  <c r="P7" s="1"/>
  <c r="R5"/>
  <c r="P5" i="4"/>
  <c r="N7"/>
  <c r="P7" s="1"/>
  <c r="R3"/>
  <c r="R5" s="1"/>
  <c r="M1" i="5" l="1"/>
  <c r="M1" i="4"/>
  <c r="N19" i="1" l="1"/>
  <c r="R1" i="3"/>
  <c r="R3" s="1"/>
  <c r="R5" s="1"/>
  <c r="N20" i="1"/>
  <c r="N21"/>
  <c r="N17"/>
  <c r="N18"/>
  <c r="N15"/>
  <c r="N16"/>
  <c r="N30"/>
  <c r="N29"/>
  <c r="N28"/>
  <c r="N27"/>
  <c r="N26"/>
  <c r="N25"/>
  <c r="N24"/>
  <c r="P11"/>
  <c r="N12" i="3"/>
  <c r="N11"/>
  <c r="O7"/>
  <c r="P3" s="1"/>
  <c r="M7"/>
  <c r="L7"/>
  <c r="J7"/>
  <c r="I7"/>
  <c r="G7" i="1"/>
  <c r="O7"/>
  <c r="P3" s="1"/>
  <c r="M7"/>
  <c r="L7"/>
  <c r="K7"/>
  <c r="J7"/>
  <c r="I7"/>
  <c r="N11"/>
  <c r="K7" i="3"/>
  <c r="G7"/>
  <c r="N13" i="1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9"/>
  <c r="H20"/>
  <c r="H21"/>
  <c r="H22"/>
  <c r="H23"/>
  <c r="H24"/>
  <c r="H25"/>
  <c r="H26"/>
  <c r="H7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N47"/>
  <c r="N46"/>
  <c r="N45"/>
  <c r="N44"/>
  <c r="N43"/>
  <c r="N42"/>
  <c r="N41"/>
  <c r="N40"/>
  <c r="N39"/>
  <c r="N38"/>
  <c r="N37"/>
  <c r="N36"/>
  <c r="N35"/>
  <c r="N34"/>
  <c r="N33"/>
  <c r="N32"/>
  <c r="N3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4"/>
  <c r="N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N16"/>
  <c r="N15"/>
  <c r="N14"/>
  <c r="N7" s="1"/>
  <c r="P7" s="1"/>
  <c r="N13"/>
  <c r="P1" i="1"/>
  <c r="N7" l="1"/>
  <c r="P7" s="1"/>
  <c r="P1" i="3"/>
  <c r="P5" s="1"/>
  <c r="P5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<sst xmlns="http://schemas.openxmlformats.org/spreadsheetml/2006/main" count="238" uniqueCount="65">
  <si>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</si>
  <si>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</si>
  <si>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</si>
  <si>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</si>
  <si>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</si>
  <si>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</si>
  <si>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</si>
  <si>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</si>
  <si>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</si>
  <si>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</si>
  <si>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</si>
  <si>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</si>
  <si>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</si>
  <si>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</si>
  <si>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</si>
  <si>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</si>
  <si>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</si>
  <si>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</si>
  <si>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</si>
  <si>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</si>
  <si>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</si>
  <si>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</si>
  <si>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</si>
  <si>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</si>
  <si>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</si>
  <si>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</si>
  <si>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</si>
  <si>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</si>
  <si>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</si>
  <si>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</si>
  <si>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</si>
  <si>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</si>
  <si>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</si>
  <si>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</si>
  <si>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</si>
  <si>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</si>
  <si>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</si>
  <si>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</si>
  <si>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</si>
  <si>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</si>
  <si>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</si>
  <si>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</si>
  <si>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</si>
  <si>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</si>
  <si>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</si>
  <si>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</si>
  <si>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</si>
  <si>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Pranzo</t>
  </si>
  <si>
    <t>(importi in Valuta GBP)</t>
  </si>
  <si>
    <t>Taxi</t>
  </si>
  <si>
    <t>GENNAIO</t>
  </si>
  <si>
    <t>01_01</t>
  </si>
  <si>
    <t>Vitto</t>
  </si>
  <si>
    <t>CartaSì</t>
  </si>
  <si>
    <t>iTunes</t>
  </si>
  <si>
    <t xml:space="preserve">   </t>
  </si>
  <si>
    <t>UCG</t>
  </si>
  <si>
    <t>Enom</t>
  </si>
  <si>
    <t>01_02</t>
  </si>
  <si>
    <t>01_03</t>
  </si>
  <si>
    <t>Amazon</t>
  </si>
  <si>
    <t>GBP</t>
  </si>
  <si>
    <t>01_04</t>
  </si>
  <si>
    <t>(importi in Valuta CHF)</t>
  </si>
  <si>
    <t>CHF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</si>
</sst>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5" xfId="0" applyNumberFormat="1" applyFont="1" applyFill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view="pageBreakPreview" zoomScale="50" zoomScaleSheetLayoutView="50" workbookViewId="0">
      <pane ySplit="5" topLeftCell="A6" activePane="bottomLeft" state="frozen"/>
      <selection pane="bottomLeft" activeCell="J24" sqref="J2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15" t="s">
        <v>44</v>
      </c>
      <c r="F1" s="115"/>
      <c r="G1" s="51" t="s">
        <v>50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557.79</v>
      </c>
      <c r="Q1" s="110"/>
    </row>
    <row r="2" spans="1:19" s="8" customFormat="1" ht="35.25" customHeight="1">
      <c r="A2" s="4"/>
      <c r="B2" s="114" t="s">
        <v>2</v>
      </c>
      <c r="C2" s="114"/>
      <c r="D2" s="114"/>
      <c r="E2" s="115"/>
      <c r="F2" s="115"/>
      <c r="G2" s="9"/>
      <c r="H2" s="9"/>
      <c r="N2" s="10" t="s">
        <v>3</v>
      </c>
      <c r="O2" s="11"/>
      <c r="P2" s="12">
        <v>41</v>
      </c>
      <c r="Q2" s="110"/>
    </row>
    <row r="3" spans="1:19" s="8" customFormat="1" ht="35.25" customHeight="1">
      <c r="A3" s="4"/>
      <c r="B3" s="114" t="s">
        <v>26</v>
      </c>
      <c r="C3" s="114"/>
      <c r="D3" s="114"/>
      <c r="E3" s="115" t="s">
        <v>28</v>
      </c>
      <c r="F3" s="115"/>
      <c r="N3" s="10" t="s">
        <v>4</v>
      </c>
      <c r="O3" s="11"/>
      <c r="P3" s="12">
        <f>+O7</f>
        <v>387.79</v>
      </c>
      <c r="Q3" s="111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9</v>
      </c>
      <c r="F5" s="14"/>
      <c r="G5" s="10" t="s">
        <v>7</v>
      </c>
      <c r="H5" s="21">
        <v>1.1100000000000001</v>
      </c>
      <c r="N5" s="113" t="s">
        <v>8</v>
      </c>
      <c r="O5" s="113"/>
      <c r="P5" s="22">
        <f>P1-P2-P3-P4</f>
        <v>128.99999999999994</v>
      </c>
      <c r="Q5" s="111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0" t="s">
        <v>11</v>
      </c>
      <c r="F7" s="121"/>
      <c r="G7" s="25">
        <f t="shared" ref="G7:O7" si="0">SUM(G11:G87)</f>
        <v>0</v>
      </c>
      <c r="H7" s="25">
        <f t="shared" si="0"/>
        <v>0</v>
      </c>
      <c r="I7" s="65">
        <f t="shared" si="0"/>
        <v>0</v>
      </c>
      <c r="J7" s="71">
        <f t="shared" si="0"/>
        <v>235.5</v>
      </c>
      <c r="K7" s="66">
        <f t="shared" si="0"/>
        <v>2.69</v>
      </c>
      <c r="L7" s="66">
        <f t="shared" si="0"/>
        <v>0</v>
      </c>
      <c r="M7" s="66">
        <f t="shared" si="0"/>
        <v>319.60000000000002</v>
      </c>
      <c r="N7" s="66">
        <f t="shared" si="0"/>
        <v>557.79000000000008</v>
      </c>
      <c r="O7" s="67">
        <f t="shared" si="0"/>
        <v>387.79</v>
      </c>
      <c r="P7" s="13">
        <f>+N7-SUM(I7:M7)</f>
        <v>0</v>
      </c>
    </row>
    <row r="8" spans="1:19" ht="36" customHeight="1" thickTop="1" thickBot="1">
      <c r="A8" s="130"/>
      <c r="B8" s="64"/>
      <c r="C8" s="132" t="s">
        <v>13</v>
      </c>
      <c r="D8" s="134" t="s">
        <v>25</v>
      </c>
      <c r="E8" s="133" t="s">
        <v>14</v>
      </c>
      <c r="F8" s="135" t="s">
        <v>34</v>
      </c>
      <c r="G8" s="136" t="s">
        <v>15</v>
      </c>
      <c r="H8" s="137" t="s">
        <v>16</v>
      </c>
      <c r="I8" s="116" t="s">
        <v>37</v>
      </c>
      <c r="J8" s="116" t="s">
        <v>39</v>
      </c>
      <c r="K8" s="116" t="s">
        <v>38</v>
      </c>
      <c r="L8" s="118" t="s">
        <v>35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9" ht="36" customHeight="1" thickTop="1" thickBot="1">
      <c r="A9" s="131"/>
      <c r="B9" s="64" t="s">
        <v>12</v>
      </c>
      <c r="C9" s="133"/>
      <c r="D9" s="133"/>
      <c r="E9" s="133"/>
      <c r="F9" s="135"/>
      <c r="G9" s="136"/>
      <c r="H9" s="138"/>
      <c r="I9" s="117" t="s">
        <v>37</v>
      </c>
      <c r="J9" s="117"/>
      <c r="K9" s="117" t="s">
        <v>36</v>
      </c>
      <c r="L9" s="122" t="s">
        <v>23</v>
      </c>
      <c r="M9" s="125" t="s">
        <v>24</v>
      </c>
      <c r="N9" s="129"/>
      <c r="O9" s="141"/>
      <c r="P9" s="127"/>
      <c r="R9" s="2"/>
    </row>
    <row r="10" spans="1:19" ht="37.5" customHeight="1" thickTop="1" thickBot="1">
      <c r="A10" s="131"/>
      <c r="B10" s="55"/>
      <c r="C10" s="133"/>
      <c r="D10" s="133"/>
      <c r="E10" s="133"/>
      <c r="F10" s="135"/>
      <c r="G10" s="26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9" ht="30" customHeight="1" thickTop="1">
      <c r="A11" s="27">
        <v>1</v>
      </c>
      <c r="B11" s="47">
        <v>41672</v>
      </c>
      <c r="C11" s="106" t="s">
        <v>46</v>
      </c>
      <c r="D11" s="29" t="s">
        <v>47</v>
      </c>
      <c r="E11" s="69"/>
      <c r="F11" s="69"/>
      <c r="G11" s="98"/>
      <c r="H11" s="104"/>
      <c r="I11" s="72"/>
      <c r="J11" s="72"/>
      <c r="K11" s="34"/>
      <c r="L11" s="35"/>
      <c r="M11" s="37">
        <v>10</v>
      </c>
      <c r="N11" s="39">
        <f>SUM(H11:M11)</f>
        <v>10</v>
      </c>
      <c r="O11" s="40"/>
      <c r="P11" s="41" t="str">
        <f t="shared" ref="P11:P83" si="1">IF($F11="Milano","X","")</f>
        <v/>
      </c>
      <c r="R11" s="2"/>
    </row>
    <row r="12" spans="1:19" ht="30" customHeight="1">
      <c r="A12" s="42">
        <v>2</v>
      </c>
      <c r="B12" s="47">
        <v>41667</v>
      </c>
      <c r="C12" s="106" t="s">
        <v>46</v>
      </c>
      <c r="D12" s="44" t="s">
        <v>49</v>
      </c>
      <c r="E12" s="69"/>
      <c r="F12" s="69"/>
      <c r="G12" s="99"/>
      <c r="H12" s="104"/>
      <c r="I12" s="72"/>
      <c r="J12" s="72">
        <v>15</v>
      </c>
      <c r="K12" s="34"/>
      <c r="L12" s="35"/>
      <c r="M12" s="37"/>
      <c r="N12" s="39">
        <f>SUM(H12:M12)</f>
        <v>15</v>
      </c>
      <c r="O12" s="43"/>
      <c r="P12" s="41"/>
      <c r="R12" s="2"/>
    </row>
    <row r="13" spans="1:19" ht="30" customHeight="1">
      <c r="A13" s="42">
        <v>3</v>
      </c>
      <c r="B13" s="28">
        <v>41667</v>
      </c>
      <c r="C13" s="106" t="s">
        <v>46</v>
      </c>
      <c r="D13" s="29" t="s">
        <v>49</v>
      </c>
      <c r="E13" s="69"/>
      <c r="F13" s="69"/>
      <c r="G13" s="99"/>
      <c r="H13" s="104"/>
      <c r="I13" s="72"/>
      <c r="J13" s="72">
        <v>18.100000000000001</v>
      </c>
      <c r="K13" s="34"/>
      <c r="L13" s="35"/>
      <c r="M13" s="37"/>
      <c r="N13" s="39">
        <f>SUM(H13:M13)</f>
        <v>18.100000000000001</v>
      </c>
      <c r="O13" s="43"/>
      <c r="P13" s="41"/>
      <c r="R13" s="2"/>
    </row>
    <row r="14" spans="1:19" ht="30" customHeight="1">
      <c r="A14" s="42">
        <v>4</v>
      </c>
      <c r="B14" s="28">
        <v>41667</v>
      </c>
      <c r="C14" s="106" t="s">
        <v>46</v>
      </c>
      <c r="D14" s="29" t="s">
        <v>49</v>
      </c>
      <c r="E14" s="69"/>
      <c r="F14" s="69"/>
      <c r="G14" s="99"/>
      <c r="H14" s="104"/>
      <c r="I14" s="72"/>
      <c r="J14" s="72">
        <v>11</v>
      </c>
      <c r="K14" s="34"/>
      <c r="L14" s="35"/>
      <c r="M14" s="37"/>
      <c r="N14" s="39">
        <f>SUM(H14:M14)</f>
        <v>11</v>
      </c>
      <c r="O14" s="43"/>
      <c r="P14" s="41"/>
      <c r="R14" s="2"/>
    </row>
    <row r="15" spans="1:19" ht="30" customHeight="1">
      <c r="A15" s="42">
        <v>5</v>
      </c>
      <c r="B15" s="28">
        <v>41667</v>
      </c>
      <c r="C15" s="106" t="s">
        <v>46</v>
      </c>
      <c r="D15" s="29" t="s">
        <v>49</v>
      </c>
      <c r="E15" s="69"/>
      <c r="F15" s="69"/>
      <c r="G15" s="99"/>
      <c r="H15" s="104"/>
      <c r="I15" s="72"/>
      <c r="J15" s="72">
        <v>21</v>
      </c>
      <c r="K15" s="34"/>
      <c r="L15" s="35"/>
      <c r="M15" s="37"/>
      <c r="N15" s="39">
        <f>SUM(H15:M15)</f>
        <v>21</v>
      </c>
      <c r="O15" s="43"/>
      <c r="P15" s="41"/>
      <c r="R15" s="2"/>
    </row>
    <row r="16" spans="1:19" ht="30" customHeight="1">
      <c r="A16" s="42">
        <v>6</v>
      </c>
      <c r="B16" s="28">
        <v>41666</v>
      </c>
      <c r="C16" s="106" t="s">
        <v>46</v>
      </c>
      <c r="D16" s="29" t="s">
        <v>49</v>
      </c>
      <c r="E16" s="69"/>
      <c r="F16" s="69"/>
      <c r="G16" s="99"/>
      <c r="H16" s="104"/>
      <c r="I16" s="72"/>
      <c r="J16" s="72">
        <v>22.5</v>
      </c>
      <c r="K16" s="34"/>
      <c r="L16" s="35"/>
      <c r="M16" s="37"/>
      <c r="N16" s="39">
        <f t="shared" ref="N16" si="2">SUM(H16:M16)</f>
        <v>22.5</v>
      </c>
      <c r="O16" s="43"/>
      <c r="P16" s="41"/>
      <c r="R16" s="2"/>
    </row>
    <row r="17" spans="1:18" ht="30" customHeight="1">
      <c r="A17" s="42">
        <v>7</v>
      </c>
      <c r="B17" s="28">
        <v>41666</v>
      </c>
      <c r="C17" s="106" t="s">
        <v>46</v>
      </c>
      <c r="D17" s="29" t="s">
        <v>49</v>
      </c>
      <c r="E17" s="69"/>
      <c r="F17" s="69"/>
      <c r="G17" s="99"/>
      <c r="H17" s="104"/>
      <c r="I17" s="72"/>
      <c r="J17" s="72">
        <v>10</v>
      </c>
      <c r="K17" s="34"/>
      <c r="L17" s="35"/>
      <c r="M17" s="37"/>
      <c r="N17" s="39">
        <f t="shared" ref="N17:N18" si="3">SUM(H17:M17)</f>
        <v>10</v>
      </c>
      <c r="O17" s="43"/>
      <c r="P17" s="41"/>
      <c r="R17" s="2"/>
    </row>
    <row r="18" spans="1:18" ht="30" customHeight="1">
      <c r="A18" s="42">
        <v>8</v>
      </c>
      <c r="B18" s="28">
        <v>41665</v>
      </c>
      <c r="C18" s="106" t="s">
        <v>46</v>
      </c>
      <c r="D18" s="29" t="s">
        <v>49</v>
      </c>
      <c r="E18" s="69"/>
      <c r="F18" s="69"/>
      <c r="G18" s="99"/>
      <c r="H18" s="104"/>
      <c r="I18" s="72"/>
      <c r="J18" s="72">
        <v>15.1</v>
      </c>
      <c r="K18" s="34"/>
      <c r="L18" s="35"/>
      <c r="M18" s="37"/>
      <c r="N18" s="39">
        <f t="shared" si="3"/>
        <v>15.1</v>
      </c>
      <c r="O18" s="43"/>
      <c r="P18" s="41"/>
      <c r="R18" s="2"/>
    </row>
    <row r="19" spans="1:18" ht="30" customHeight="1">
      <c r="A19" s="42">
        <v>9</v>
      </c>
      <c r="B19" s="28">
        <v>41665</v>
      </c>
      <c r="C19" s="106" t="s">
        <v>46</v>
      </c>
      <c r="D19" s="29" t="s">
        <v>49</v>
      </c>
      <c r="E19" s="69"/>
      <c r="F19" s="69"/>
      <c r="G19" s="99"/>
      <c r="H19" s="104"/>
      <c r="I19" s="72"/>
      <c r="J19" s="72">
        <v>14</v>
      </c>
      <c r="K19" s="34"/>
      <c r="L19" s="35"/>
      <c r="M19" s="37"/>
      <c r="N19" s="39">
        <f t="shared" ref="N19:N83" si="4">SUM(H19:M19)</f>
        <v>14</v>
      </c>
      <c r="O19" s="43"/>
      <c r="P19" s="41"/>
      <c r="R19" s="2"/>
    </row>
    <row r="20" spans="1:18" ht="30" customHeight="1">
      <c r="A20" s="42">
        <v>10</v>
      </c>
      <c r="B20" s="28">
        <v>41656</v>
      </c>
      <c r="C20" s="106" t="s">
        <v>46</v>
      </c>
      <c r="D20" s="29" t="s">
        <v>49</v>
      </c>
      <c r="E20" s="69"/>
      <c r="F20" s="69"/>
      <c r="G20" s="99"/>
      <c r="H20" s="104"/>
      <c r="I20" s="72"/>
      <c r="J20" s="72">
        <v>10.199999999999999</v>
      </c>
      <c r="K20" s="34"/>
      <c r="L20" s="35"/>
      <c r="M20" s="37"/>
      <c r="N20" s="39">
        <f t="shared" si="4"/>
        <v>10.199999999999999</v>
      </c>
      <c r="O20" s="43"/>
      <c r="P20" s="41"/>
      <c r="R20" s="2"/>
    </row>
    <row r="21" spans="1:18" ht="30" customHeight="1">
      <c r="A21" s="42">
        <v>11</v>
      </c>
      <c r="B21" s="28">
        <v>41656</v>
      </c>
      <c r="C21" s="106" t="s">
        <v>46</v>
      </c>
      <c r="D21" s="29" t="s">
        <v>49</v>
      </c>
      <c r="E21" s="69"/>
      <c r="F21" s="69"/>
      <c r="G21" s="99"/>
      <c r="H21" s="104"/>
      <c r="I21" s="72"/>
      <c r="J21" s="72">
        <v>12.3</v>
      </c>
      <c r="K21" s="34"/>
      <c r="L21" s="35"/>
      <c r="M21" s="37"/>
      <c r="N21" s="39">
        <f t="shared" si="4"/>
        <v>12.3</v>
      </c>
      <c r="O21" s="43"/>
      <c r="P21" s="41"/>
      <c r="R21" s="2"/>
    </row>
    <row r="22" spans="1:18" ht="30" customHeight="1">
      <c r="A22" s="42">
        <v>12</v>
      </c>
      <c r="B22" s="28">
        <v>41657</v>
      </c>
      <c r="C22" s="29" t="s">
        <v>46</v>
      </c>
      <c r="D22" s="44" t="s">
        <v>49</v>
      </c>
      <c r="E22" s="69"/>
      <c r="F22" s="69"/>
      <c r="G22" s="100"/>
      <c r="H22" s="104"/>
      <c r="I22" s="72"/>
      <c r="J22" s="72">
        <v>10.8</v>
      </c>
      <c r="K22" s="34"/>
      <c r="L22" s="35"/>
      <c r="M22" s="35"/>
      <c r="N22" s="39">
        <f t="shared" si="4"/>
        <v>10.8</v>
      </c>
      <c r="O22" s="43"/>
      <c r="P22" s="41"/>
      <c r="R22" s="2"/>
    </row>
    <row r="23" spans="1:18" ht="30" customHeight="1">
      <c r="A23" s="42">
        <v>13</v>
      </c>
      <c r="B23" s="28">
        <v>41642</v>
      </c>
      <c r="C23" s="29" t="s">
        <v>53</v>
      </c>
      <c r="D23" s="44" t="s">
        <v>52</v>
      </c>
      <c r="E23" s="69"/>
      <c r="F23" s="69"/>
      <c r="G23" s="100"/>
      <c r="H23" s="104"/>
      <c r="I23" s="72"/>
      <c r="J23" s="72"/>
      <c r="K23" s="34"/>
      <c r="L23" s="35"/>
      <c r="M23" s="35">
        <v>19.600000000000001</v>
      </c>
      <c r="N23" s="39">
        <f t="shared" si="4"/>
        <v>19.600000000000001</v>
      </c>
      <c r="O23" s="43">
        <v>19.600000000000001</v>
      </c>
      <c r="P23" s="41"/>
      <c r="R23" s="2"/>
    </row>
    <row r="24" spans="1:18" ht="30" customHeight="1">
      <c r="A24" s="42">
        <v>14</v>
      </c>
      <c r="B24" s="28">
        <v>41642</v>
      </c>
      <c r="C24" s="29" t="s">
        <v>53</v>
      </c>
      <c r="D24" s="44" t="s">
        <v>49</v>
      </c>
      <c r="E24" s="69"/>
      <c r="F24" s="69"/>
      <c r="G24" s="100"/>
      <c r="H24" s="104"/>
      <c r="I24" s="72"/>
      <c r="J24" s="72">
        <v>8</v>
      </c>
      <c r="K24" s="34"/>
      <c r="L24" s="35"/>
      <c r="M24" s="35"/>
      <c r="N24" s="39">
        <f t="shared" ref="N24:N30" si="5">SUM(H24:M24)</f>
        <v>8</v>
      </c>
      <c r="O24" s="43">
        <v>8</v>
      </c>
      <c r="P24" s="41"/>
      <c r="R24" s="2"/>
    </row>
    <row r="25" spans="1:18" ht="30" customHeight="1">
      <c r="A25" s="42">
        <v>15</v>
      </c>
      <c r="B25" s="28">
        <v>41646</v>
      </c>
      <c r="C25" s="29" t="s">
        <v>53</v>
      </c>
      <c r="D25" s="44" t="s">
        <v>49</v>
      </c>
      <c r="E25" s="69"/>
      <c r="F25" s="69"/>
      <c r="G25" s="100"/>
      <c r="H25" s="104"/>
      <c r="I25" s="72"/>
      <c r="J25" s="72">
        <v>20</v>
      </c>
      <c r="K25" s="34"/>
      <c r="L25" s="35"/>
      <c r="M25" s="35"/>
      <c r="N25" s="39">
        <f t="shared" si="5"/>
        <v>20</v>
      </c>
      <c r="O25" s="43">
        <v>20</v>
      </c>
      <c r="P25" s="41"/>
      <c r="R25" s="2"/>
    </row>
    <row r="26" spans="1:18" ht="30" customHeight="1">
      <c r="A26" s="42">
        <v>16</v>
      </c>
      <c r="B26" s="28">
        <v>41654</v>
      </c>
      <c r="C26" s="29" t="s">
        <v>53</v>
      </c>
      <c r="D26" s="44" t="s">
        <v>52</v>
      </c>
      <c r="E26" s="69"/>
      <c r="F26" s="69"/>
      <c r="G26" s="100"/>
      <c r="H26" s="104"/>
      <c r="I26" s="72"/>
      <c r="J26" s="72"/>
      <c r="K26" s="34"/>
      <c r="L26" s="35"/>
      <c r="M26" s="35">
        <v>240</v>
      </c>
      <c r="N26" s="39">
        <f t="shared" si="5"/>
        <v>240</v>
      </c>
      <c r="O26" s="43">
        <v>240</v>
      </c>
      <c r="P26" s="41"/>
      <c r="R26" s="2"/>
    </row>
    <row r="27" spans="1:18" ht="30" customHeight="1">
      <c r="A27" s="42">
        <v>17</v>
      </c>
      <c r="B27" s="28">
        <v>41656</v>
      </c>
      <c r="C27" s="106" t="s">
        <v>53</v>
      </c>
      <c r="D27" s="44" t="s">
        <v>49</v>
      </c>
      <c r="E27" s="69"/>
      <c r="F27" s="69"/>
      <c r="G27" s="100"/>
      <c r="H27" s="104"/>
      <c r="I27" s="72"/>
      <c r="J27" s="72">
        <v>20</v>
      </c>
      <c r="K27" s="34"/>
      <c r="L27" s="35"/>
      <c r="M27" s="35"/>
      <c r="N27" s="39">
        <f t="shared" si="5"/>
        <v>20</v>
      </c>
      <c r="O27" s="43">
        <v>20</v>
      </c>
      <c r="P27" s="41"/>
      <c r="R27" s="2"/>
    </row>
    <row r="28" spans="1:18" ht="30" customHeight="1">
      <c r="A28" s="42">
        <v>18</v>
      </c>
      <c r="B28" s="28">
        <v>41669</v>
      </c>
      <c r="C28" s="106" t="s">
        <v>53</v>
      </c>
      <c r="D28" s="44" t="s">
        <v>49</v>
      </c>
      <c r="E28" s="69"/>
      <c r="F28" s="69"/>
      <c r="G28" s="100"/>
      <c r="H28" s="104"/>
      <c r="I28" s="72"/>
      <c r="J28" s="72">
        <v>17</v>
      </c>
      <c r="K28" s="34"/>
      <c r="L28" s="35"/>
      <c r="M28" s="35"/>
      <c r="N28" s="39">
        <f t="shared" si="5"/>
        <v>17</v>
      </c>
      <c r="O28" s="43">
        <v>17</v>
      </c>
      <c r="P28" s="41"/>
      <c r="R28" s="2"/>
    </row>
    <row r="29" spans="1:18" ht="30" customHeight="1">
      <c r="A29" s="42">
        <v>19</v>
      </c>
      <c r="B29" s="28">
        <v>41648</v>
      </c>
      <c r="C29" s="106" t="s">
        <v>53</v>
      </c>
      <c r="D29" s="44" t="s">
        <v>52</v>
      </c>
      <c r="E29" s="69"/>
      <c r="F29" s="69"/>
      <c r="G29" s="100"/>
      <c r="H29" s="104"/>
      <c r="I29" s="72"/>
      <c r="J29" s="72"/>
      <c r="K29" s="34"/>
      <c r="L29" s="35"/>
      <c r="M29" s="35">
        <v>50</v>
      </c>
      <c r="N29" s="39">
        <f t="shared" si="5"/>
        <v>50</v>
      </c>
      <c r="O29" s="43">
        <v>50</v>
      </c>
      <c r="P29" s="41"/>
      <c r="R29" s="2"/>
    </row>
    <row r="30" spans="1:18" ht="30" customHeight="1">
      <c r="A30" s="42">
        <v>20</v>
      </c>
      <c r="B30" s="28">
        <v>41647</v>
      </c>
      <c r="C30" s="106" t="s">
        <v>53</v>
      </c>
      <c r="D30" s="44" t="s">
        <v>49</v>
      </c>
      <c r="E30" s="69"/>
      <c r="F30" s="69"/>
      <c r="G30" s="100"/>
      <c r="H30" s="104"/>
      <c r="I30" s="72"/>
      <c r="J30" s="72">
        <v>10.5</v>
      </c>
      <c r="K30" s="34"/>
      <c r="L30" s="35"/>
      <c r="M30" s="35"/>
      <c r="N30" s="39">
        <f t="shared" si="5"/>
        <v>10.5</v>
      </c>
      <c r="O30" s="43">
        <v>10.5</v>
      </c>
      <c r="P30" s="41"/>
      <c r="R30" s="2"/>
    </row>
    <row r="31" spans="1:18" ht="30" customHeight="1">
      <c r="A31" s="42">
        <v>21</v>
      </c>
      <c r="B31" s="28">
        <v>41669</v>
      </c>
      <c r="C31" s="106" t="s">
        <v>53</v>
      </c>
      <c r="D31" s="44" t="s">
        <v>54</v>
      </c>
      <c r="E31" s="69"/>
      <c r="F31" s="69"/>
      <c r="G31" s="100"/>
      <c r="H31" s="104"/>
      <c r="I31" s="72"/>
      <c r="J31" s="72"/>
      <c r="K31" s="34">
        <v>2.69</v>
      </c>
      <c r="L31" s="35"/>
      <c r="M31" s="35"/>
      <c r="N31" s="39">
        <f t="shared" si="4"/>
        <v>2.69</v>
      </c>
      <c r="O31" s="43">
        <v>2.69</v>
      </c>
      <c r="P31" s="41"/>
      <c r="R31" s="2"/>
    </row>
    <row r="32" spans="1:18" ht="30" customHeight="1">
      <c r="A32" s="42">
        <v>22</v>
      </c>
      <c r="B32" s="28"/>
      <c r="C32" s="106"/>
      <c r="D32" s="44"/>
      <c r="E32" s="69"/>
      <c r="F32" s="69"/>
      <c r="G32" s="100"/>
      <c r="H32" s="104"/>
      <c r="I32" s="72"/>
      <c r="J32" s="72"/>
      <c r="K32" s="34"/>
      <c r="L32" s="35"/>
      <c r="M32" s="35"/>
      <c r="N32" s="39">
        <f t="shared" si="4"/>
        <v>0</v>
      </c>
      <c r="O32" s="43" t="s">
        <v>55</v>
      </c>
      <c r="P32" s="41"/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/>
      <c r="I33" s="72"/>
      <c r="J33" s="72"/>
      <c r="K33" s="34"/>
      <c r="L33" s="35"/>
      <c r="M33" s="35"/>
      <c r="N33" s="39">
        <f t="shared" si="4"/>
        <v>0</v>
      </c>
      <c r="O33" s="43"/>
      <c r="P33" s="41"/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/>
      <c r="I34" s="72"/>
      <c r="J34" s="72"/>
      <c r="K34" s="34"/>
      <c r="L34" s="35"/>
      <c r="M34" s="35"/>
      <c r="N34" s="39">
        <f t="shared" si="4"/>
        <v>0</v>
      </c>
      <c r="O34" s="43"/>
      <c r="P34" s="41"/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ref="H35:H75" si="6">IF($E$3="si",($H$5/$H$6*G35),IF($E$3="no",G35*$H$4,0))</f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/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6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6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6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6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6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6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6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6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6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6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6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6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6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6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6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6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6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6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6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6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6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6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6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6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6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6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6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6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6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6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6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6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6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6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6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6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6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6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6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6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87" si="7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7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7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7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7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7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7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7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7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9" spans="1:18">
      <c r="A89" s="60"/>
      <c r="B89" s="61"/>
      <c r="C89" s="61"/>
      <c r="D89" s="61"/>
      <c r="E89" s="61"/>
      <c r="F89" s="61"/>
      <c r="G89" s="61"/>
      <c r="H89" s="61"/>
      <c r="I89" s="61"/>
      <c r="J89" s="105"/>
      <c r="K89" s="105"/>
      <c r="L89" s="61"/>
      <c r="M89" s="61"/>
      <c r="N89" s="61"/>
      <c r="O89" s="61"/>
      <c r="P89" s="105"/>
      <c r="Q89" s="3"/>
    </row>
    <row r="90" spans="1:18">
      <c r="A90" s="83"/>
      <c r="B90" s="84"/>
      <c r="C90" s="85"/>
      <c r="D90" s="86"/>
      <c r="E90" s="86"/>
      <c r="F90" s="87"/>
      <c r="G90" s="88"/>
      <c r="H90" s="89"/>
      <c r="I90" s="90"/>
      <c r="J90" s="105"/>
      <c r="K90" s="105"/>
      <c r="L90" s="90"/>
      <c r="M90" s="90"/>
      <c r="N90" s="91"/>
      <c r="O90" s="92"/>
      <c r="P90" s="105"/>
      <c r="Q90" s="3"/>
    </row>
    <row r="91" spans="1:18">
      <c r="A91" s="60"/>
      <c r="B91" s="77" t="s">
        <v>41</v>
      </c>
      <c r="C91" s="77"/>
      <c r="D91" s="77"/>
      <c r="E91" s="61"/>
      <c r="F91" s="61"/>
      <c r="G91" s="77" t="s">
        <v>43</v>
      </c>
      <c r="H91" s="77"/>
      <c r="I91" s="77"/>
      <c r="J91" s="105"/>
      <c r="K91" s="105"/>
      <c r="L91" s="77" t="s">
        <v>42</v>
      </c>
      <c r="M91" s="77"/>
      <c r="N91" s="77"/>
      <c r="O91" s="61"/>
      <c r="P91" s="105"/>
      <c r="Q91" s="3"/>
    </row>
    <row r="92" spans="1:18">
      <c r="A92" s="60"/>
      <c r="B92" s="61"/>
      <c r="C92" s="61"/>
      <c r="D92" s="61"/>
      <c r="E92" s="61"/>
      <c r="F92" s="61"/>
      <c r="G92" s="61"/>
      <c r="H92" s="61"/>
      <c r="I92" s="61"/>
      <c r="J92" s="105"/>
      <c r="K92" s="105"/>
      <c r="L92" s="61"/>
      <c r="M92" s="61"/>
      <c r="N92" s="61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K21:K83 L11:M83 H12:J83 H11:K11 H84:M87">
      <formula1>0</formula1>
      <formula2>0</formula2>
    </dataValidation>
    <dataValidation type="textLength" operator="greaterThan" allowBlank="1" showErrorMessage="1" sqref="D90:E90 F22:F77 E79:F83 D84:E87">
      <formula1>1</formula1>
      <formula2>0</formula2>
    </dataValidation>
    <dataValidation type="textLength" operator="greaterThan" sqref="F90 G22:G76 G79:G83 F84:F87">
      <formula1>1</formula1>
      <formula2>0</formula2>
    </dataValidation>
    <dataValidation type="date" operator="greaterThanOrEqual" showErrorMessage="1" errorTitle="Data" error="Inserire una data superiore al 1/11/2000" sqref="B90 B11:B12 B79:B87">
      <formula1>36831</formula1>
      <formula2>0</formula2>
    </dataValidation>
    <dataValidation type="textLength" operator="greaterThan" allowBlank="1" sqref="C90 D12 C84:C87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50" zoomScaleSheetLayoutView="50" workbookViewId="0">
      <pane ySplit="5" topLeftCell="A6" activePane="bottomLeft" state="frozen"/>
      <selection pane="bottomLeft" activeCell="S12" sqref="S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50</v>
      </c>
      <c r="G1" s="50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84.6</v>
      </c>
      <c r="Q1" s="3" t="s">
        <v>28</v>
      </c>
      <c r="R1" s="109">
        <f>SUM(R11:R15)</f>
        <v>62.739999999999995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84.6</v>
      </c>
      <c r="Q3" s="13"/>
      <c r="R3" s="109">
        <f>R1</f>
        <v>62.739999999999995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/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45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84.6</v>
      </c>
      <c r="L7" s="80">
        <f t="shared" si="0"/>
        <v>0</v>
      </c>
      <c r="M7" s="81">
        <f t="shared" si="0"/>
        <v>0</v>
      </c>
      <c r="N7" s="79">
        <f t="shared" si="0"/>
        <v>84.6</v>
      </c>
      <c r="O7" s="82">
        <f t="shared" si="0"/>
        <v>84.6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47">
        <v>41647</v>
      </c>
      <c r="C11" s="107" t="s">
        <v>56</v>
      </c>
      <c r="D11" s="30" t="s">
        <v>57</v>
      </c>
      <c r="E11" s="30"/>
      <c r="F11" s="31"/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08">
        <v>7.37</v>
      </c>
    </row>
    <row r="12" spans="1:18" ht="30" customHeight="1">
      <c r="A12" s="42">
        <v>2</v>
      </c>
      <c r="B12" s="28">
        <v>41641</v>
      </c>
      <c r="C12" s="107" t="s">
        <v>53</v>
      </c>
      <c r="D12" s="30" t="s">
        <v>60</v>
      </c>
      <c r="E12" s="30"/>
      <c r="F12" s="31"/>
      <c r="G12" s="32"/>
      <c r="H12" s="33"/>
      <c r="I12" s="34"/>
      <c r="J12" s="35"/>
      <c r="K12" s="68">
        <v>74.599999999999994</v>
      </c>
      <c r="L12" s="37"/>
      <c r="M12" s="38"/>
      <c r="N12" s="39">
        <f t="shared" ref="N12" si="1">SUM(H12:M12)</f>
        <v>74.599999999999994</v>
      </c>
      <c r="O12" s="43">
        <v>74.599999999999994</v>
      </c>
      <c r="P12" s="41"/>
      <c r="Q12" s="2"/>
      <c r="R12" s="112">
        <v>55.37</v>
      </c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2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ref="P17:P27" si="3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ref="H19:H27" si="4">IF($D$3="si",($G$5/$G$6*G19),IF($D$3="no",G19*$G$4,0))</f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topLeftCell="D1" zoomScale="60" zoomScaleNormal="100" workbookViewId="0">
      <selection activeCell="O12" sqref="O12:R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50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82.66</v>
      </c>
      <c r="Q1" s="3" t="s">
        <v>28</v>
      </c>
      <c r="R1" s="109">
        <f>SUM(R11:R15)</f>
        <v>103.46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82.66</v>
      </c>
      <c r="Q3" s="13"/>
      <c r="R3" s="109">
        <f>R1</f>
        <v>103.46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48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82.66</v>
      </c>
      <c r="L7" s="80">
        <f t="shared" si="0"/>
        <v>0</v>
      </c>
      <c r="M7" s="81">
        <f t="shared" si="0"/>
        <v>0</v>
      </c>
      <c r="N7" s="79">
        <f t="shared" si="0"/>
        <v>82.66</v>
      </c>
      <c r="O7" s="82">
        <f t="shared" si="0"/>
        <v>82.66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28">
        <v>41645</v>
      </c>
      <c r="C11" s="107"/>
      <c r="D11" s="30" t="s">
        <v>60</v>
      </c>
      <c r="E11" s="30"/>
      <c r="F11" s="31" t="s">
        <v>61</v>
      </c>
      <c r="G11" s="32"/>
      <c r="H11" s="33"/>
      <c r="I11" s="34"/>
      <c r="J11" s="35"/>
      <c r="K11" s="68">
        <v>82.66</v>
      </c>
      <c r="L11" s="37"/>
      <c r="M11" s="38"/>
      <c r="N11" s="39">
        <f t="shared" ref="N11" si="1">SUM(H11:M11)</f>
        <v>82.66</v>
      </c>
      <c r="O11" s="43">
        <v>82.66</v>
      </c>
      <c r="P11" s="41"/>
      <c r="Q11" s="2"/>
      <c r="R11" s="112">
        <v>103.46</v>
      </c>
    </row>
    <row r="12" spans="1:18" ht="30" customHeight="1">
      <c r="A12" s="42">
        <v>2</v>
      </c>
      <c r="B12" s="28"/>
      <c r="C12" s="107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>
        <f t="shared" ref="N11:N26" si="2">SUM(H12:M12)</f>
        <v>0</v>
      </c>
      <c r="O12" s="43"/>
      <c r="P12" s="41"/>
      <c r="Q12" s="2"/>
      <c r="R12" s="112"/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si="2"/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2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ref="P17:P33" si="3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ref="H18:H33" si="4">IF($D$3="si",($G$5/$G$6*G18),IF($D$3="no",G18*$G$4,0))</f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4"/>
        <v>0</v>
      </c>
      <c r="I28" s="48"/>
      <c r="J28" s="36"/>
      <c r="K28" s="37"/>
      <c r="L28" s="37"/>
      <c r="M28" s="38"/>
      <c r="N28" s="39">
        <f t="shared" ref="N28:N33" si="5">SUM(H28:M28)</f>
        <v>0</v>
      </c>
      <c r="O28" s="43"/>
      <c r="P28" s="41" t="str">
        <f t="shared" si="3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4"/>
        <v>0</v>
      </c>
      <c r="I29" s="48"/>
      <c r="J29" s="36"/>
      <c r="K29" s="37"/>
      <c r="L29" s="37"/>
      <c r="M29" s="38"/>
      <c r="N29" s="39">
        <f t="shared" si="5"/>
        <v>0</v>
      </c>
      <c r="O29" s="43"/>
      <c r="P29" s="41" t="str">
        <f t="shared" si="3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4"/>
        <v>0</v>
      </c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3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3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 t="str">
        <f t="shared" si="3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 t="str">
        <f t="shared" si="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35:M35 H11:H33 M18:M22 I17:I22 J11:L22 I23:M33">
      <formula1>0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textLength" operator="greaterThan" sqref="F35 F23:F33 F19:F20">
      <formula1>1</formula1>
      <formula2>0</formula2>
    </dataValidation>
    <dataValidation type="date" operator="greaterThanOrEqual" showErrorMessage="1" errorTitle="Data" error="Inserire una data superiore al 1/11/2000" sqref="B35 B23:B33">
      <formula1>36831</formula1>
      <formula2>0</formula2>
    </dataValidation>
    <dataValidation type="textLength" operator="greaterThan" allowBlank="1" sqref="C35 C21 C23:C33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50" zoomScaleNormal="50" workbookViewId="0">
      <selection activeCell="R11" sqref="R11: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51" t="s">
        <v>50</v>
      </c>
      <c r="G1" s="50" t="s">
        <v>62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32.1</v>
      </c>
      <c r="Q1" s="3" t="s">
        <v>28</v>
      </c>
      <c r="R1" s="109">
        <f>SUM(R11:R12)</f>
        <v>26.439999999999998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 t="s">
        <v>4</v>
      </c>
      <c r="O3" s="11"/>
      <c r="P3" s="62">
        <f>+O7</f>
        <v>32.1</v>
      </c>
      <c r="Q3" s="13"/>
      <c r="R3" s="109">
        <f>SUM(R11:R12)</f>
        <v>26.439999999999998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13" t="s">
        <v>8</v>
      </c>
      <c r="O5" s="113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63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2" t="s">
        <v>11</v>
      </c>
      <c r="E7" s="153"/>
      <c r="F7" s="153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32.1</v>
      </c>
      <c r="N7" s="79">
        <f t="shared" si="0"/>
        <v>32.1</v>
      </c>
      <c r="O7" s="82">
        <f t="shared" si="0"/>
        <v>32.1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4" t="s">
        <v>25</v>
      </c>
      <c r="E8" s="133" t="s">
        <v>33</v>
      </c>
      <c r="F8" s="156" t="s">
        <v>32</v>
      </c>
      <c r="G8" s="157" t="s">
        <v>15</v>
      </c>
      <c r="H8" s="159" t="s">
        <v>16</v>
      </c>
      <c r="I8" s="117" t="s">
        <v>37</v>
      </c>
      <c r="J8" s="116" t="s">
        <v>39</v>
      </c>
      <c r="K8" s="116" t="s">
        <v>38</v>
      </c>
      <c r="L8" s="150" t="s">
        <v>22</v>
      </c>
      <c r="M8" s="151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5"/>
      <c r="E9" s="133"/>
      <c r="F9" s="156"/>
      <c r="G9" s="158"/>
      <c r="H9" s="159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5"/>
      <c r="E10" s="133"/>
      <c r="F10" s="156"/>
      <c r="G10" s="94" t="s">
        <v>20</v>
      </c>
      <c r="H10" s="159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7">
        <v>1</v>
      </c>
      <c r="B11" s="47">
        <v>41642</v>
      </c>
      <c r="C11" s="107" t="s">
        <v>53</v>
      </c>
      <c r="D11" s="30" t="s">
        <v>52</v>
      </c>
      <c r="E11" s="30"/>
      <c r="F11" s="31" t="s">
        <v>64</v>
      </c>
      <c r="G11" s="32"/>
      <c r="H11" s="33"/>
      <c r="I11" s="34"/>
      <c r="J11" s="35"/>
      <c r="K11" s="68"/>
      <c r="L11" s="37"/>
      <c r="M11" s="38">
        <v>10.5</v>
      </c>
      <c r="N11" s="39">
        <f>SUM(H11:M11)</f>
        <v>10.5</v>
      </c>
      <c r="O11" s="43">
        <v>10.5</v>
      </c>
      <c r="P11" s="41"/>
      <c r="Q11" s="2"/>
      <c r="R11" s="74">
        <v>8.65</v>
      </c>
    </row>
    <row r="12" spans="1:18" ht="30" customHeight="1">
      <c r="A12" s="42">
        <v>2</v>
      </c>
      <c r="B12" s="28">
        <v>41642</v>
      </c>
      <c r="C12" s="107" t="s">
        <v>53</v>
      </c>
      <c r="D12" s="30" t="s">
        <v>52</v>
      </c>
      <c r="E12" s="30"/>
      <c r="F12" s="31" t="s">
        <v>64</v>
      </c>
      <c r="G12" s="32"/>
      <c r="H12" s="33"/>
      <c r="I12" s="34"/>
      <c r="J12" s="35"/>
      <c r="K12" s="68"/>
      <c r="L12" s="37"/>
      <c r="M12" s="38">
        <v>21.6</v>
      </c>
      <c r="N12" s="39">
        <f t="shared" ref="N12:N26" si="1">SUM(H12:M12)</f>
        <v>21.6</v>
      </c>
      <c r="O12" s="43">
        <v>21.6</v>
      </c>
      <c r="P12" s="41"/>
      <c r="Q12" s="2"/>
      <c r="R12" s="74">
        <v>17.79</v>
      </c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si="1"/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1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1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1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ref="P17:P33" si="2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ref="H18:H33" si="3">IF($D$3="si",($G$5/$G$6*G18),IF($D$3="no",G18*$G$4,0))</f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36"/>
      <c r="K28" s="37"/>
      <c r="L28" s="37"/>
      <c r="M28" s="38"/>
      <c r="N28" s="39">
        <f t="shared" ref="N28:N33" si="4">SUM(H28:M28)</f>
        <v>0</v>
      </c>
      <c r="O28" s="43"/>
      <c r="P28" s="41" t="str">
        <f t="shared" si="2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3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2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3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2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3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2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3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2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3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2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Nota Spese Italia</vt:lpstr>
      <vt:lpstr>Nota Spese USD</vt:lpstr>
      <vt:lpstr>Nota Spese GBP</vt:lpstr>
      <vt:lpstr>Nota Spese CHF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2014-03-12T09:40:57Z</cp:lastPrinted>
  <dcterms:created xsi:type="dcterms:W3CDTF">2007-03-06T14:42:56Z</dcterms:created>
  <dcterms:modified xsi:type="dcterms:W3CDTF">2014-03-12T09:41:38Z</dcterms:modified>
</cp:coreProperties>
</file>