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2"/>
  </bookViews>
  <sheets>
    <sheet name="Anticipi EUR" sheetId="1" r:id="rId1"/>
    <sheet name="Anticipi USD" sheetId="5" r:id="rId2"/>
    <sheet name="Anticipi EGP" sheetId="6" r:id="rId3"/>
  </sheets>
  <definedNames>
    <definedName name="_xlnm.Print_Area" localSheetId="2">'Anticipi EGP'!$A$1:$R$45</definedName>
    <definedName name="_xlnm.Print_Area" localSheetId="0">'Anticipi EUR'!$A$1:$S$94</definedName>
    <definedName name="_xlnm.Print_Area" localSheetId="1">'Anticipi USD'!$A$1:$R$45</definedName>
    <definedName name="_xlnm.Print_Titles" localSheetId="2">'Anticipi EGP'!$1:$10</definedName>
    <definedName name="_xlnm.Print_Titles" localSheetId="0">'Anticipi EUR'!$7:$10</definedName>
    <definedName name="_xlnm.Print_Titles" localSheetId="1">'Anticipi USD'!$1:$10</definedName>
  </definedNames>
  <calcPr calcId="125725"/>
</workbook>
</file>

<file path=xl/calcChain.xml><?xml version="1.0" encoding="utf-8"?>
<calcChain xmlns="http://schemas.openxmlformats.org/spreadsheetml/2006/main">
  <c r="R1" i="6"/>
  <c r="R5" s="1"/>
  <c r="R5" i="5"/>
  <c r="R1"/>
  <c r="P40" i="6" l="1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H11"/>
  <c r="N11" s="1"/>
  <c r="O7"/>
  <c r="P3" s="1"/>
  <c r="M7"/>
  <c r="L7"/>
  <c r="K7"/>
  <c r="J7"/>
  <c r="I7"/>
  <c r="H7"/>
  <c r="G7"/>
  <c r="P1" l="1"/>
  <c r="P5" s="1"/>
  <c r="N7"/>
  <c r="P7" s="1"/>
  <c r="P40" i="5"/>
  <c r="H40"/>
  <c r="N40" s="1"/>
  <c r="P39"/>
  <c r="H39"/>
  <c r="N39" s="1"/>
  <c r="P38"/>
  <c r="N38"/>
  <c r="H38"/>
  <c r="P37"/>
  <c r="H37"/>
  <c r="N37" s="1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N30"/>
  <c r="H30"/>
  <c r="P29"/>
  <c r="H29"/>
  <c r="N29" s="1"/>
  <c r="P28"/>
  <c r="H28"/>
  <c r="N28" s="1"/>
  <c r="P27"/>
  <c r="H27"/>
  <c r="N27" s="1"/>
  <c r="P26"/>
  <c r="N26"/>
  <c r="H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H11"/>
  <c r="H7" s="1"/>
  <c r="O7"/>
  <c r="P3" s="1"/>
  <c r="M7"/>
  <c r="L7"/>
  <c r="K7"/>
  <c r="J7"/>
  <c r="I7"/>
  <c r="G7"/>
  <c r="M1" i="6" l="1"/>
  <c r="P1" i="5"/>
  <c r="P5" s="1"/>
  <c r="N11"/>
  <c r="N7" s="1"/>
  <c r="P7" s="1"/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M1" i="5" l="1"/>
  <c r="P18" i="1" l="1"/>
  <c r="P17"/>
  <c r="H11" l="1"/>
  <c r="H12"/>
  <c r="H13"/>
  <c r="H14"/>
  <c r="N11" l="1"/>
  <c r="N12"/>
  <c r="N13"/>
  <c r="N14"/>
  <c r="N15"/>
  <c r="N16"/>
  <c r="H88" l="1"/>
  <c r="N88" s="1"/>
  <c r="H87"/>
  <c r="N87" s="1"/>
  <c r="H86"/>
  <c r="N86" s="1"/>
  <c r="N85"/>
  <c r="N84"/>
  <c r="O7"/>
  <c r="P3" s="1"/>
  <c r="G7"/>
  <c r="I7"/>
  <c r="M7"/>
  <c r="L7"/>
  <c r="K7"/>
  <c r="J7"/>
  <c r="P88"/>
  <c r="P87"/>
  <c r="P86"/>
  <c r="P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8"/>
  <c r="N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<sst xmlns="http://schemas.openxmlformats.org/spreadsheetml/2006/main" count="195" uniqueCount="68">
  <si>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</si>
  <si>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</si>
  <si>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</si>
  <si>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</si>
  <si>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</si>
  <si>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</si>
  <si>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</si>
  <si>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</si>
  <si>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</si>
  <si>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</si>
  <si>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</si>
  <si>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</si>
  <si>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</si>
  <si>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</si>
  <si>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</si>
  <si>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</si>
  <si>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</si>
  <si>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</si>
  <si>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</si>
  <si>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</si>
  <si>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</si>
  <si>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</si>
  <si>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</si>
  <si>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</si>
  <si>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</si>
  <si>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</si>
  <si>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</si>
  <si>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</si>
  <si>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</si>
  <si>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</si>
  <si>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</si>
  <si>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</si>
  <si>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</si>
  <si>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</si>
  <si>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</si>
  <si>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</si>
  <si>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</si>
  <si>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</si>
  <si>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</si>
  <si>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</si>
  <si>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</si>
  <si>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Chilometri</t>
  </si>
  <si>
    <t>Autostrada</t>
  </si>
  <si>
    <t>Parcheggio</t>
  </si>
  <si>
    <t>SPESE ESTERO</t>
  </si>
  <si>
    <t>Paese</t>
  </si>
  <si>
    <t>Valuta</t>
  </si>
  <si>
    <t>SPESE VITTO / ALLOGGIO</t>
  </si>
  <si>
    <t>Controvalore € Carta Credito</t>
  </si>
  <si>
    <t>Pasto</t>
  </si>
  <si>
    <t>-</t>
  </si>
  <si>
    <t>Milano</t>
  </si>
  <si>
    <t>Aeroporto Malpensa (andata)</t>
  </si>
  <si>
    <t>Aeroporto Malpensa (ritorno)</t>
  </si>
  <si>
    <t>Aeroporto Malpensa</t>
  </si>
  <si>
    <t>Sudan Follow-Up</t>
  </si>
  <si>
    <t>Egitto Follow-Up</t>
  </si>
  <si>
    <t>01_01</t>
  </si>
  <si>
    <t>01_02</t>
  </si>
  <si>
    <t>(importi in Valuta USD)</t>
  </si>
  <si>
    <t>USD</t>
  </si>
  <si>
    <t>Egitto</t>
  </si>
  <si>
    <t>Visto (Alessandro)</t>
  </si>
  <si>
    <t>Visto (Walter)</t>
  </si>
  <si>
    <t>(importi in Valuta EGP)</t>
  </si>
  <si>
    <t>01_03</t>
  </si>
  <si>
    <t>EGP</t>
  </si>
  <si>
    <t>GENNAIO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</si>
</sst>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57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I25" sqref="I25"/>
    </sheetView>
  </sheetViews>
  <sheetFormatPr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6" t="s">
        <v>0</v>
      </c>
      <c r="C1" s="126"/>
      <c r="D1" s="126"/>
      <c r="E1" s="117" t="s">
        <v>39</v>
      </c>
      <c r="F1" s="117"/>
      <c r="G1" s="47" t="s">
        <v>67</v>
      </c>
      <c r="H1" s="46" t="s">
        <v>57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381.49372000000005</v>
      </c>
      <c r="Q1" s="3" t="s">
        <v>27</v>
      </c>
    </row>
    <row r="2" spans="1:19" s="8" customFormat="1" ht="35.25" customHeight="1">
      <c r="A2" s="4"/>
      <c r="B2" s="116" t="s">
        <v>2</v>
      </c>
      <c r="C2" s="116"/>
      <c r="D2" s="116"/>
      <c r="E2" s="117" t="s">
        <v>40</v>
      </c>
      <c r="F2" s="117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6" t="s">
        <v>25</v>
      </c>
      <c r="C3" s="116"/>
      <c r="D3" s="116"/>
      <c r="E3" s="117" t="s">
        <v>26</v>
      </c>
      <c r="F3" s="117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0.589194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2</v>
      </c>
      <c r="F5" s="14"/>
      <c r="G5" s="10" t="s">
        <v>7</v>
      </c>
      <c r="H5" s="21">
        <v>0</v>
      </c>
      <c r="N5" s="115" t="s">
        <v>8</v>
      </c>
      <c r="O5" s="115"/>
      <c r="P5" s="22">
        <f>P1-P2-P3-P4</f>
        <v>381.49372000000005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22" t="s">
        <v>11</v>
      </c>
      <c r="F7" s="123"/>
      <c r="G7" s="25">
        <f>SUM(G11:G88)</f>
        <v>380</v>
      </c>
      <c r="H7" s="25">
        <f>SUM(H11:H88)</f>
        <v>223.89372</v>
      </c>
      <c r="I7" s="57">
        <f>SUM(I11:I88)</f>
        <v>157.60000000000002</v>
      </c>
      <c r="J7" s="62">
        <f>SUM(J11:J88)</f>
        <v>0</v>
      </c>
      <c r="K7" s="58">
        <f>SUM(K11:K88)</f>
        <v>0</v>
      </c>
      <c r="L7" s="58">
        <f>SUM(L11:L88)</f>
        <v>0</v>
      </c>
      <c r="M7" s="58">
        <f>SUM(M11:M88)</f>
        <v>0</v>
      </c>
      <c r="N7" s="58">
        <f>SUM(N11:N88)</f>
        <v>381.49372000000005</v>
      </c>
      <c r="O7" s="59">
        <f>SUM(O11:O88)</f>
        <v>0</v>
      </c>
      <c r="P7" s="13">
        <f>+N7-SUM(I7:M7)</f>
        <v>223.89372000000003</v>
      </c>
    </row>
    <row r="8" spans="1:19" ht="36" customHeight="1" thickTop="1" thickBot="1">
      <c r="A8" s="132"/>
      <c r="B8" s="56"/>
      <c r="C8" s="134" t="s">
        <v>13</v>
      </c>
      <c r="D8" s="136" t="s">
        <v>24</v>
      </c>
      <c r="E8" s="135" t="s">
        <v>14</v>
      </c>
      <c r="F8" s="137" t="s">
        <v>30</v>
      </c>
      <c r="G8" s="138" t="s">
        <v>15</v>
      </c>
      <c r="H8" s="139" t="s">
        <v>16</v>
      </c>
      <c r="I8" s="118" t="s">
        <v>33</v>
      </c>
      <c r="J8" s="118" t="s">
        <v>35</v>
      </c>
      <c r="K8" s="118" t="s">
        <v>34</v>
      </c>
      <c r="L8" s="120" t="s">
        <v>31</v>
      </c>
      <c r="M8" s="121"/>
      <c r="N8" s="130" t="s">
        <v>17</v>
      </c>
      <c r="O8" s="142" t="s">
        <v>18</v>
      </c>
      <c r="P8" s="129" t="s">
        <v>19</v>
      </c>
      <c r="R8" s="2"/>
    </row>
    <row r="9" spans="1:19" ht="36" customHeight="1" thickTop="1" thickBot="1">
      <c r="A9" s="133"/>
      <c r="B9" s="56" t="s">
        <v>12</v>
      </c>
      <c r="C9" s="135"/>
      <c r="D9" s="135"/>
      <c r="E9" s="135"/>
      <c r="F9" s="137"/>
      <c r="G9" s="138"/>
      <c r="H9" s="140"/>
      <c r="I9" s="119" t="s">
        <v>33</v>
      </c>
      <c r="J9" s="119"/>
      <c r="K9" s="119" t="s">
        <v>32</v>
      </c>
      <c r="L9" s="124" t="s">
        <v>22</v>
      </c>
      <c r="M9" s="127" t="s">
        <v>23</v>
      </c>
      <c r="N9" s="131"/>
      <c r="O9" s="143"/>
      <c r="P9" s="129"/>
      <c r="R9" s="2"/>
    </row>
    <row r="10" spans="1:19" ht="37.5" customHeight="1" thickTop="1" thickBot="1">
      <c r="A10" s="133"/>
      <c r="B10" s="51"/>
      <c r="C10" s="135"/>
      <c r="D10" s="135"/>
      <c r="E10" s="135"/>
      <c r="F10" s="137"/>
      <c r="G10" s="26" t="s">
        <v>20</v>
      </c>
      <c r="H10" s="141"/>
      <c r="I10" s="119"/>
      <c r="J10" s="119"/>
      <c r="K10" s="119"/>
      <c r="L10" s="125"/>
      <c r="M10" s="128"/>
      <c r="N10" s="131"/>
      <c r="O10" s="143"/>
      <c r="P10" s="129"/>
      <c r="R10" s="2"/>
    </row>
    <row r="11" spans="1:19" ht="30" customHeight="1" thickTop="1">
      <c r="A11" s="27">
        <v>1</v>
      </c>
      <c r="B11" s="43">
        <v>41651</v>
      </c>
      <c r="C11" s="29" t="s">
        <v>55</v>
      </c>
      <c r="D11" s="29" t="s">
        <v>41</v>
      </c>
      <c r="E11" s="110" t="s">
        <v>52</v>
      </c>
      <c r="F11" s="60" t="s">
        <v>51</v>
      </c>
      <c r="G11" s="83">
        <v>95</v>
      </c>
      <c r="H11" s="111">
        <f t="shared" ref="H11:H74" si="0">IF($E$3="si",($H$5/$H$6*G11),IF($E$3="no",G11*$H$4,0))</f>
        <v>55.97343</v>
      </c>
      <c r="I11" s="85"/>
      <c r="J11" s="85"/>
      <c r="K11" s="112"/>
      <c r="L11" s="113"/>
      <c r="M11" s="114"/>
      <c r="N11" s="35">
        <f t="shared" ref="N11:N16" si="1">SUM(H11:M11)</f>
        <v>55.97343</v>
      </c>
      <c r="O11" s="36"/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41656</v>
      </c>
      <c r="C12" s="29" t="s">
        <v>55</v>
      </c>
      <c r="D12" s="29" t="s">
        <v>41</v>
      </c>
      <c r="E12" s="110" t="s">
        <v>53</v>
      </c>
      <c r="F12" s="60" t="s">
        <v>51</v>
      </c>
      <c r="G12" s="76">
        <v>95</v>
      </c>
      <c r="H12" s="111">
        <f t="shared" si="0"/>
        <v>55.97343</v>
      </c>
      <c r="I12" s="85"/>
      <c r="J12" s="85"/>
      <c r="K12" s="112"/>
      <c r="L12" s="113"/>
      <c r="M12" s="114"/>
      <c r="N12" s="35">
        <f t="shared" si="1"/>
        <v>55.97343</v>
      </c>
      <c r="O12" s="39"/>
      <c r="P12" s="37" t="str">
        <f t="shared" ref="P12:P83" si="2">IF($F12="Milano","X","")</f>
        <v>X</v>
      </c>
      <c r="R12" s="2"/>
    </row>
    <row r="13" spans="1:19" ht="30" customHeight="1">
      <c r="A13" s="38">
        <v>3</v>
      </c>
      <c r="B13" s="43">
        <v>41651</v>
      </c>
      <c r="C13" s="29" t="s">
        <v>55</v>
      </c>
      <c r="D13" s="29" t="s">
        <v>42</v>
      </c>
      <c r="E13" s="110" t="s">
        <v>52</v>
      </c>
      <c r="F13" s="60" t="s">
        <v>51</v>
      </c>
      <c r="G13" s="76"/>
      <c r="H13" s="111">
        <f t="shared" si="0"/>
        <v>0</v>
      </c>
      <c r="I13" s="85">
        <v>5.2</v>
      </c>
      <c r="J13" s="85"/>
      <c r="K13" s="112"/>
      <c r="L13" s="113"/>
      <c r="M13" s="114"/>
      <c r="N13" s="35">
        <f t="shared" si="1"/>
        <v>5.2</v>
      </c>
      <c r="O13" s="39"/>
      <c r="P13" s="37" t="str">
        <f t="shared" si="2"/>
        <v>X</v>
      </c>
      <c r="R13" s="2"/>
    </row>
    <row r="14" spans="1:19" ht="30" customHeight="1">
      <c r="A14" s="38">
        <v>4</v>
      </c>
      <c r="B14" s="43">
        <v>41656</v>
      </c>
      <c r="C14" s="29" t="s">
        <v>55</v>
      </c>
      <c r="D14" s="29" t="s">
        <v>42</v>
      </c>
      <c r="E14" s="110" t="s">
        <v>53</v>
      </c>
      <c r="F14" s="60" t="s">
        <v>51</v>
      </c>
      <c r="G14" s="84"/>
      <c r="H14" s="111">
        <f t="shared" si="0"/>
        <v>0</v>
      </c>
      <c r="I14" s="85">
        <v>5.2</v>
      </c>
      <c r="J14" s="85"/>
      <c r="K14" s="112"/>
      <c r="L14" s="113"/>
      <c r="M14" s="114"/>
      <c r="N14" s="35">
        <f t="shared" si="1"/>
        <v>5.2</v>
      </c>
      <c r="O14" s="39"/>
      <c r="P14" s="37" t="str">
        <f t="shared" si="2"/>
        <v>X</v>
      </c>
      <c r="R14" s="2"/>
    </row>
    <row r="15" spans="1:19" ht="30" customHeight="1">
      <c r="A15" s="38">
        <v>5</v>
      </c>
      <c r="B15" s="43">
        <v>41656</v>
      </c>
      <c r="C15" s="29" t="s">
        <v>55</v>
      </c>
      <c r="D15" s="29" t="s">
        <v>43</v>
      </c>
      <c r="E15" s="110" t="s">
        <v>54</v>
      </c>
      <c r="F15" s="60" t="s">
        <v>51</v>
      </c>
      <c r="G15" s="76"/>
      <c r="H15" s="111">
        <f t="shared" si="0"/>
        <v>0</v>
      </c>
      <c r="I15" s="85">
        <v>68.400000000000006</v>
      </c>
      <c r="J15" s="85"/>
      <c r="K15" s="112"/>
      <c r="L15" s="113"/>
      <c r="M15" s="114"/>
      <c r="N15" s="35">
        <f t="shared" si="1"/>
        <v>68.400000000000006</v>
      </c>
      <c r="O15" s="39"/>
      <c r="P15" s="37" t="str">
        <f t="shared" si="2"/>
        <v>X</v>
      </c>
      <c r="R15" s="2"/>
    </row>
    <row r="16" spans="1:19" ht="30" customHeight="1">
      <c r="A16" s="38">
        <v>6</v>
      </c>
      <c r="B16" s="43">
        <v>41658</v>
      </c>
      <c r="C16" s="29" t="s">
        <v>56</v>
      </c>
      <c r="D16" s="29" t="s">
        <v>41</v>
      </c>
      <c r="E16" s="110" t="s">
        <v>52</v>
      </c>
      <c r="F16" s="60" t="s">
        <v>51</v>
      </c>
      <c r="G16" s="76">
        <v>95</v>
      </c>
      <c r="H16" s="111">
        <f t="shared" si="0"/>
        <v>55.97343</v>
      </c>
      <c r="I16" s="85"/>
      <c r="J16" s="85"/>
      <c r="K16" s="112"/>
      <c r="L16" s="113"/>
      <c r="M16" s="114"/>
      <c r="N16" s="35">
        <f t="shared" si="1"/>
        <v>55.97343</v>
      </c>
      <c r="O16" s="39"/>
      <c r="P16" s="37" t="str">
        <f t="shared" si="2"/>
        <v>X</v>
      </c>
      <c r="R16" s="2"/>
    </row>
    <row r="17" spans="1:18" ht="30" customHeight="1">
      <c r="A17" s="38">
        <v>7</v>
      </c>
      <c r="B17" s="43">
        <v>41663</v>
      </c>
      <c r="C17" s="29" t="s">
        <v>56</v>
      </c>
      <c r="D17" s="29" t="s">
        <v>41</v>
      </c>
      <c r="E17" s="110" t="s">
        <v>53</v>
      </c>
      <c r="F17" s="60" t="s">
        <v>51</v>
      </c>
      <c r="G17" s="76">
        <v>95</v>
      </c>
      <c r="H17" s="111">
        <f t="shared" si="0"/>
        <v>55.97343</v>
      </c>
      <c r="I17" s="85"/>
      <c r="J17" s="85"/>
      <c r="K17" s="112"/>
      <c r="L17" s="113"/>
      <c r="M17" s="114"/>
      <c r="N17" s="35">
        <f>SUM(H17:M17)</f>
        <v>55.97343</v>
      </c>
      <c r="O17" s="39"/>
      <c r="P17" s="37" t="str">
        <f t="shared" si="2"/>
        <v>X</v>
      </c>
      <c r="R17" s="2"/>
    </row>
    <row r="18" spans="1:18" ht="30" customHeight="1">
      <c r="A18" s="38">
        <v>8</v>
      </c>
      <c r="B18" s="43">
        <v>41658</v>
      </c>
      <c r="C18" s="29" t="s">
        <v>56</v>
      </c>
      <c r="D18" s="29" t="s">
        <v>42</v>
      </c>
      <c r="E18" s="110" t="s">
        <v>52</v>
      </c>
      <c r="F18" s="60" t="s">
        <v>51</v>
      </c>
      <c r="G18" s="76"/>
      <c r="H18" s="111">
        <f t="shared" si="0"/>
        <v>0</v>
      </c>
      <c r="I18" s="85">
        <v>5.2</v>
      </c>
      <c r="J18" s="85"/>
      <c r="K18" s="112"/>
      <c r="L18" s="113"/>
      <c r="M18" s="113"/>
      <c r="N18" s="35">
        <f>SUM(H18:M18)</f>
        <v>5.2</v>
      </c>
      <c r="O18" s="39"/>
      <c r="P18" s="37" t="str">
        <f t="shared" si="2"/>
        <v>X</v>
      </c>
      <c r="R18" s="2"/>
    </row>
    <row r="19" spans="1:18" ht="30" customHeight="1">
      <c r="A19" s="38">
        <v>9</v>
      </c>
      <c r="B19" s="43">
        <v>41663</v>
      </c>
      <c r="C19" s="29" t="s">
        <v>56</v>
      </c>
      <c r="D19" s="29" t="s">
        <v>42</v>
      </c>
      <c r="E19" s="110" t="s">
        <v>53</v>
      </c>
      <c r="F19" s="60" t="s">
        <v>51</v>
      </c>
      <c r="G19" s="76"/>
      <c r="H19" s="111">
        <f t="shared" si="0"/>
        <v>0</v>
      </c>
      <c r="I19" s="85">
        <v>5.2</v>
      </c>
      <c r="J19" s="85"/>
      <c r="K19" s="112"/>
      <c r="L19" s="113"/>
      <c r="M19" s="113"/>
      <c r="N19" s="35">
        <f t="shared" ref="N19:N83" si="3">SUM(H19:M19)</f>
        <v>5.2</v>
      </c>
      <c r="O19" s="39"/>
      <c r="P19" s="37" t="str">
        <f t="shared" si="2"/>
        <v>X</v>
      </c>
      <c r="R19" s="2"/>
    </row>
    <row r="20" spans="1:18" ht="30" customHeight="1">
      <c r="A20" s="38">
        <v>10</v>
      </c>
      <c r="B20" s="43">
        <v>41663</v>
      </c>
      <c r="C20" s="29" t="s">
        <v>56</v>
      </c>
      <c r="D20" s="29" t="s">
        <v>43</v>
      </c>
      <c r="E20" s="110" t="s">
        <v>54</v>
      </c>
      <c r="F20" s="60" t="s">
        <v>51</v>
      </c>
      <c r="G20" s="76"/>
      <c r="H20" s="111">
        <f t="shared" si="0"/>
        <v>0</v>
      </c>
      <c r="I20" s="85">
        <v>68.400000000000006</v>
      </c>
      <c r="J20" s="85"/>
      <c r="K20" s="112"/>
      <c r="L20" s="113"/>
      <c r="M20" s="113"/>
      <c r="N20" s="35">
        <f t="shared" si="3"/>
        <v>68.400000000000006</v>
      </c>
      <c r="O20" s="39"/>
      <c r="P20" s="37" t="str">
        <f t="shared" si="2"/>
        <v>X</v>
      </c>
      <c r="R20" s="2"/>
    </row>
    <row r="21" spans="1:18" ht="30" customHeight="1">
      <c r="A21" s="38">
        <v>11</v>
      </c>
      <c r="B21" s="43"/>
      <c r="C21" s="29"/>
      <c r="D21" s="29"/>
      <c r="E21" s="110"/>
      <c r="F21" s="60"/>
      <c r="G21" s="76"/>
      <c r="H21" s="111">
        <f t="shared" si="0"/>
        <v>0</v>
      </c>
      <c r="I21" s="85"/>
      <c r="J21" s="85"/>
      <c r="K21" s="112"/>
      <c r="L21" s="113"/>
      <c r="M21" s="113"/>
      <c r="N21" s="35">
        <f t="shared" si="3"/>
        <v>0</v>
      </c>
      <c r="O21" s="39"/>
      <c r="P21" s="37" t="str">
        <f t="shared" si="2"/>
        <v/>
      </c>
      <c r="R21" s="2"/>
    </row>
    <row r="22" spans="1:18" ht="30" customHeight="1">
      <c r="A22" s="38">
        <v>12</v>
      </c>
      <c r="B22" s="43"/>
      <c r="C22" s="29"/>
      <c r="D22" s="29"/>
      <c r="E22" s="110"/>
      <c r="F22" s="60"/>
      <c r="G22" s="76"/>
      <c r="H22" s="111">
        <f t="shared" si="0"/>
        <v>0</v>
      </c>
      <c r="I22" s="85"/>
      <c r="J22" s="85"/>
      <c r="K22" s="112"/>
      <c r="L22" s="113"/>
      <c r="M22" s="113"/>
      <c r="N22" s="35">
        <f t="shared" si="3"/>
        <v>0</v>
      </c>
      <c r="O22" s="39"/>
      <c r="P22" s="37" t="str">
        <f t="shared" si="2"/>
        <v/>
      </c>
      <c r="R22" s="2"/>
    </row>
    <row r="23" spans="1:18" ht="30" customHeight="1">
      <c r="A23" s="38">
        <v>13</v>
      </c>
      <c r="B23" s="43"/>
      <c r="C23" s="29"/>
      <c r="D23" s="29"/>
      <c r="E23" s="110"/>
      <c r="F23" s="60"/>
      <c r="G23" s="76"/>
      <c r="H23" s="81">
        <f t="shared" si="0"/>
        <v>0</v>
      </c>
      <c r="I23" s="63"/>
      <c r="J23" s="63"/>
      <c r="K23" s="30"/>
      <c r="L23" s="31"/>
      <c r="M23" s="31"/>
      <c r="N23" s="35">
        <f t="shared" si="3"/>
        <v>0</v>
      </c>
      <c r="O23" s="39"/>
      <c r="P23" s="37" t="str">
        <f t="shared" si="2"/>
        <v/>
      </c>
      <c r="R23" s="2"/>
    </row>
    <row r="24" spans="1:18" ht="30" customHeight="1">
      <c r="A24" s="38">
        <v>14</v>
      </c>
      <c r="B24" s="43"/>
      <c r="C24" s="29"/>
      <c r="D24" s="40"/>
      <c r="E24" s="60"/>
      <c r="F24" s="60"/>
      <c r="G24" s="77"/>
      <c r="H24" s="81">
        <f t="shared" si="0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37" t="str">
        <f t="shared" si="2"/>
        <v/>
      </c>
      <c r="R24" s="2"/>
    </row>
    <row r="25" spans="1:18" ht="30" customHeight="1">
      <c r="A25" s="38">
        <v>15</v>
      </c>
      <c r="B25" s="43"/>
      <c r="C25" s="29"/>
      <c r="D25" s="40"/>
      <c r="E25" s="60"/>
      <c r="F25" s="60"/>
      <c r="G25" s="77"/>
      <c r="H25" s="81">
        <f t="shared" si="0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37" t="str">
        <f t="shared" si="2"/>
        <v/>
      </c>
      <c r="R25" s="2"/>
    </row>
    <row r="26" spans="1:18" ht="30" customHeight="1">
      <c r="A26" s="38">
        <v>16</v>
      </c>
      <c r="B26" s="43"/>
      <c r="C26" s="29"/>
      <c r="D26" s="40"/>
      <c r="E26" s="60"/>
      <c r="F26" s="60"/>
      <c r="G26" s="77"/>
      <c r="H26" s="81">
        <f t="shared" si="0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37" t="str">
        <f t="shared" si="2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0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37" t="str">
        <f t="shared" si="2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0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37" t="str">
        <f t="shared" si="2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0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37" t="str">
        <f t="shared" si="2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0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37" t="str">
        <f t="shared" si="2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0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37" t="str">
        <f t="shared" si="2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0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37" t="str">
        <f t="shared" si="2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0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37" t="str">
        <f t="shared" si="2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0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37" t="str">
        <f t="shared" si="2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0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37" t="str">
        <f t="shared" si="2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7"/>
      <c r="H36" s="81">
        <f t="shared" si="0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37" t="str">
        <f t="shared" si="2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7"/>
      <c r="H37" s="81">
        <f t="shared" si="0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37" t="str">
        <f t="shared" si="2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7"/>
      <c r="H38" s="81">
        <f t="shared" si="0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37" t="str">
        <f t="shared" si="2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7"/>
      <c r="H39" s="81">
        <f t="shared" si="0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37" t="str">
        <f t="shared" si="2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7"/>
      <c r="H40" s="81">
        <f t="shared" si="0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37" t="str">
        <f t="shared" si="2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7"/>
      <c r="H41" s="81">
        <f t="shared" si="0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37" t="str">
        <f t="shared" si="2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7"/>
      <c r="H42" s="81">
        <f t="shared" si="0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37" t="str">
        <f t="shared" si="2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7"/>
      <c r="H43" s="81">
        <f t="shared" si="0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37" t="str">
        <f t="shared" si="2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7"/>
      <c r="H44" s="81">
        <f t="shared" si="0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37" t="str">
        <f t="shared" si="2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7"/>
      <c r="H45" s="81">
        <f t="shared" si="0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37" t="str">
        <f t="shared" si="2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7"/>
      <c r="H46" s="81">
        <f t="shared" si="0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37" t="str">
        <f t="shared" si="2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7"/>
      <c r="H47" s="81">
        <f t="shared" si="0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37" t="str">
        <f t="shared" si="2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7"/>
      <c r="H48" s="81">
        <f t="shared" si="0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37" t="str">
        <f t="shared" si="2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7"/>
      <c r="H49" s="81">
        <f t="shared" si="0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37" t="str">
        <f t="shared" si="2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7"/>
      <c r="H50" s="81">
        <f t="shared" si="0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37" t="str">
        <f t="shared" si="2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7"/>
      <c r="H51" s="81">
        <f t="shared" si="0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37" t="str">
        <f t="shared" si="2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7"/>
      <c r="H52" s="81">
        <f t="shared" si="0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37" t="str">
        <f t="shared" si="2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7"/>
      <c r="H53" s="81">
        <f t="shared" si="0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37" t="str">
        <f t="shared" si="2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7"/>
      <c r="H54" s="81">
        <f t="shared" si="0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37" t="str">
        <f t="shared" si="2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7"/>
      <c r="H55" s="81">
        <f t="shared" si="0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37" t="str">
        <f t="shared" si="2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7"/>
      <c r="H56" s="81">
        <f t="shared" si="0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37" t="str">
        <f t="shared" si="2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7"/>
      <c r="H57" s="81">
        <f t="shared" si="0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37" t="str">
        <f t="shared" si="2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7"/>
      <c r="H58" s="81">
        <f t="shared" si="0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37" t="str">
        <f t="shared" si="2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7"/>
      <c r="H59" s="81">
        <f t="shared" si="0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37" t="str">
        <f t="shared" si="2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7"/>
      <c r="H60" s="81">
        <f t="shared" si="0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37" t="str">
        <f t="shared" si="2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7"/>
      <c r="H61" s="81">
        <f t="shared" si="0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37" t="str">
        <f t="shared" si="2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7"/>
      <c r="H62" s="81">
        <f t="shared" si="0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37" t="str">
        <f t="shared" si="2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7"/>
      <c r="H63" s="81">
        <f t="shared" si="0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37" t="str">
        <f t="shared" si="2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7"/>
      <c r="H64" s="81">
        <f t="shared" si="0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37" t="str">
        <f t="shared" si="2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7"/>
      <c r="H65" s="81">
        <f t="shared" si="0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37" t="str">
        <f t="shared" si="2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7"/>
      <c r="H66" s="81">
        <f t="shared" si="0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37" t="str">
        <f t="shared" si="2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7"/>
      <c r="H67" s="81">
        <f t="shared" si="0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37" t="str">
        <f t="shared" si="2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7"/>
      <c r="H68" s="81">
        <f t="shared" si="0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37" t="str">
        <f t="shared" si="2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7"/>
      <c r="H69" s="81">
        <f t="shared" si="0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37" t="str">
        <f t="shared" si="2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7"/>
      <c r="H70" s="81">
        <f t="shared" si="0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37" t="str">
        <f t="shared" si="2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7"/>
      <c r="H71" s="81">
        <f t="shared" si="0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37" t="str">
        <f t="shared" si="2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7"/>
      <c r="H72" s="81">
        <f t="shared" si="0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37" t="str">
        <f t="shared" si="2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7"/>
      <c r="H73" s="81">
        <f t="shared" si="0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37" t="str">
        <f t="shared" si="2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7"/>
      <c r="H74" s="81">
        <f t="shared" si="0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37" t="str">
        <f t="shared" si="2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7"/>
      <c r="H75" s="81">
        <f t="shared" ref="H75:H85" si="4">IF($E$3="si",($H$5/$H$6*G75),IF($E$3="no",G75*$H$4,0))</f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37" t="str">
        <f t="shared" si="2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7"/>
      <c r="H76" s="81">
        <f t="shared" si="4"/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37" t="str">
        <f t="shared" si="2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8"/>
      <c r="H77" s="81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37" t="str">
        <f t="shared" si="2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8"/>
      <c r="H78" s="81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37" t="str">
        <f t="shared" si="2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79"/>
      <c r="H79" s="81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37" t="str">
        <f t="shared" si="2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79"/>
      <c r="H80" s="81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37" t="str">
        <f t="shared" si="2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79"/>
      <c r="H81" s="81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37" t="str">
        <f t="shared" si="2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79"/>
      <c r="H82" s="81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37" t="str">
        <f t="shared" si="2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79"/>
      <c r="H83" s="81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37" t="str">
        <f t="shared" si="2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81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 t="str">
        <f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81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 t="str">
        <f>IF(F85="Milano","X","")</f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ref="H86:H88" si="5">IF($E$3="si",($H$5/$H$6*G86),IF($E$3="no",G86*$H$4,0))</f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 t="str">
        <f>IF(F86="Milano","X","")</f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>IF(F87="Milano","X","")</f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0"/>
      <c r="H88" s="32">
        <f t="shared" si="5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37" t="str">
        <f>IF(F88="Milano","X","")</f>
        <v/>
      </c>
      <c r="R88" s="2"/>
    </row>
    <row r="90" spans="1:18">
      <c r="A90" s="53"/>
      <c r="B90" s="54"/>
      <c r="C90" s="54"/>
      <c r="D90" s="54"/>
      <c r="E90" s="54"/>
      <c r="F90" s="54"/>
      <c r="G90" s="54"/>
      <c r="H90" s="54"/>
      <c r="I90" s="54"/>
      <c r="J90" s="82"/>
      <c r="K90" s="82"/>
      <c r="L90" s="54"/>
      <c r="M90" s="54"/>
      <c r="N90" s="54"/>
      <c r="O90" s="54"/>
      <c r="P90" s="82"/>
      <c r="Q90" s="3"/>
    </row>
    <row r="91" spans="1:18">
      <c r="A91" s="66"/>
      <c r="B91" s="67"/>
      <c r="C91" s="68"/>
      <c r="D91" s="69"/>
      <c r="E91" s="69"/>
      <c r="F91" s="70"/>
      <c r="G91" s="71"/>
      <c r="H91" s="72"/>
      <c r="I91" s="73"/>
      <c r="J91" s="82"/>
      <c r="K91" s="82"/>
      <c r="L91" s="73"/>
      <c r="M91" s="73"/>
      <c r="N91" s="74"/>
      <c r="O91" s="75"/>
      <c r="P91" s="82"/>
      <c r="Q91" s="3"/>
    </row>
    <row r="92" spans="1:18">
      <c r="A92" s="53"/>
      <c r="B92" s="65" t="s">
        <v>36</v>
      </c>
      <c r="C92" s="65"/>
      <c r="D92" s="65"/>
      <c r="E92" s="54"/>
      <c r="F92" s="54"/>
      <c r="G92" s="65" t="s">
        <v>38</v>
      </c>
      <c r="H92" s="65"/>
      <c r="I92" s="65"/>
      <c r="J92" s="82"/>
      <c r="K92" s="82"/>
      <c r="L92" s="65" t="s">
        <v>37</v>
      </c>
      <c r="M92" s="65"/>
      <c r="N92" s="65"/>
      <c r="O92" s="54"/>
      <c r="P92" s="82"/>
      <c r="Q92" s="3"/>
    </row>
    <row r="93" spans="1:18">
      <c r="A93" s="53"/>
      <c r="B93" s="54"/>
      <c r="C93" s="54"/>
      <c r="D93" s="54"/>
      <c r="E93" s="54"/>
      <c r="F93" s="54"/>
      <c r="G93" s="54"/>
      <c r="H93" s="54"/>
      <c r="I93" s="54"/>
      <c r="J93" s="82"/>
      <c r="K93" s="82"/>
      <c r="L93" s="54"/>
      <c r="M93" s="54"/>
      <c r="N93" s="54"/>
      <c r="O93" s="54"/>
      <c r="P93" s="82"/>
      <c r="Q93" s="3"/>
    </row>
    <row r="94" spans="1:18">
      <c r="A94" s="53"/>
      <c r="B94" s="54"/>
      <c r="C94" s="54"/>
      <c r="D94" s="54"/>
      <c r="E94" s="54"/>
      <c r="F94" s="54"/>
      <c r="G94" s="54"/>
      <c r="H94" s="54"/>
      <c r="I94" s="54"/>
      <c r="J94" s="82"/>
      <c r="K94" s="82"/>
      <c r="L94" s="54"/>
      <c r="M94" s="54"/>
      <c r="N94" s="54"/>
      <c r="O94" s="54"/>
      <c r="P94" s="82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H88 I84:M88 I12:J83 H11:K11 K17:K83 L11:M83">
      <formula1>0</formula1>
      <formula2>0</formula2>
    </dataValidation>
    <dataValidation type="textLength" operator="greaterThan" allowBlank="1" showErrorMessage="1" sqref="D91:E91 F24:F77 D84:E88 E79:F83">
      <formula1>1</formula1>
      <formula2>0</formula2>
    </dataValidation>
    <dataValidation type="textLength" operator="greaterThan" sqref="F91 G24:G76 F84:F88 G79:G83">
      <formula1>1</formula1>
      <formula2>0</formula2>
    </dataValidation>
    <dataValidation type="date" operator="greaterThanOrEqual" showErrorMessage="1" errorTitle="Data" error="Inserire una data superiore al 1/11/2000" sqref="B91 B11:B26 B79:B88">
      <formula1>36831</formula1>
      <formula2>0</formula2>
    </dataValidation>
    <dataValidation type="textLength" operator="greaterThan" allowBlank="1" sqref="C91 D79:D83 D77 C84:C8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R11" sqref="R11:R12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17" t="s">
        <v>39</v>
      </c>
      <c r="E1" s="117"/>
      <c r="F1" s="47" t="s">
        <v>67</v>
      </c>
      <c r="G1" s="46" t="s">
        <v>58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30</v>
      </c>
      <c r="Q1" s="3" t="s">
        <v>27</v>
      </c>
      <c r="R1" s="162">
        <f>SUM(R11:R12)</f>
        <v>3.18</v>
      </c>
    </row>
    <row r="2" spans="1:18" s="8" customFormat="1" ht="57.75" customHeight="1">
      <c r="A2" s="4"/>
      <c r="B2" s="116" t="s">
        <v>2</v>
      </c>
      <c r="C2" s="116"/>
      <c r="D2" s="117" t="s">
        <v>40</v>
      </c>
      <c r="E2" s="117"/>
      <c r="F2" s="9"/>
      <c r="G2" s="9"/>
      <c r="N2" s="10" t="s">
        <v>3</v>
      </c>
      <c r="O2" s="11"/>
      <c r="P2" s="12"/>
      <c r="Q2" s="3" t="s">
        <v>26</v>
      </c>
      <c r="R2" s="162"/>
    </row>
    <row r="3" spans="1:18" s="8" customFormat="1" ht="35.25" customHeight="1">
      <c r="A3" s="4"/>
      <c r="B3" s="116" t="s">
        <v>25</v>
      </c>
      <c r="C3" s="116"/>
      <c r="D3" s="117" t="s">
        <v>26</v>
      </c>
      <c r="E3" s="117"/>
      <c r="N3" s="10" t="s">
        <v>4</v>
      </c>
      <c r="O3" s="11"/>
      <c r="P3" s="87">
        <f>+O7</f>
        <v>0</v>
      </c>
      <c r="Q3" s="13"/>
      <c r="R3" s="162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2"/>
    </row>
    <row r="5" spans="1:18" s="8" customFormat="1" ht="43.5" customHeight="1" thickTop="1" thickBot="1">
      <c r="A5" s="4"/>
      <c r="B5" s="19" t="s">
        <v>6</v>
      </c>
      <c r="C5" s="20"/>
      <c r="D5" s="52">
        <v>2</v>
      </c>
      <c r="E5" s="14"/>
      <c r="F5" s="10" t="s">
        <v>7</v>
      </c>
      <c r="G5" s="88" t="s">
        <v>50</v>
      </c>
      <c r="N5" s="115" t="s">
        <v>8</v>
      </c>
      <c r="O5" s="115"/>
      <c r="P5" s="89">
        <f>P1-P2-P3-P4</f>
        <v>30</v>
      </c>
      <c r="Q5" s="13"/>
      <c r="R5" s="162">
        <f>R1-R3</f>
        <v>3.18</v>
      </c>
    </row>
    <row r="6" spans="1:18" s="8" customFormat="1" ht="43.5" customHeight="1" thickTop="1" thickBot="1">
      <c r="A6" s="4"/>
      <c r="B6" s="90" t="s">
        <v>59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49" t="s">
        <v>44</v>
      </c>
      <c r="B7" s="150"/>
      <c r="C7" s="151"/>
      <c r="D7" s="152" t="s">
        <v>11</v>
      </c>
      <c r="E7" s="153"/>
      <c r="F7" s="153"/>
      <c r="G7" s="92">
        <f>SUM(G11:G40)</f>
        <v>0</v>
      </c>
      <c r="H7" s="93">
        <f>SUM(H11:H40)</f>
        <v>0</v>
      </c>
      <c r="I7" s="94">
        <f>SUM(I11:I40)</f>
        <v>0</v>
      </c>
      <c r="J7" s="94">
        <f>SUM(J11:J40)</f>
        <v>0</v>
      </c>
      <c r="K7" s="94">
        <f>SUM(K11:K40)</f>
        <v>30</v>
      </c>
      <c r="L7" s="94">
        <f>SUM(L11:L40)</f>
        <v>0</v>
      </c>
      <c r="M7" s="95">
        <f>SUM(M11:M40)</f>
        <v>0</v>
      </c>
      <c r="N7" s="96">
        <f>SUM(N11:N40)</f>
        <v>30</v>
      </c>
      <c r="O7" s="97">
        <f>SUM(O11:O40)</f>
        <v>0</v>
      </c>
      <c r="P7" s="13">
        <f>+N7-SUM(H7:M7)</f>
        <v>0</v>
      </c>
    </row>
    <row r="8" spans="1:18" ht="36" customHeight="1" thickTop="1" thickBot="1">
      <c r="A8" s="133"/>
      <c r="B8" s="135" t="s">
        <v>12</v>
      </c>
      <c r="C8" s="135" t="s">
        <v>13</v>
      </c>
      <c r="D8" s="154" t="s">
        <v>24</v>
      </c>
      <c r="E8" s="135" t="s">
        <v>45</v>
      </c>
      <c r="F8" s="156" t="s">
        <v>46</v>
      </c>
      <c r="G8" s="157" t="s">
        <v>15</v>
      </c>
      <c r="H8" s="159" t="s">
        <v>16</v>
      </c>
      <c r="I8" s="119" t="s">
        <v>33</v>
      </c>
      <c r="J8" s="118" t="s">
        <v>35</v>
      </c>
      <c r="K8" s="118" t="s">
        <v>34</v>
      </c>
      <c r="L8" s="160" t="s">
        <v>47</v>
      </c>
      <c r="M8" s="161"/>
      <c r="N8" s="131" t="s">
        <v>17</v>
      </c>
      <c r="O8" s="143" t="s">
        <v>18</v>
      </c>
      <c r="P8" s="129" t="s">
        <v>19</v>
      </c>
      <c r="Q8" s="2"/>
      <c r="R8" s="144" t="s">
        <v>48</v>
      </c>
    </row>
    <row r="9" spans="1:18" ht="36" customHeight="1" thickTop="1" thickBot="1">
      <c r="A9" s="133"/>
      <c r="B9" s="135" t="s">
        <v>12</v>
      </c>
      <c r="C9" s="135"/>
      <c r="D9" s="155"/>
      <c r="E9" s="135"/>
      <c r="F9" s="156"/>
      <c r="G9" s="158"/>
      <c r="H9" s="159" t="s">
        <v>33</v>
      </c>
      <c r="I9" s="119" t="s">
        <v>33</v>
      </c>
      <c r="J9" s="119"/>
      <c r="K9" s="119" t="s">
        <v>32</v>
      </c>
      <c r="L9" s="124" t="s">
        <v>22</v>
      </c>
      <c r="M9" s="148" t="s">
        <v>23</v>
      </c>
      <c r="N9" s="131"/>
      <c r="O9" s="143"/>
      <c r="P9" s="129"/>
      <c r="Q9" s="2"/>
      <c r="R9" s="145"/>
    </row>
    <row r="10" spans="1:18" ht="37.5" customHeight="1" thickTop="1" thickBot="1">
      <c r="A10" s="133"/>
      <c r="B10" s="135"/>
      <c r="C10" s="135"/>
      <c r="D10" s="155"/>
      <c r="E10" s="135"/>
      <c r="F10" s="156"/>
      <c r="G10" s="98" t="s">
        <v>20</v>
      </c>
      <c r="H10" s="159"/>
      <c r="I10" s="119"/>
      <c r="J10" s="119"/>
      <c r="K10" s="119"/>
      <c r="L10" s="147"/>
      <c r="M10" s="128"/>
      <c r="N10" s="131"/>
      <c r="O10" s="143"/>
      <c r="P10" s="129"/>
      <c r="Q10" s="2"/>
      <c r="R10" s="146"/>
    </row>
    <row r="11" spans="1:18" ht="30" customHeight="1" thickTop="1">
      <c r="A11" s="27">
        <v>1</v>
      </c>
      <c r="B11" s="43">
        <v>41658</v>
      </c>
      <c r="C11" s="29" t="s">
        <v>56</v>
      </c>
      <c r="D11" s="99" t="s">
        <v>62</v>
      </c>
      <c r="E11" s="99" t="s">
        <v>61</v>
      </c>
      <c r="F11" s="100" t="s">
        <v>60</v>
      </c>
      <c r="G11" s="101"/>
      <c r="H11" s="102">
        <f t="shared" ref="H11:H39" si="0">IF($D$3="si",($G$5/$G$6*G11),IF($D$3="no",G11*$G$4,0))</f>
        <v>0</v>
      </c>
      <c r="I11" s="30"/>
      <c r="J11" s="31"/>
      <c r="K11" s="103">
        <v>15</v>
      </c>
      <c r="L11" s="103"/>
      <c r="M11" s="34"/>
      <c r="N11" s="35">
        <f t="shared" ref="N11:N40" si="1">SUM(H11:M11)</f>
        <v>15</v>
      </c>
      <c r="O11" s="36"/>
      <c r="P11" s="37"/>
      <c r="Q11" s="2"/>
      <c r="R11" s="104">
        <v>1.59</v>
      </c>
    </row>
    <row r="12" spans="1:18" ht="30" customHeight="1">
      <c r="A12" s="38">
        <v>2</v>
      </c>
      <c r="B12" s="43">
        <v>41658</v>
      </c>
      <c r="C12" s="29" t="s">
        <v>56</v>
      </c>
      <c r="D12" s="99" t="s">
        <v>63</v>
      </c>
      <c r="E12" s="99" t="s">
        <v>61</v>
      </c>
      <c r="F12" s="100" t="s">
        <v>60</v>
      </c>
      <c r="G12" s="105"/>
      <c r="H12" s="102"/>
      <c r="I12" s="30"/>
      <c r="J12" s="31"/>
      <c r="K12" s="103">
        <v>15</v>
      </c>
      <c r="L12" s="33"/>
      <c r="M12" s="34"/>
      <c r="N12" s="35">
        <f t="shared" si="1"/>
        <v>15</v>
      </c>
      <c r="O12" s="39"/>
      <c r="P12" s="37"/>
      <c r="Q12" s="2"/>
      <c r="R12" s="104">
        <v>1.59</v>
      </c>
    </row>
    <row r="13" spans="1:18" ht="30" customHeight="1">
      <c r="A13" s="38">
        <v>3</v>
      </c>
      <c r="B13" s="43"/>
      <c r="C13" s="29"/>
      <c r="D13" s="99"/>
      <c r="E13" s="99"/>
      <c r="F13" s="100"/>
      <c r="G13" s="105"/>
      <c r="H13" s="102"/>
      <c r="I13" s="30"/>
      <c r="J13" s="31"/>
      <c r="K13" s="103"/>
      <c r="L13" s="33"/>
      <c r="M13" s="34"/>
      <c r="N13" s="35">
        <f t="shared" si="1"/>
        <v>0</v>
      </c>
      <c r="O13" s="39"/>
      <c r="P13" s="37" t="str">
        <f t="shared" ref="P13:P40" si="2">IF(F13="Milano","X","")</f>
        <v/>
      </c>
      <c r="Q13" s="2"/>
      <c r="R13" s="106"/>
    </row>
    <row r="14" spans="1:18" ht="30" customHeight="1">
      <c r="A14" s="38">
        <v>4</v>
      </c>
      <c r="B14" s="43"/>
      <c r="C14" s="29"/>
      <c r="D14" s="99"/>
      <c r="E14" s="99"/>
      <c r="F14" s="100"/>
      <c r="G14" s="105"/>
      <c r="H14" s="102"/>
      <c r="I14" s="30"/>
      <c r="J14" s="31"/>
      <c r="K14" s="103"/>
      <c r="L14" s="33"/>
      <c r="M14" s="34"/>
      <c r="N14" s="35">
        <f t="shared" si="1"/>
        <v>0</v>
      </c>
      <c r="O14" s="39"/>
      <c r="P14" s="37" t="str">
        <f t="shared" si="2"/>
        <v/>
      </c>
      <c r="Q14" s="2"/>
      <c r="R14" s="107"/>
    </row>
    <row r="15" spans="1:18" ht="30" customHeight="1">
      <c r="A15" s="38">
        <v>5</v>
      </c>
      <c r="B15" s="43"/>
      <c r="C15" s="29"/>
      <c r="D15" s="99"/>
      <c r="E15" s="99"/>
      <c r="F15" s="100"/>
      <c r="G15" s="105"/>
      <c r="H15" s="102"/>
      <c r="I15" s="30"/>
      <c r="J15" s="31"/>
      <c r="K15" s="103"/>
      <c r="L15" s="33"/>
      <c r="M15" s="34"/>
      <c r="N15" s="35">
        <f t="shared" si="1"/>
        <v>0</v>
      </c>
      <c r="O15" s="39"/>
      <c r="P15" s="37" t="str">
        <f t="shared" si="2"/>
        <v/>
      </c>
      <c r="Q15" s="2"/>
      <c r="R15" s="108"/>
    </row>
    <row r="16" spans="1:18" ht="30" customHeight="1">
      <c r="A16" s="38">
        <v>6</v>
      </c>
      <c r="B16" s="43"/>
      <c r="C16" s="29"/>
      <c r="D16" s="99"/>
      <c r="E16" s="99"/>
      <c r="F16" s="100"/>
      <c r="G16" s="105"/>
      <c r="H16" s="102"/>
      <c r="I16" s="30"/>
      <c r="J16" s="31"/>
      <c r="K16" s="103"/>
      <c r="L16" s="33"/>
      <c r="M16" s="34"/>
      <c r="N16" s="35">
        <f t="shared" si="1"/>
        <v>0</v>
      </c>
      <c r="O16" s="39"/>
      <c r="P16" s="37" t="str">
        <f t="shared" si="2"/>
        <v/>
      </c>
      <c r="Q16" s="2"/>
      <c r="R16" s="107"/>
    </row>
    <row r="17" spans="1:18" ht="30" customHeight="1">
      <c r="A17" s="38">
        <v>7</v>
      </c>
      <c r="B17" s="43"/>
      <c r="C17" s="29"/>
      <c r="D17" s="99"/>
      <c r="E17" s="99"/>
      <c r="F17" s="100"/>
      <c r="G17" s="105"/>
      <c r="H17" s="102"/>
      <c r="I17" s="30"/>
      <c r="J17" s="31"/>
      <c r="K17" s="103"/>
      <c r="L17" s="33"/>
      <c r="M17" s="34"/>
      <c r="N17" s="35">
        <f t="shared" si="1"/>
        <v>0</v>
      </c>
      <c r="O17" s="39"/>
      <c r="P17" s="37" t="str">
        <f t="shared" si="2"/>
        <v/>
      </c>
      <c r="Q17" s="2"/>
      <c r="R17" s="107"/>
    </row>
    <row r="18" spans="1:18" ht="30" customHeight="1">
      <c r="A18" s="38">
        <v>8</v>
      </c>
      <c r="B18" s="43"/>
      <c r="C18" s="29"/>
      <c r="D18" s="99"/>
      <c r="E18" s="99"/>
      <c r="F18" s="100"/>
      <c r="G18" s="105"/>
      <c r="H18" s="102"/>
      <c r="I18" s="30"/>
      <c r="J18" s="31"/>
      <c r="K18" s="103"/>
      <c r="L18" s="33"/>
      <c r="M18" s="34"/>
      <c r="N18" s="35">
        <f t="shared" si="1"/>
        <v>0</v>
      </c>
      <c r="O18" s="39"/>
      <c r="P18" s="37" t="str">
        <f t="shared" si="2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/>
      <c r="I19" s="30"/>
      <c r="J19" s="31"/>
      <c r="K19" s="103"/>
      <c r="L19" s="33"/>
      <c r="M19" s="34"/>
      <c r="N19" s="35">
        <f t="shared" si="1"/>
        <v>0</v>
      </c>
      <c r="O19" s="39"/>
      <c r="P19" s="37" t="str">
        <f t="shared" si="2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/>
      <c r="I20" s="30"/>
      <c r="J20" s="31"/>
      <c r="K20" s="103"/>
      <c r="L20" s="33"/>
      <c r="M20" s="34"/>
      <c r="N20" s="35">
        <f t="shared" si="1"/>
        <v>0</v>
      </c>
      <c r="O20" s="39"/>
      <c r="P20" s="37" t="str">
        <f t="shared" si="2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/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2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/>
      <c r="I22" s="31"/>
      <c r="J22" s="31"/>
      <c r="K22" s="103"/>
      <c r="L22" s="33"/>
      <c r="M22" s="34"/>
      <c r="N22" s="35">
        <f t="shared" si="1"/>
        <v>0</v>
      </c>
      <c r="O22" s="39"/>
      <c r="P22" s="37" t="str">
        <f t="shared" si="2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9"/>
    </row>
    <row r="43" spans="1:18">
      <c r="A43" s="53"/>
      <c r="B43" s="65" t="s">
        <v>36</v>
      </c>
      <c r="C43" s="65"/>
      <c r="D43" s="65"/>
      <c r="E43" s="54"/>
      <c r="F43" s="54"/>
      <c r="G43" s="65" t="s">
        <v>38</v>
      </c>
      <c r="H43" s="65"/>
      <c r="I43" s="65"/>
      <c r="J43" s="54"/>
      <c r="K43" s="54"/>
      <c r="L43" s="65" t="s">
        <v>37</v>
      </c>
      <c r="M43" s="65"/>
      <c r="N43" s="65"/>
      <c r="O43" s="54"/>
      <c r="P43" s="109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9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H12:H40 I23:M40 J11:M12 I17:I22 J13:L22 H11:I11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5:D40 E29:E40">
      <formula1>1</formula1>
      <formula2>0</formula2>
    </dataValidation>
    <dataValidation type="textLength" operator="greaterThan" sqref="F42 F29:F40">
      <formula1>1</formula1>
      <formula2>0</formula2>
    </dataValidation>
    <dataValidation type="date" operator="greaterThanOrEqual" showErrorMessage="1" errorTitle="Data" error="Inserire una data superiore al 1/11/2000" sqref="B42 B11:B18 B23:B40">
      <formula1>36831</formula1>
      <formula2>0</formula2>
    </dataValidation>
    <dataValidation type="textLength" operator="greaterThan" allowBlank="1" sqref="C42 C29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17" t="s">
        <v>39</v>
      </c>
      <c r="E1" s="117"/>
      <c r="F1" s="47" t="s">
        <v>67</v>
      </c>
      <c r="G1" s="46" t="s">
        <v>65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41</v>
      </c>
      <c r="Q1" s="3" t="s">
        <v>27</v>
      </c>
      <c r="R1" s="162">
        <f>R11</f>
        <v>4.29</v>
      </c>
    </row>
    <row r="2" spans="1:18" s="8" customFormat="1" ht="57.75" customHeight="1">
      <c r="A2" s="4"/>
      <c r="B2" s="116" t="s">
        <v>2</v>
      </c>
      <c r="C2" s="116"/>
      <c r="D2" s="117" t="s">
        <v>40</v>
      </c>
      <c r="E2" s="117"/>
      <c r="F2" s="9"/>
      <c r="G2" s="9"/>
      <c r="N2" s="10" t="s">
        <v>3</v>
      </c>
      <c r="O2" s="11"/>
      <c r="P2" s="12"/>
      <c r="Q2" s="3" t="s">
        <v>26</v>
      </c>
      <c r="R2" s="162"/>
    </row>
    <row r="3" spans="1:18" s="8" customFormat="1" ht="35.25" customHeight="1">
      <c r="A3" s="4"/>
      <c r="B3" s="116" t="s">
        <v>25</v>
      </c>
      <c r="C3" s="116"/>
      <c r="D3" s="117" t="s">
        <v>26</v>
      </c>
      <c r="E3" s="117"/>
      <c r="N3" s="10" t="s">
        <v>4</v>
      </c>
      <c r="O3" s="11"/>
      <c r="P3" s="87">
        <f>+O7</f>
        <v>0</v>
      </c>
      <c r="Q3" s="13"/>
      <c r="R3" s="162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2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8" t="s">
        <v>50</v>
      </c>
      <c r="N5" s="115" t="s">
        <v>8</v>
      </c>
      <c r="O5" s="115"/>
      <c r="P5" s="89">
        <f>P1-P2-P3-P4</f>
        <v>41</v>
      </c>
      <c r="Q5" s="13"/>
      <c r="R5" s="162">
        <f>R1-R3</f>
        <v>4.29</v>
      </c>
    </row>
    <row r="6" spans="1:18" s="8" customFormat="1" ht="43.5" customHeight="1" thickTop="1" thickBot="1">
      <c r="A6" s="4"/>
      <c r="B6" s="90" t="s">
        <v>64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49" t="s">
        <v>44</v>
      </c>
      <c r="B7" s="150"/>
      <c r="C7" s="151"/>
      <c r="D7" s="152" t="s">
        <v>11</v>
      </c>
      <c r="E7" s="153"/>
      <c r="F7" s="153"/>
      <c r="G7" s="92">
        <f>SUM(G11:G40)</f>
        <v>0</v>
      </c>
      <c r="H7" s="93">
        <f>SUM(H11:H40)</f>
        <v>0</v>
      </c>
      <c r="I7" s="94">
        <f>SUM(I11:I40)</f>
        <v>0</v>
      </c>
      <c r="J7" s="94">
        <f>SUM(J11:J40)</f>
        <v>0</v>
      </c>
      <c r="K7" s="94">
        <f>SUM(K11:K40)</f>
        <v>0</v>
      </c>
      <c r="L7" s="94">
        <f>SUM(L11:L40)</f>
        <v>0</v>
      </c>
      <c r="M7" s="95">
        <f>SUM(M11:M40)</f>
        <v>41</v>
      </c>
      <c r="N7" s="96">
        <f>SUM(N11:N40)</f>
        <v>41</v>
      </c>
      <c r="O7" s="97">
        <f>SUM(O11:O40)</f>
        <v>0</v>
      </c>
      <c r="P7" s="13">
        <f>+N7-SUM(H7:M7)</f>
        <v>0</v>
      </c>
    </row>
    <row r="8" spans="1:18" ht="36" customHeight="1" thickTop="1" thickBot="1">
      <c r="A8" s="133"/>
      <c r="B8" s="135" t="s">
        <v>12</v>
      </c>
      <c r="C8" s="135" t="s">
        <v>13</v>
      </c>
      <c r="D8" s="154" t="s">
        <v>24</v>
      </c>
      <c r="E8" s="135" t="s">
        <v>45</v>
      </c>
      <c r="F8" s="156" t="s">
        <v>46</v>
      </c>
      <c r="G8" s="157" t="s">
        <v>15</v>
      </c>
      <c r="H8" s="159" t="s">
        <v>16</v>
      </c>
      <c r="I8" s="119" t="s">
        <v>33</v>
      </c>
      <c r="J8" s="118" t="s">
        <v>35</v>
      </c>
      <c r="K8" s="118" t="s">
        <v>34</v>
      </c>
      <c r="L8" s="160" t="s">
        <v>47</v>
      </c>
      <c r="M8" s="161"/>
      <c r="N8" s="131" t="s">
        <v>17</v>
      </c>
      <c r="O8" s="143" t="s">
        <v>18</v>
      </c>
      <c r="P8" s="129" t="s">
        <v>19</v>
      </c>
      <c r="Q8" s="2"/>
      <c r="R8" s="144" t="s">
        <v>48</v>
      </c>
    </row>
    <row r="9" spans="1:18" ht="36" customHeight="1" thickTop="1" thickBot="1">
      <c r="A9" s="133"/>
      <c r="B9" s="135" t="s">
        <v>12</v>
      </c>
      <c r="C9" s="135"/>
      <c r="D9" s="155"/>
      <c r="E9" s="135"/>
      <c r="F9" s="156"/>
      <c r="G9" s="158"/>
      <c r="H9" s="159" t="s">
        <v>33</v>
      </c>
      <c r="I9" s="119" t="s">
        <v>33</v>
      </c>
      <c r="J9" s="119"/>
      <c r="K9" s="119" t="s">
        <v>32</v>
      </c>
      <c r="L9" s="124" t="s">
        <v>22</v>
      </c>
      <c r="M9" s="148" t="s">
        <v>23</v>
      </c>
      <c r="N9" s="131"/>
      <c r="O9" s="143"/>
      <c r="P9" s="129"/>
      <c r="Q9" s="2"/>
      <c r="R9" s="145"/>
    </row>
    <row r="10" spans="1:18" ht="37.5" customHeight="1" thickTop="1" thickBot="1">
      <c r="A10" s="133"/>
      <c r="B10" s="135"/>
      <c r="C10" s="135"/>
      <c r="D10" s="155"/>
      <c r="E10" s="135"/>
      <c r="F10" s="156"/>
      <c r="G10" s="98" t="s">
        <v>20</v>
      </c>
      <c r="H10" s="159"/>
      <c r="I10" s="119"/>
      <c r="J10" s="119"/>
      <c r="K10" s="119"/>
      <c r="L10" s="147"/>
      <c r="M10" s="128"/>
      <c r="N10" s="131"/>
      <c r="O10" s="143"/>
      <c r="P10" s="129"/>
      <c r="Q10" s="2"/>
      <c r="R10" s="146"/>
    </row>
    <row r="11" spans="1:18" ht="30" customHeight="1" thickTop="1">
      <c r="A11" s="27">
        <v>1</v>
      </c>
      <c r="B11" s="43">
        <v>41659</v>
      </c>
      <c r="C11" s="29" t="s">
        <v>56</v>
      </c>
      <c r="D11" s="99" t="s">
        <v>49</v>
      </c>
      <c r="E11" s="99" t="s">
        <v>61</v>
      </c>
      <c r="F11" s="100" t="s">
        <v>66</v>
      </c>
      <c r="G11" s="101"/>
      <c r="H11" s="102">
        <f t="shared" ref="H11:H39" si="0">IF($D$3="si",($G$5/$G$6*G11),IF($D$3="no",G11*$G$4,0))</f>
        <v>0</v>
      </c>
      <c r="I11" s="30"/>
      <c r="J11" s="31"/>
      <c r="K11" s="103"/>
      <c r="L11" s="103"/>
      <c r="M11" s="34">
        <v>41</v>
      </c>
      <c r="N11" s="35">
        <f t="shared" ref="N11:N40" si="1">SUM(H11:M11)</f>
        <v>41</v>
      </c>
      <c r="O11" s="36"/>
      <c r="P11" s="37"/>
      <c r="Q11" s="2"/>
      <c r="R11" s="104">
        <v>4.29</v>
      </c>
    </row>
    <row r="12" spans="1:18" ht="30" customHeight="1">
      <c r="A12" s="38">
        <v>2</v>
      </c>
      <c r="B12" s="43"/>
      <c r="C12" s="29"/>
      <c r="D12" s="99"/>
      <c r="E12" s="99"/>
      <c r="F12" s="100"/>
      <c r="G12" s="105"/>
      <c r="H12" s="102"/>
      <c r="I12" s="30"/>
      <c r="J12" s="31"/>
      <c r="K12" s="103"/>
      <c r="L12" s="33"/>
      <c r="M12" s="34"/>
      <c r="N12" s="35">
        <f t="shared" si="1"/>
        <v>0</v>
      </c>
      <c r="O12" s="39"/>
      <c r="P12" s="37"/>
      <c r="Q12" s="2"/>
      <c r="R12" s="104"/>
    </row>
    <row r="13" spans="1:18" ht="30" customHeight="1">
      <c r="A13" s="38">
        <v>3</v>
      </c>
      <c r="B13" s="43"/>
      <c r="C13" s="29"/>
      <c r="D13" s="99"/>
      <c r="E13" s="99"/>
      <c r="F13" s="100"/>
      <c r="G13" s="105"/>
      <c r="H13" s="102"/>
      <c r="I13" s="30"/>
      <c r="J13" s="31"/>
      <c r="K13" s="103"/>
      <c r="L13" s="33"/>
      <c r="M13" s="34"/>
      <c r="N13" s="35">
        <f t="shared" si="1"/>
        <v>0</v>
      </c>
      <c r="O13" s="39"/>
      <c r="P13" s="37" t="str">
        <f t="shared" ref="P13:P40" si="2">IF(F13="Milano","X","")</f>
        <v/>
      </c>
      <c r="Q13" s="2"/>
      <c r="R13" s="106"/>
    </row>
    <row r="14" spans="1:18" ht="30" customHeight="1">
      <c r="A14" s="38">
        <v>4</v>
      </c>
      <c r="B14" s="43"/>
      <c r="C14" s="29"/>
      <c r="D14" s="99"/>
      <c r="E14" s="99"/>
      <c r="F14" s="100"/>
      <c r="G14" s="105"/>
      <c r="H14" s="102"/>
      <c r="I14" s="30"/>
      <c r="J14" s="31"/>
      <c r="K14" s="103"/>
      <c r="L14" s="33"/>
      <c r="M14" s="34"/>
      <c r="N14" s="35">
        <f t="shared" si="1"/>
        <v>0</v>
      </c>
      <c r="O14" s="39"/>
      <c r="P14" s="37" t="str">
        <f t="shared" si="2"/>
        <v/>
      </c>
      <c r="Q14" s="2"/>
      <c r="R14" s="107"/>
    </row>
    <row r="15" spans="1:18" ht="30" customHeight="1">
      <c r="A15" s="38">
        <v>5</v>
      </c>
      <c r="B15" s="43"/>
      <c r="C15" s="29"/>
      <c r="D15" s="99"/>
      <c r="E15" s="99"/>
      <c r="F15" s="100"/>
      <c r="G15" s="105"/>
      <c r="H15" s="102"/>
      <c r="I15" s="30"/>
      <c r="J15" s="31"/>
      <c r="K15" s="103"/>
      <c r="L15" s="33"/>
      <c r="M15" s="34"/>
      <c r="N15" s="35">
        <f t="shared" si="1"/>
        <v>0</v>
      </c>
      <c r="O15" s="39"/>
      <c r="P15" s="37" t="str">
        <f t="shared" si="2"/>
        <v/>
      </c>
      <c r="Q15" s="2"/>
      <c r="R15" s="108"/>
    </row>
    <row r="16" spans="1:18" ht="30" customHeight="1">
      <c r="A16" s="38">
        <v>6</v>
      </c>
      <c r="B16" s="43"/>
      <c r="C16" s="29"/>
      <c r="D16" s="99"/>
      <c r="E16" s="99"/>
      <c r="F16" s="100"/>
      <c r="G16" s="105"/>
      <c r="H16" s="102"/>
      <c r="I16" s="30"/>
      <c r="J16" s="31"/>
      <c r="K16" s="103"/>
      <c r="L16" s="33"/>
      <c r="M16" s="34"/>
      <c r="N16" s="35">
        <f t="shared" si="1"/>
        <v>0</v>
      </c>
      <c r="O16" s="39"/>
      <c r="P16" s="37" t="str">
        <f t="shared" si="2"/>
        <v/>
      </c>
      <c r="Q16" s="2"/>
      <c r="R16" s="107"/>
    </row>
    <row r="17" spans="1:18" ht="30" customHeight="1">
      <c r="A17" s="38">
        <v>7</v>
      </c>
      <c r="B17" s="43"/>
      <c r="C17" s="29"/>
      <c r="D17" s="99"/>
      <c r="E17" s="99"/>
      <c r="F17" s="100"/>
      <c r="G17" s="105"/>
      <c r="H17" s="102"/>
      <c r="I17" s="30"/>
      <c r="J17" s="31"/>
      <c r="K17" s="103"/>
      <c r="L17" s="33"/>
      <c r="M17" s="34"/>
      <c r="N17" s="35">
        <f t="shared" si="1"/>
        <v>0</v>
      </c>
      <c r="O17" s="39"/>
      <c r="P17" s="37" t="str">
        <f t="shared" si="2"/>
        <v/>
      </c>
      <c r="Q17" s="2"/>
      <c r="R17" s="107"/>
    </row>
    <row r="18" spans="1:18" ht="30" customHeight="1">
      <c r="A18" s="38">
        <v>8</v>
      </c>
      <c r="B18" s="43"/>
      <c r="C18" s="29"/>
      <c r="D18" s="99"/>
      <c r="E18" s="99"/>
      <c r="F18" s="100"/>
      <c r="G18" s="105"/>
      <c r="H18" s="102"/>
      <c r="I18" s="30"/>
      <c r="J18" s="31"/>
      <c r="K18" s="103"/>
      <c r="L18" s="33"/>
      <c r="M18" s="34"/>
      <c r="N18" s="35">
        <f t="shared" si="1"/>
        <v>0</v>
      </c>
      <c r="O18" s="39"/>
      <c r="P18" s="37" t="str">
        <f t="shared" si="2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/>
      <c r="I19" s="30"/>
      <c r="J19" s="31"/>
      <c r="K19" s="103"/>
      <c r="L19" s="33"/>
      <c r="M19" s="34"/>
      <c r="N19" s="35">
        <f t="shared" si="1"/>
        <v>0</v>
      </c>
      <c r="O19" s="39"/>
      <c r="P19" s="37" t="str">
        <f t="shared" si="2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/>
      <c r="I20" s="30"/>
      <c r="J20" s="31"/>
      <c r="K20" s="103"/>
      <c r="L20" s="33"/>
      <c r="M20" s="34"/>
      <c r="N20" s="35">
        <f t="shared" si="1"/>
        <v>0</v>
      </c>
      <c r="O20" s="39"/>
      <c r="P20" s="37" t="str">
        <f t="shared" si="2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/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2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/>
      <c r="I22" s="31"/>
      <c r="J22" s="31"/>
      <c r="K22" s="103"/>
      <c r="L22" s="33"/>
      <c r="M22" s="34"/>
      <c r="N22" s="35">
        <f t="shared" si="1"/>
        <v>0</v>
      </c>
      <c r="O22" s="39"/>
      <c r="P22" s="37" t="str">
        <f t="shared" si="2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9"/>
    </row>
    <row r="43" spans="1:18">
      <c r="A43" s="53"/>
      <c r="B43" s="65" t="s">
        <v>36</v>
      </c>
      <c r="C43" s="65"/>
      <c r="D43" s="65"/>
      <c r="E43" s="54"/>
      <c r="F43" s="54"/>
      <c r="G43" s="65" t="s">
        <v>38</v>
      </c>
      <c r="H43" s="65"/>
      <c r="I43" s="65"/>
      <c r="J43" s="54"/>
      <c r="K43" s="54"/>
      <c r="L43" s="65" t="s">
        <v>37</v>
      </c>
      <c r="M43" s="65"/>
      <c r="N43" s="65"/>
      <c r="O43" s="54"/>
      <c r="P43" s="109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9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9:C40">
      <formula1>1</formula1>
      <formula2>0</formula2>
    </dataValidation>
    <dataValidation type="date" operator="greaterThanOrEqual" showErrorMessage="1" errorTitle="Data" error="Inserire una data superiore al 1/11/2000" sqref="B42 B11:B18 B23:B40">
      <formula1>36831</formula1>
      <formula2>0</formula2>
    </dataValidation>
    <dataValidation type="textLength" operator="greaterThan" sqref="F42 F29:F40">
      <formula1>1</formula1>
      <formula2>0</formula2>
    </dataValidation>
    <dataValidation type="textLength" operator="greaterThan" allowBlank="1" showErrorMessage="1" sqref="D42:E42 D25:D40 E29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H12:H40 I23:M40 J11:M12 I17:I22 J13:L22 H11:I11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Anticipi EUR</vt:lpstr>
      <vt:lpstr>Anticipi USD</vt:lpstr>
      <vt:lpstr>Anticipi EGP</vt:lpstr>
      <vt:lpstr>'Anticipi EGP'!Area_stampa</vt:lpstr>
      <vt:lpstr>'Anticipi EUR'!Area_stampa</vt:lpstr>
      <vt:lpstr>'Anticipi USD'!Area_stampa</vt:lpstr>
      <vt:lpstr>'Anticipi EGP'!Titoli_stampa</vt:lpstr>
      <vt:lpstr>'Anticipi EUR'!Titoli_stampa</vt:lpstr>
      <vt:lpstr>'Anticipi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2014-02-03T18:28:15Z</cp:lastPrinted>
  <dcterms:created xsi:type="dcterms:W3CDTF">2007-03-06T14:42:56Z</dcterms:created>
  <dcterms:modified xsi:type="dcterms:W3CDTF">2014-02-03T18:38:36Z</dcterms:modified>
</cp:coreProperties>
</file>