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05" windowHeight="10905" activeTab="2"/>
  </bookViews>
  <sheets>
    <sheet name="Expense EURO" sheetId="1" r:id="rId1"/>
    <sheet name="Expense Value MXN" sheetId="2" r:id="rId2"/>
    <sheet name="Expense Value USD" sheetId="4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H19" i="2"/>
  <c r="N19" s="1"/>
  <c r="H18"/>
  <c r="N18" s="1"/>
  <c r="H15" l="1"/>
  <c r="H16"/>
  <c r="H17"/>
  <c r="R1" i="4"/>
  <c r="R5" s="1"/>
  <c r="R5" i="2"/>
  <c r="H40" i="4" l="1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H11"/>
  <c r="N11" s="1"/>
  <c r="O7"/>
  <c r="M7"/>
  <c r="L7"/>
  <c r="K7"/>
  <c r="J7"/>
  <c r="I7"/>
  <c r="G7"/>
  <c r="P3"/>
  <c r="H7" l="1"/>
  <c r="P1" s="1"/>
  <c r="P5" s="1"/>
  <c r="N12"/>
  <c r="N7" s="1"/>
  <c r="H40" i="2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N17"/>
  <c r="N16"/>
  <c r="N15"/>
  <c r="H14"/>
  <c r="N14" s="1"/>
  <c r="H13"/>
  <c r="N13" s="1"/>
  <c r="H12"/>
  <c r="N12" s="1"/>
  <c r="H11"/>
  <c r="N11" s="1"/>
  <c r="O7"/>
  <c r="M7"/>
  <c r="L7"/>
  <c r="K7"/>
  <c r="J7"/>
  <c r="I7"/>
  <c r="G7"/>
  <c r="P3"/>
  <c r="H40" i="1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I7"/>
  <c r="G7"/>
  <c r="P3"/>
  <c r="M1" i="4" l="1"/>
  <c r="H7" i="1"/>
  <c r="P1" s="1"/>
  <c r="H7" i="2"/>
  <c r="P1" s="1"/>
  <c r="P5" s="1"/>
  <c r="N7" i="1"/>
  <c r="N7" i="2"/>
  <c r="M1" l="1"/>
  <c r="M1" i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<sst xmlns="http://schemas.openxmlformats.org/spreadsheetml/2006/main" count="213" uniqueCount="76">
  <si>
    <t>Name&amp;Surname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</si>
  <si>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</si>
  <si>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</si>
  <si>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</si>
  <si>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</si>
  <si>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</si>
  <si>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</si>
  <si>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</si>
  <si>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</si>
  <si>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</si>
  <si>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</si>
  <si>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</si>
  <si>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</si>
  <si>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</si>
  <si>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</si>
  <si>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</si>
  <si>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</si>
  <si>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</si>
  <si>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</si>
  <si>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</si>
  <si>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</si>
  <si>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</si>
  <si>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</si>
  <si>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</si>
  <si>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</si>
  <si>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</si>
  <si>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</si>
  <si>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</si>
  <si>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</si>
  <si>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</si>
  <si>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</si>
  <si>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</si>
  <si>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</si>
  <si>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</si>
  <si>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</si>
  <si>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</si>
  <si>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</si>
  <si>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</si>
  <si>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</si>
  <si>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</si>
  <si>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</si>
  <si>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</si>
  <si>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</si>
  <si>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</si>
  <si>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</si>
  <si>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</si>
  <si>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</si>
  <si>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Sergio Rodríguez-Solís Guerrero</t>
  </si>
  <si>
    <t>Sergio rodríguez-Solís Guerrero</t>
  </si>
  <si>
    <t>01_01</t>
  </si>
  <si>
    <t>HT Year Meeting</t>
  </si>
  <si>
    <t>Breakfast</t>
  </si>
  <si>
    <t>Madrid</t>
  </si>
  <si>
    <t>Taxi</t>
  </si>
  <si>
    <t>Milano</t>
  </si>
  <si>
    <t>Lunch</t>
  </si>
  <si>
    <t>Bag charge</t>
  </si>
  <si>
    <t>Pesos Mexicanos</t>
  </si>
  <si>
    <t>México</t>
  </si>
  <si>
    <t>Change currencies</t>
  </si>
  <si>
    <t>USD</t>
  </si>
  <si>
    <t>USA</t>
  </si>
  <si>
    <t>Support Querétaro</t>
  </si>
  <si>
    <t>Hotel</t>
  </si>
  <si>
    <t>January</t>
  </si>
  <si>
    <t>Demos PF / PGJ Guerrero</t>
  </si>
  <si>
    <t>POC PGJ Guerrero</t>
  </si>
  <si>
    <t>Dinner</t>
  </si>
  <si>
    <t>MAD-MXP</t>
  </si>
  <si>
    <t>Metro</t>
  </si>
  <si>
    <t>Malpensa Express</t>
  </si>
  <si>
    <t>CIS Delivery</t>
  </si>
  <si>
    <t>Amsterdam</t>
  </si>
  <si>
    <t>Café</t>
  </si>
  <si>
    <t>01_03</t>
  </si>
  <si>
    <t>01_02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</si>
</sst>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_-[$€-2]\ * #,##0.00_-;\-[$€-2]\ * #,##0.00_-;_-[$€-2]\ * &quot;-&quot;??_-;_-@_-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  <font>
      <b/>
      <u/>
      <sz val="18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3" fillId="0" borderId="0" applyFill="0" applyBorder="0" applyAlignment="0" applyProtection="0"/>
  </cellStyleXfs>
  <cellXfs count="152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171" fontId="1" fillId="0" borderId="55" xfId="0" applyNumberFormat="1" applyFont="1" applyBorder="1" applyAlignment="1" applyProtection="1">
      <alignment horizontal="righ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8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0" fillId="9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2" xfId="0" applyNumberFormat="1" applyFont="1" applyFill="1" applyBorder="1" applyAlignment="1" applyProtection="1">
      <alignment horizontal="center" vertical="center"/>
    </xf>
    <xf numFmtId="4" fontId="1" fillId="7" borderId="63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vertical="center"/>
    </xf>
    <xf numFmtId="0" fontId="2" fillId="0" borderId="76" xfId="0" applyNumberFormat="1" applyFont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173" fontId="1" fillId="0" borderId="0" xfId="0" applyNumberFormat="1" applyFont="1" applyAlignment="1" applyProtection="1">
      <alignment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0" fontId="1" fillId="10" borderId="61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 wrapText="1"/>
    </xf>
    <xf numFmtId="0" fontId="2" fillId="6" borderId="63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4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172" fontId="2" fillId="0" borderId="66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172" fontId="2" fillId="0" borderId="73" xfId="0" applyNumberFormat="1" applyFont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72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view="pageBreakPreview" zoomScale="60" zoomScaleNormal="50" workbookViewId="0">
      <selection activeCell="M24" sqref="M24:M27"/>
    </sheetView>
  </sheetViews>
  <sheetFormatPr defaultColWidth="9.140625" defaultRowHeight="18.75"/>
  <cols>
    <col min="1" max="1" width="6.7109375" style="62" customWidth="1"/>
    <col min="2" max="2" width="19.42578125" style="15" customWidth="1"/>
    <col min="3" max="3" width="38" style="15" customWidth="1"/>
    <col min="4" max="4" width="36" style="15" customWidth="1"/>
    <col min="5" max="5" width="28.7109375" style="15" customWidth="1"/>
    <col min="6" max="6" width="39.42578125" style="15" customWidth="1"/>
    <col min="7" max="7" width="30.5703125" style="15" customWidth="1"/>
    <col min="8" max="8" width="41.140625" style="15" customWidth="1"/>
    <col min="9" max="10" width="26.42578125" style="15" customWidth="1"/>
    <col min="11" max="11" width="24.140625" style="15" customWidth="1"/>
    <col min="12" max="12" width="22.140625" style="15" customWidth="1"/>
    <col min="13" max="13" width="25.5703125" style="15" customWidth="1"/>
    <col min="14" max="17" width="19.85546875" style="15" customWidth="1"/>
    <col min="18" max="18" width="19.85546875" style="3" customWidth="1"/>
    <col min="19" max="19" width="8.5703125" style="15" customWidth="1"/>
    <col min="20" max="16384" width="9.140625" style="15"/>
  </cols>
  <sheetData>
    <row r="1" spans="1:19" s="2" customFormat="1" ht="35.25" customHeight="1">
      <c r="A1" s="1"/>
      <c r="B1" s="105" t="s">
        <v>0</v>
      </c>
      <c r="C1" s="105"/>
      <c r="D1" s="105"/>
      <c r="E1" s="106" t="s">
        <v>48</v>
      </c>
      <c r="F1" s="106"/>
      <c r="G1" s="149" t="s">
        <v>64</v>
      </c>
      <c r="H1" s="150" t="s">
        <v>49</v>
      </c>
      <c r="L1" s="2" t="s">
        <v>1</v>
      </c>
      <c r="M1" s="3">
        <f>+P1-N7</f>
        <v>0</v>
      </c>
      <c r="N1" s="4" t="s">
        <v>2</v>
      </c>
      <c r="O1" s="5"/>
      <c r="P1" s="6">
        <f>SUM(H7:M7)</f>
        <v>334.92</v>
      </c>
      <c r="Q1" s="3" t="s">
        <v>3</v>
      </c>
    </row>
    <row r="2" spans="1:19" s="2" customFormat="1" ht="35.25" customHeight="1">
      <c r="A2" s="1"/>
      <c r="B2" s="107" t="s">
        <v>4</v>
      </c>
      <c r="C2" s="107"/>
      <c r="D2" s="107"/>
      <c r="E2" s="106"/>
      <c r="F2" s="106"/>
      <c r="G2" s="7"/>
      <c r="H2" s="7"/>
      <c r="N2" s="8" t="s">
        <v>5</v>
      </c>
      <c r="O2" s="9"/>
      <c r="P2" s="10"/>
      <c r="Q2" s="3" t="s">
        <v>6</v>
      </c>
    </row>
    <row r="3" spans="1:19" s="2" customFormat="1" ht="35.25" customHeight="1">
      <c r="A3" s="1"/>
      <c r="B3" s="107" t="s">
        <v>7</v>
      </c>
      <c r="C3" s="107"/>
      <c r="D3" s="107"/>
      <c r="E3" s="106" t="s">
        <v>6</v>
      </c>
      <c r="F3" s="106"/>
      <c r="N3" s="8" t="s">
        <v>8</v>
      </c>
      <c r="O3" s="9"/>
      <c r="P3" s="10">
        <f>+O7</f>
        <v>0</v>
      </c>
      <c r="Q3" s="11"/>
      <c r="R3" s="12"/>
    </row>
    <row r="4" spans="1:19" s="2" customFormat="1" ht="35.25" customHeight="1" thickBot="1">
      <c r="A4" s="1"/>
      <c r="E4" s="12"/>
      <c r="F4" s="12"/>
      <c r="G4" s="8" t="s">
        <v>9</v>
      </c>
      <c r="H4" s="13">
        <v>1</v>
      </c>
      <c r="I4" s="14"/>
      <c r="J4" s="14"/>
      <c r="K4" s="14"/>
      <c r="L4" s="15"/>
      <c r="M4" s="15"/>
      <c r="N4" s="16"/>
      <c r="O4" s="17"/>
      <c r="P4" s="18"/>
      <c r="Q4" s="11"/>
      <c r="R4" s="12"/>
    </row>
    <row r="5" spans="1:19" s="2" customFormat="1" ht="46.5" customHeight="1" thickTop="1" thickBot="1">
      <c r="A5" s="1"/>
      <c r="B5" s="19" t="s">
        <v>10</v>
      </c>
      <c r="C5" s="20"/>
      <c r="D5" s="21"/>
      <c r="E5" s="151">
        <v>17</v>
      </c>
      <c r="F5" s="12"/>
      <c r="G5" s="22" t="s">
        <v>11</v>
      </c>
      <c r="H5" s="13">
        <v>1.1100000000000001</v>
      </c>
      <c r="N5" s="110" t="s">
        <v>12</v>
      </c>
      <c r="O5" s="110"/>
      <c r="P5" s="23">
        <f>P1-P2-P3</f>
        <v>334.92</v>
      </c>
      <c r="Q5" s="11"/>
      <c r="R5" s="12"/>
    </row>
    <row r="6" spans="1:19" s="2" customFormat="1" ht="43.5" customHeight="1" thickTop="1" thickBot="1">
      <c r="A6" s="1"/>
      <c r="B6" s="24" t="s">
        <v>13</v>
      </c>
      <c r="C6" s="24"/>
      <c r="D6" s="24"/>
      <c r="E6" s="12"/>
      <c r="F6" s="12"/>
      <c r="G6" s="22" t="s">
        <v>14</v>
      </c>
      <c r="H6" s="25">
        <v>11.11</v>
      </c>
      <c r="R6" s="11"/>
      <c r="S6" s="12"/>
    </row>
    <row r="7" spans="1:19" s="2" customFormat="1" ht="27" customHeight="1" thickBot="1">
      <c r="A7" s="26"/>
      <c r="B7" s="27"/>
      <c r="C7" s="27"/>
      <c r="D7" s="28" t="s">
        <v>15</v>
      </c>
      <c r="E7" s="111" t="s">
        <v>16</v>
      </c>
      <c r="F7" s="112"/>
      <c r="G7" s="29">
        <f>SUM(G11:G40)</f>
        <v>0</v>
      </c>
      <c r="H7" s="29">
        <f>SUM(H11:H40)</f>
        <v>0</v>
      </c>
      <c r="I7" s="30">
        <f>SUM(I11:I40)</f>
        <v>0</v>
      </c>
      <c r="J7" s="31">
        <f>SUM(J11:J40)</f>
        <v>191.5</v>
      </c>
      <c r="K7" s="32">
        <f>SUM(K11:K40)</f>
        <v>62.12</v>
      </c>
      <c r="L7" s="32">
        <f>SUM(L11:L40)</f>
        <v>0</v>
      </c>
      <c r="M7" s="32">
        <f>SUM(M11:M40)</f>
        <v>81.3</v>
      </c>
      <c r="N7" s="32">
        <f>SUM(N11:N40)</f>
        <v>334.92000000000007</v>
      </c>
      <c r="O7" s="33">
        <f>SUM(O11:O40)</f>
        <v>0</v>
      </c>
      <c r="P7" s="11"/>
    </row>
    <row r="8" spans="1:19" ht="36" customHeight="1" thickTop="1" thickBot="1">
      <c r="A8" s="113"/>
      <c r="B8" s="34"/>
      <c r="C8" s="115" t="s">
        <v>17</v>
      </c>
      <c r="D8" s="118" t="s">
        <v>18</v>
      </c>
      <c r="E8" s="119" t="s">
        <v>19</v>
      </c>
      <c r="F8" s="120" t="s">
        <v>20</v>
      </c>
      <c r="G8" s="121" t="s">
        <v>21</v>
      </c>
      <c r="H8" s="122" t="s">
        <v>22</v>
      </c>
      <c r="I8" s="103" t="s">
        <v>23</v>
      </c>
      <c r="J8" s="103" t="s">
        <v>24</v>
      </c>
      <c r="K8" s="103" t="s">
        <v>25</v>
      </c>
      <c r="L8" s="125" t="s">
        <v>26</v>
      </c>
      <c r="M8" s="126"/>
      <c r="N8" s="127" t="s">
        <v>2</v>
      </c>
      <c r="O8" s="129" t="s">
        <v>27</v>
      </c>
      <c r="R8" s="15"/>
    </row>
    <row r="9" spans="1:19" ht="36" customHeight="1" thickTop="1" thickBot="1">
      <c r="A9" s="114"/>
      <c r="B9" s="34" t="s">
        <v>28</v>
      </c>
      <c r="C9" s="116"/>
      <c r="D9" s="119"/>
      <c r="E9" s="119"/>
      <c r="F9" s="120"/>
      <c r="G9" s="121"/>
      <c r="H9" s="123"/>
      <c r="I9" s="104" t="s">
        <v>29</v>
      </c>
      <c r="J9" s="104"/>
      <c r="K9" s="104" t="s">
        <v>30</v>
      </c>
      <c r="L9" s="103" t="s">
        <v>31</v>
      </c>
      <c r="M9" s="108" t="s">
        <v>32</v>
      </c>
      <c r="N9" s="128"/>
      <c r="O9" s="130"/>
      <c r="R9" s="15"/>
    </row>
    <row r="10" spans="1:19" ht="37.5" customHeight="1" thickTop="1" thickBot="1">
      <c r="A10" s="114"/>
      <c r="B10" s="35"/>
      <c r="C10" s="117"/>
      <c r="D10" s="119"/>
      <c r="E10" s="119"/>
      <c r="F10" s="120"/>
      <c r="G10" s="36" t="s">
        <v>33</v>
      </c>
      <c r="H10" s="124"/>
      <c r="I10" s="104"/>
      <c r="J10" s="104"/>
      <c r="K10" s="104"/>
      <c r="L10" s="104"/>
      <c r="M10" s="109"/>
      <c r="N10" s="128"/>
      <c r="O10" s="130"/>
      <c r="R10" s="15"/>
    </row>
    <row r="11" spans="1:19" ht="30" customHeight="1" thickTop="1">
      <c r="A11" s="37">
        <v>1</v>
      </c>
      <c r="B11" s="38">
        <v>41646</v>
      </c>
      <c r="C11" s="39" t="s">
        <v>50</v>
      </c>
      <c r="D11" s="39" t="s">
        <v>51</v>
      </c>
      <c r="E11" s="40"/>
      <c r="F11" s="40" t="s">
        <v>52</v>
      </c>
      <c r="G11" s="41"/>
      <c r="H11" s="42">
        <f>IF($E$3="si",($H$5/$H$6*G11),IF($E$3="no",G11*$H$4,0))</f>
        <v>0</v>
      </c>
      <c r="I11" s="43"/>
      <c r="J11" s="43"/>
      <c r="K11" s="44"/>
      <c r="L11" s="45"/>
      <c r="M11" s="46">
        <v>9.0500000000000007</v>
      </c>
      <c r="N11" s="47">
        <f>SUM(H11:M11)</f>
        <v>9.0500000000000007</v>
      </c>
      <c r="O11" s="48"/>
      <c r="P11" s="49"/>
      <c r="R11" s="15"/>
    </row>
    <row r="12" spans="1:19" ht="30" customHeight="1">
      <c r="A12" s="50">
        <v>2</v>
      </c>
      <c r="B12" s="38">
        <v>41646</v>
      </c>
      <c r="C12" s="39" t="s">
        <v>50</v>
      </c>
      <c r="D12" s="51" t="s">
        <v>53</v>
      </c>
      <c r="E12" s="40"/>
      <c r="F12" s="40" t="s">
        <v>54</v>
      </c>
      <c r="G12" s="52"/>
      <c r="H12" s="42">
        <f>IF($E$3="si",($H$5/$H$6*G12),IF($E$3="no",G12*$H$4,0))</f>
        <v>0</v>
      </c>
      <c r="I12" s="43"/>
      <c r="J12" s="43">
        <v>49</v>
      </c>
      <c r="K12" s="44"/>
      <c r="L12" s="45"/>
      <c r="M12" s="46"/>
      <c r="N12" s="47">
        <f>SUM(H12:M12)</f>
        <v>49</v>
      </c>
      <c r="O12" s="53"/>
      <c r="P12" s="49"/>
      <c r="R12" s="15"/>
    </row>
    <row r="13" spans="1:19" ht="30" customHeight="1">
      <c r="A13" s="50">
        <v>3</v>
      </c>
      <c r="B13" s="54">
        <v>41646</v>
      </c>
      <c r="C13" s="39" t="s">
        <v>50</v>
      </c>
      <c r="D13" s="39" t="s">
        <v>55</v>
      </c>
      <c r="E13" s="40"/>
      <c r="F13" s="40" t="s">
        <v>54</v>
      </c>
      <c r="G13" s="52"/>
      <c r="H13" s="42">
        <f t="shared" ref="H13:H40" si="0">IF($E$3="si",($H$5/$H$6*G13),IF($E$3="no",G13*$H$4,0))</f>
        <v>0</v>
      </c>
      <c r="I13" s="43"/>
      <c r="J13" s="43"/>
      <c r="K13" s="44"/>
      <c r="L13" s="45"/>
      <c r="M13" s="46">
        <v>7.4</v>
      </c>
      <c r="N13" s="47">
        <f>SUM(H13:M13)</f>
        <v>7.4</v>
      </c>
      <c r="O13" s="53"/>
      <c r="P13" s="49"/>
      <c r="R13" s="15"/>
    </row>
    <row r="14" spans="1:19" ht="30" customHeight="1">
      <c r="A14" s="50">
        <v>4</v>
      </c>
      <c r="B14" s="54">
        <v>41649</v>
      </c>
      <c r="C14" s="39" t="s">
        <v>50</v>
      </c>
      <c r="D14" s="39" t="s">
        <v>53</v>
      </c>
      <c r="E14" s="40"/>
      <c r="F14" s="40" t="s">
        <v>54</v>
      </c>
      <c r="G14" s="52"/>
      <c r="H14" s="42">
        <f t="shared" si="0"/>
        <v>0</v>
      </c>
      <c r="I14" s="43"/>
      <c r="J14" s="43">
        <v>40</v>
      </c>
      <c r="K14" s="44"/>
      <c r="L14" s="45"/>
      <c r="M14" s="46"/>
      <c r="N14" s="47">
        <f t="shared" ref="N14:N40" si="1">SUM(H14:M14)</f>
        <v>40</v>
      </c>
      <c r="O14" s="53"/>
      <c r="P14" s="49"/>
      <c r="R14" s="15"/>
    </row>
    <row r="15" spans="1:19" ht="30" customHeight="1">
      <c r="A15" s="50">
        <v>5</v>
      </c>
      <c r="B15" s="54">
        <v>41649</v>
      </c>
      <c r="C15" s="39" t="s">
        <v>50</v>
      </c>
      <c r="D15" s="39" t="s">
        <v>56</v>
      </c>
      <c r="E15" s="40"/>
      <c r="F15" s="40" t="s">
        <v>54</v>
      </c>
      <c r="G15" s="52"/>
      <c r="H15" s="42">
        <f t="shared" si="0"/>
        <v>0</v>
      </c>
      <c r="I15" s="43"/>
      <c r="J15" s="43"/>
      <c r="K15" s="44">
        <v>30</v>
      </c>
      <c r="L15" s="45"/>
      <c r="M15" s="46"/>
      <c r="N15" s="47">
        <f t="shared" si="1"/>
        <v>30</v>
      </c>
      <c r="O15" s="53"/>
      <c r="P15" s="49"/>
      <c r="R15" s="15"/>
    </row>
    <row r="16" spans="1:19" ht="30" customHeight="1">
      <c r="A16" s="50">
        <v>6</v>
      </c>
      <c r="B16" s="54">
        <v>41649</v>
      </c>
      <c r="C16" s="39" t="s">
        <v>50</v>
      </c>
      <c r="D16" s="39" t="s">
        <v>55</v>
      </c>
      <c r="E16" s="40"/>
      <c r="F16" s="40" t="s">
        <v>54</v>
      </c>
      <c r="G16" s="52"/>
      <c r="H16" s="42">
        <f t="shared" si="0"/>
        <v>0</v>
      </c>
      <c r="I16" s="43"/>
      <c r="J16" s="43"/>
      <c r="K16" s="44"/>
      <c r="L16" s="45"/>
      <c r="M16" s="46">
        <v>6.5</v>
      </c>
      <c r="N16" s="47">
        <f t="shared" si="1"/>
        <v>6.5</v>
      </c>
      <c r="O16" s="53"/>
      <c r="P16" s="49"/>
      <c r="Q16" s="101"/>
      <c r="R16" s="15"/>
    </row>
    <row r="17" spans="1:18">
      <c r="A17" s="50">
        <v>7</v>
      </c>
      <c r="B17" s="54">
        <v>41652</v>
      </c>
      <c r="C17" s="51" t="s">
        <v>65</v>
      </c>
      <c r="D17" s="39" t="s">
        <v>59</v>
      </c>
      <c r="E17" s="40"/>
      <c r="F17" s="40" t="s">
        <v>52</v>
      </c>
      <c r="G17" s="52"/>
      <c r="H17" s="42">
        <f t="shared" si="0"/>
        <v>0</v>
      </c>
      <c r="I17" s="43"/>
      <c r="J17" s="43"/>
      <c r="K17" s="44">
        <v>32.119999999999997</v>
      </c>
      <c r="L17" s="45"/>
      <c r="M17" s="46"/>
      <c r="N17" s="47">
        <f t="shared" si="1"/>
        <v>32.119999999999997</v>
      </c>
      <c r="O17" s="53"/>
      <c r="P17" s="49"/>
      <c r="R17" s="15"/>
    </row>
    <row r="18" spans="1:18">
      <c r="A18" s="50">
        <v>8</v>
      </c>
      <c r="B18" s="54">
        <v>41652</v>
      </c>
      <c r="C18" s="51" t="s">
        <v>65</v>
      </c>
      <c r="D18" s="39" t="s">
        <v>51</v>
      </c>
      <c r="E18" s="40"/>
      <c r="F18" s="40" t="s">
        <v>52</v>
      </c>
      <c r="G18" s="52"/>
      <c r="H18" s="42">
        <f t="shared" si="0"/>
        <v>0</v>
      </c>
      <c r="I18" s="43"/>
      <c r="J18" s="43"/>
      <c r="K18" s="44"/>
      <c r="L18" s="45"/>
      <c r="M18" s="45">
        <v>8.15</v>
      </c>
      <c r="N18" s="47">
        <f t="shared" si="1"/>
        <v>8.15</v>
      </c>
      <c r="O18" s="53"/>
      <c r="P18" s="49"/>
      <c r="Q18" s="101"/>
      <c r="R18" s="15"/>
    </row>
    <row r="19" spans="1:18">
      <c r="A19" s="50">
        <v>9</v>
      </c>
      <c r="B19" s="54">
        <v>41661</v>
      </c>
      <c r="C19" s="39" t="s">
        <v>66</v>
      </c>
      <c r="D19" s="51" t="s">
        <v>67</v>
      </c>
      <c r="E19" s="40"/>
      <c r="F19" s="40" t="s">
        <v>68</v>
      </c>
      <c r="G19" s="55"/>
      <c r="H19" s="42">
        <f t="shared" si="0"/>
        <v>0</v>
      </c>
      <c r="I19" s="43"/>
      <c r="J19" s="43"/>
      <c r="K19" s="44"/>
      <c r="L19" s="45"/>
      <c r="M19" s="45">
        <v>7.5</v>
      </c>
      <c r="N19" s="47">
        <f t="shared" si="1"/>
        <v>7.5</v>
      </c>
      <c r="O19" s="53"/>
      <c r="P19" s="49"/>
      <c r="R19" s="15"/>
    </row>
    <row r="20" spans="1:18">
      <c r="A20" s="50">
        <v>10</v>
      </c>
      <c r="B20" s="54">
        <v>41661</v>
      </c>
      <c r="C20" s="39" t="s">
        <v>66</v>
      </c>
      <c r="D20" s="51" t="s">
        <v>53</v>
      </c>
      <c r="E20" s="40"/>
      <c r="F20" s="40" t="s">
        <v>54</v>
      </c>
      <c r="G20" s="55"/>
      <c r="H20" s="42">
        <f t="shared" si="0"/>
        <v>0</v>
      </c>
      <c r="I20" s="43"/>
      <c r="J20" s="43">
        <v>90</v>
      </c>
      <c r="K20" s="44"/>
      <c r="L20" s="45"/>
      <c r="M20" s="45"/>
      <c r="N20" s="47">
        <f t="shared" si="1"/>
        <v>90</v>
      </c>
      <c r="O20" s="53"/>
      <c r="P20" s="49"/>
      <c r="R20" s="15"/>
    </row>
    <row r="21" spans="1:18">
      <c r="A21" s="50">
        <v>11</v>
      </c>
      <c r="B21" s="54">
        <v>41663</v>
      </c>
      <c r="C21" s="39" t="s">
        <v>66</v>
      </c>
      <c r="D21" s="51" t="s">
        <v>55</v>
      </c>
      <c r="E21" s="40"/>
      <c r="F21" s="40" t="s">
        <v>54</v>
      </c>
      <c r="G21" s="55"/>
      <c r="H21" s="42">
        <f t="shared" si="0"/>
        <v>0</v>
      </c>
      <c r="I21" s="43"/>
      <c r="J21" s="43"/>
      <c r="K21" s="44"/>
      <c r="L21" s="45"/>
      <c r="M21" s="45">
        <v>4</v>
      </c>
      <c r="N21" s="47">
        <f t="shared" si="1"/>
        <v>4</v>
      </c>
      <c r="O21" s="53"/>
      <c r="P21" s="49"/>
      <c r="Q21" s="101"/>
      <c r="R21" s="15"/>
    </row>
    <row r="22" spans="1:18">
      <c r="A22" s="50">
        <v>12</v>
      </c>
      <c r="B22" s="54">
        <v>41663</v>
      </c>
      <c r="C22" s="39" t="s">
        <v>66</v>
      </c>
      <c r="D22" s="51" t="s">
        <v>69</v>
      </c>
      <c r="E22" s="40"/>
      <c r="F22" s="40" t="s">
        <v>54</v>
      </c>
      <c r="G22" s="55"/>
      <c r="H22" s="42">
        <f t="shared" si="0"/>
        <v>0</v>
      </c>
      <c r="I22" s="43"/>
      <c r="J22" s="43">
        <v>1.5</v>
      </c>
      <c r="K22" s="44"/>
      <c r="L22" s="45"/>
      <c r="M22" s="45"/>
      <c r="N22" s="47">
        <f t="shared" si="1"/>
        <v>1.5</v>
      </c>
      <c r="O22" s="53"/>
      <c r="P22" s="49"/>
      <c r="R22" s="15"/>
    </row>
    <row r="23" spans="1:18">
      <c r="A23" s="50">
        <v>13</v>
      </c>
      <c r="B23" s="54">
        <v>41663</v>
      </c>
      <c r="C23" s="39" t="s">
        <v>66</v>
      </c>
      <c r="D23" s="51" t="s">
        <v>70</v>
      </c>
      <c r="E23" s="40"/>
      <c r="F23" s="40" t="s">
        <v>54</v>
      </c>
      <c r="G23" s="55"/>
      <c r="H23" s="42">
        <f t="shared" si="0"/>
        <v>0</v>
      </c>
      <c r="I23" s="43"/>
      <c r="J23" s="43">
        <v>11</v>
      </c>
      <c r="K23" s="44"/>
      <c r="L23" s="45"/>
      <c r="M23" s="45"/>
      <c r="N23" s="47">
        <f t="shared" si="1"/>
        <v>11</v>
      </c>
      <c r="O23" s="53"/>
      <c r="P23" s="49"/>
      <c r="Q23" s="101"/>
      <c r="R23" s="15"/>
    </row>
    <row r="24" spans="1:18">
      <c r="A24" s="50">
        <v>14</v>
      </c>
      <c r="B24" s="54">
        <v>41665</v>
      </c>
      <c r="C24" s="39" t="s">
        <v>71</v>
      </c>
      <c r="D24" s="51" t="s">
        <v>51</v>
      </c>
      <c r="E24" s="40"/>
      <c r="F24" s="40" t="s">
        <v>52</v>
      </c>
      <c r="G24" s="55"/>
      <c r="H24" s="42">
        <f t="shared" si="0"/>
        <v>0</v>
      </c>
      <c r="I24" s="43"/>
      <c r="J24" s="43"/>
      <c r="K24" s="44"/>
      <c r="L24" s="45"/>
      <c r="M24" s="45">
        <v>8.1</v>
      </c>
      <c r="N24" s="47">
        <f t="shared" si="1"/>
        <v>8.1</v>
      </c>
      <c r="O24" s="53"/>
      <c r="P24" s="49"/>
      <c r="Q24" s="102"/>
      <c r="R24" s="15"/>
    </row>
    <row r="25" spans="1:18">
      <c r="A25" s="50">
        <v>15</v>
      </c>
      <c r="B25" s="54">
        <v>41665</v>
      </c>
      <c r="C25" s="39" t="s">
        <v>71</v>
      </c>
      <c r="D25" s="51" t="s">
        <v>55</v>
      </c>
      <c r="E25" s="40"/>
      <c r="F25" s="40" t="s">
        <v>72</v>
      </c>
      <c r="G25" s="55"/>
      <c r="H25" s="42">
        <f t="shared" si="0"/>
        <v>0</v>
      </c>
      <c r="I25" s="43"/>
      <c r="J25" s="43"/>
      <c r="K25" s="44"/>
      <c r="L25" s="45"/>
      <c r="M25" s="45">
        <v>13</v>
      </c>
      <c r="N25" s="47">
        <f t="shared" si="1"/>
        <v>13</v>
      </c>
      <c r="O25" s="53"/>
      <c r="P25" s="49"/>
      <c r="R25" s="15"/>
    </row>
    <row r="26" spans="1:18">
      <c r="A26" s="50">
        <v>16</v>
      </c>
      <c r="B26" s="54">
        <v>41665</v>
      </c>
      <c r="C26" s="39" t="s">
        <v>71</v>
      </c>
      <c r="D26" s="51" t="s">
        <v>73</v>
      </c>
      <c r="E26" s="40"/>
      <c r="F26" s="40" t="s">
        <v>72</v>
      </c>
      <c r="G26" s="55"/>
      <c r="H26" s="42">
        <f t="shared" si="0"/>
        <v>0</v>
      </c>
      <c r="I26" s="43"/>
      <c r="J26" s="43"/>
      <c r="K26" s="44"/>
      <c r="L26" s="45"/>
      <c r="M26" s="45">
        <v>4.8</v>
      </c>
      <c r="N26" s="47">
        <f t="shared" si="1"/>
        <v>4.8</v>
      </c>
      <c r="O26" s="53"/>
      <c r="P26" s="49"/>
      <c r="R26" s="15"/>
    </row>
    <row r="27" spans="1:18">
      <c r="A27" s="50">
        <v>17</v>
      </c>
      <c r="B27" s="54">
        <v>41670</v>
      </c>
      <c r="C27" s="39" t="s">
        <v>71</v>
      </c>
      <c r="D27" s="51" t="s">
        <v>55</v>
      </c>
      <c r="E27" s="40"/>
      <c r="F27" s="40" t="s">
        <v>72</v>
      </c>
      <c r="G27" s="55"/>
      <c r="H27" s="42">
        <f t="shared" si="0"/>
        <v>0</v>
      </c>
      <c r="I27" s="43"/>
      <c r="J27" s="43"/>
      <c r="K27" s="44"/>
      <c r="L27" s="45"/>
      <c r="M27" s="45">
        <v>12.8</v>
      </c>
      <c r="N27" s="47">
        <f t="shared" si="1"/>
        <v>12.8</v>
      </c>
      <c r="O27" s="53"/>
      <c r="P27" s="49"/>
      <c r="R27" s="15"/>
    </row>
    <row r="28" spans="1:18">
      <c r="A28" s="50">
        <v>18</v>
      </c>
      <c r="B28" s="54"/>
      <c r="C28" s="39"/>
      <c r="D28" s="51"/>
      <c r="E28" s="40"/>
      <c r="F28" s="40"/>
      <c r="G28" s="55"/>
      <c r="H28" s="42">
        <f t="shared" si="0"/>
        <v>0</v>
      </c>
      <c r="I28" s="43"/>
      <c r="J28" s="43"/>
      <c r="K28" s="44"/>
      <c r="L28" s="45"/>
      <c r="M28" s="45"/>
      <c r="N28" s="47">
        <f t="shared" si="1"/>
        <v>0</v>
      </c>
      <c r="O28" s="53"/>
      <c r="P28" s="49"/>
      <c r="R28" s="15"/>
    </row>
    <row r="29" spans="1:18">
      <c r="A29" s="50">
        <v>19</v>
      </c>
      <c r="B29" s="54"/>
      <c r="C29" s="39"/>
      <c r="D29" s="51"/>
      <c r="E29" s="40"/>
      <c r="F29" s="40"/>
      <c r="G29" s="55"/>
      <c r="H29" s="42">
        <f t="shared" si="0"/>
        <v>0</v>
      </c>
      <c r="I29" s="43"/>
      <c r="J29" s="43"/>
      <c r="K29" s="44"/>
      <c r="L29" s="45"/>
      <c r="M29" s="45"/>
      <c r="N29" s="47">
        <f t="shared" si="1"/>
        <v>0</v>
      </c>
      <c r="O29" s="53"/>
      <c r="P29" s="49"/>
      <c r="R29" s="15"/>
    </row>
    <row r="30" spans="1:18">
      <c r="A30" s="50">
        <v>20</v>
      </c>
      <c r="B30" s="54"/>
      <c r="C30" s="39"/>
      <c r="D30" s="51"/>
      <c r="E30" s="40"/>
      <c r="F30" s="40"/>
      <c r="G30" s="55"/>
      <c r="H30" s="42">
        <f t="shared" si="0"/>
        <v>0</v>
      </c>
      <c r="I30" s="43"/>
      <c r="J30" s="43"/>
      <c r="K30" s="44"/>
      <c r="L30" s="45"/>
      <c r="M30" s="45"/>
      <c r="N30" s="47">
        <f t="shared" si="1"/>
        <v>0</v>
      </c>
      <c r="O30" s="53"/>
      <c r="P30" s="49"/>
      <c r="R30" s="15"/>
    </row>
    <row r="31" spans="1:18">
      <c r="A31" s="50">
        <v>21</v>
      </c>
      <c r="B31" s="54"/>
      <c r="C31" s="39"/>
      <c r="D31" s="51"/>
      <c r="E31" s="40"/>
      <c r="F31" s="40"/>
      <c r="G31" s="55"/>
      <c r="H31" s="42">
        <f t="shared" si="0"/>
        <v>0</v>
      </c>
      <c r="I31" s="43"/>
      <c r="J31" s="43"/>
      <c r="K31" s="44"/>
      <c r="L31" s="45"/>
      <c r="M31" s="45"/>
      <c r="N31" s="47">
        <f t="shared" si="1"/>
        <v>0</v>
      </c>
      <c r="O31" s="53"/>
      <c r="P31" s="49"/>
      <c r="R31" s="15"/>
    </row>
    <row r="32" spans="1:18">
      <c r="A32" s="50">
        <v>22</v>
      </c>
      <c r="B32" s="54"/>
      <c r="C32" s="39"/>
      <c r="D32" s="51"/>
      <c r="E32" s="40"/>
      <c r="F32" s="40"/>
      <c r="G32" s="55"/>
      <c r="H32" s="42">
        <f t="shared" si="0"/>
        <v>0</v>
      </c>
      <c r="I32" s="43"/>
      <c r="J32" s="43"/>
      <c r="K32" s="44"/>
      <c r="L32" s="45"/>
      <c r="M32" s="45"/>
      <c r="N32" s="47">
        <f t="shared" si="1"/>
        <v>0</v>
      </c>
      <c r="O32" s="53"/>
      <c r="P32" s="49"/>
      <c r="R32" s="15"/>
    </row>
    <row r="33" spans="1:18">
      <c r="A33" s="50">
        <v>23</v>
      </c>
      <c r="B33" s="54"/>
      <c r="C33" s="39"/>
      <c r="D33" s="51"/>
      <c r="E33" s="40"/>
      <c r="F33" s="40"/>
      <c r="G33" s="55"/>
      <c r="H33" s="42">
        <f t="shared" si="0"/>
        <v>0</v>
      </c>
      <c r="I33" s="43"/>
      <c r="J33" s="43"/>
      <c r="K33" s="44"/>
      <c r="L33" s="45"/>
      <c r="M33" s="45"/>
      <c r="N33" s="47">
        <f t="shared" si="1"/>
        <v>0</v>
      </c>
      <c r="O33" s="53"/>
      <c r="P33" s="49"/>
      <c r="R33" s="15"/>
    </row>
    <row r="34" spans="1:18">
      <c r="A34" s="50">
        <v>24</v>
      </c>
      <c r="B34" s="54"/>
      <c r="C34" s="39"/>
      <c r="D34" s="51"/>
      <c r="E34" s="40"/>
      <c r="F34" s="40"/>
      <c r="G34" s="55"/>
      <c r="H34" s="42">
        <f t="shared" si="0"/>
        <v>0</v>
      </c>
      <c r="I34" s="43"/>
      <c r="J34" s="43"/>
      <c r="K34" s="44"/>
      <c r="L34" s="45"/>
      <c r="M34" s="45"/>
      <c r="N34" s="47">
        <f t="shared" si="1"/>
        <v>0</v>
      </c>
      <c r="O34" s="53"/>
      <c r="P34" s="49"/>
      <c r="R34" s="15"/>
    </row>
    <row r="35" spans="1:18">
      <c r="A35" s="50">
        <v>25</v>
      </c>
      <c r="B35" s="54"/>
      <c r="C35" s="39"/>
      <c r="D35" s="51"/>
      <c r="E35" s="40"/>
      <c r="F35" s="40"/>
      <c r="G35" s="55"/>
      <c r="H35" s="42">
        <f t="shared" si="0"/>
        <v>0</v>
      </c>
      <c r="I35" s="43"/>
      <c r="J35" s="43"/>
      <c r="K35" s="44"/>
      <c r="L35" s="45"/>
      <c r="M35" s="45"/>
      <c r="N35" s="47">
        <f t="shared" si="1"/>
        <v>0</v>
      </c>
      <c r="O35" s="53"/>
      <c r="P35" s="49"/>
      <c r="R35" s="15"/>
    </row>
    <row r="36" spans="1:18">
      <c r="A36" s="50">
        <v>26</v>
      </c>
      <c r="B36" s="54"/>
      <c r="C36" s="39"/>
      <c r="D36" s="51"/>
      <c r="E36" s="40"/>
      <c r="F36" s="40"/>
      <c r="G36" s="55"/>
      <c r="H36" s="43">
        <f t="shared" si="0"/>
        <v>0</v>
      </c>
      <c r="I36" s="43"/>
      <c r="J36" s="43"/>
      <c r="K36" s="44"/>
      <c r="L36" s="45"/>
      <c r="M36" s="45"/>
      <c r="N36" s="47">
        <f t="shared" si="1"/>
        <v>0</v>
      </c>
      <c r="O36" s="53"/>
      <c r="P36" s="49"/>
      <c r="R36" s="15"/>
    </row>
    <row r="37" spans="1:18">
      <c r="A37" s="50">
        <v>27</v>
      </c>
      <c r="B37" s="54"/>
      <c r="C37" s="39"/>
      <c r="D37" s="51"/>
      <c r="E37" s="40"/>
      <c r="F37" s="40"/>
      <c r="G37" s="55"/>
      <c r="H37" s="43">
        <f t="shared" si="0"/>
        <v>0</v>
      </c>
      <c r="I37" s="43"/>
      <c r="J37" s="43"/>
      <c r="K37" s="44"/>
      <c r="L37" s="45"/>
      <c r="M37" s="45"/>
      <c r="N37" s="47">
        <f t="shared" si="1"/>
        <v>0</v>
      </c>
      <c r="O37" s="53"/>
      <c r="P37" s="49"/>
      <c r="R37" s="15"/>
    </row>
    <row r="38" spans="1:18">
      <c r="A38" s="50">
        <v>28</v>
      </c>
      <c r="B38" s="54"/>
      <c r="C38" s="39"/>
      <c r="D38" s="51"/>
      <c r="E38" s="40"/>
      <c r="F38" s="40"/>
      <c r="G38" s="55"/>
      <c r="H38" s="43">
        <f t="shared" si="0"/>
        <v>0</v>
      </c>
      <c r="I38" s="43"/>
      <c r="J38" s="43"/>
      <c r="K38" s="44"/>
      <c r="L38" s="45"/>
      <c r="M38" s="45"/>
      <c r="N38" s="47">
        <f t="shared" si="1"/>
        <v>0</v>
      </c>
      <c r="O38" s="53"/>
      <c r="P38" s="49"/>
      <c r="R38" s="15"/>
    </row>
    <row r="39" spans="1:18">
      <c r="A39" s="50">
        <v>29</v>
      </c>
      <c r="B39" s="54"/>
      <c r="C39" s="39"/>
      <c r="D39" s="51"/>
      <c r="E39" s="40"/>
      <c r="F39" s="40"/>
      <c r="G39" s="55"/>
      <c r="H39" s="43">
        <f t="shared" si="0"/>
        <v>0</v>
      </c>
      <c r="I39" s="43"/>
      <c r="J39" s="43"/>
      <c r="K39" s="44"/>
      <c r="L39" s="45"/>
      <c r="M39" s="45"/>
      <c r="N39" s="47">
        <f t="shared" si="1"/>
        <v>0</v>
      </c>
      <c r="O39" s="53"/>
      <c r="P39" s="49"/>
      <c r="R39" s="15"/>
    </row>
    <row r="40" spans="1:18">
      <c r="A40" s="50">
        <v>30</v>
      </c>
      <c r="B40" s="54"/>
      <c r="C40" s="39"/>
      <c r="D40" s="51"/>
      <c r="E40" s="40"/>
      <c r="F40" s="40"/>
      <c r="G40" s="55"/>
      <c r="H40" s="43">
        <f t="shared" si="0"/>
        <v>0</v>
      </c>
      <c r="I40" s="43"/>
      <c r="J40" s="43"/>
      <c r="K40" s="44"/>
      <c r="L40" s="45"/>
      <c r="M40" s="45"/>
      <c r="N40" s="47">
        <f t="shared" si="1"/>
        <v>0</v>
      </c>
      <c r="O40" s="53"/>
      <c r="P40" s="49"/>
      <c r="R40" s="15"/>
    </row>
    <row r="41" spans="1:18">
      <c r="P41" s="63"/>
    </row>
    <row r="42" spans="1:18">
      <c r="A42" s="64"/>
      <c r="B42" s="65"/>
      <c r="C42" s="65"/>
      <c r="D42" s="65"/>
      <c r="E42" s="65"/>
      <c r="F42" s="65"/>
      <c r="G42" s="65"/>
      <c r="H42" s="65"/>
      <c r="I42" s="65"/>
      <c r="J42" s="66"/>
      <c r="K42" s="66"/>
      <c r="L42" s="65"/>
      <c r="M42" s="65"/>
      <c r="N42" s="65"/>
      <c r="O42" s="65"/>
      <c r="P42" s="67"/>
      <c r="Q42" s="3"/>
    </row>
    <row r="43" spans="1:18">
      <c r="A43" s="68"/>
      <c r="B43" s="69"/>
      <c r="C43" s="70"/>
      <c r="D43" s="71"/>
      <c r="E43" s="71"/>
      <c r="F43" s="72"/>
      <c r="G43" s="73"/>
      <c r="H43" s="74"/>
      <c r="I43" s="75"/>
      <c r="J43" s="66"/>
      <c r="K43" s="66"/>
      <c r="L43" s="75"/>
      <c r="M43" s="75"/>
      <c r="N43" s="76"/>
      <c r="O43" s="77"/>
      <c r="P43" s="66"/>
      <c r="Q43" s="3"/>
    </row>
    <row r="44" spans="1:18">
      <c r="A44" s="64"/>
      <c r="B44" s="78" t="s">
        <v>34</v>
      </c>
      <c r="C44" s="78"/>
      <c r="D44" s="78"/>
      <c r="E44" s="65"/>
      <c r="F44" s="65"/>
      <c r="G44" s="78" t="s">
        <v>35</v>
      </c>
      <c r="H44" s="78"/>
      <c r="I44" s="78"/>
      <c r="J44" s="66"/>
      <c r="K44" s="66"/>
      <c r="L44" s="78" t="s">
        <v>36</v>
      </c>
      <c r="M44" s="78"/>
      <c r="N44" s="78"/>
      <c r="O44" s="65"/>
      <c r="P44" s="66"/>
      <c r="Q44" s="3"/>
    </row>
    <row r="45" spans="1:18">
      <c r="A45" s="64"/>
      <c r="B45" s="65"/>
      <c r="C45" s="65"/>
      <c r="D45" s="65"/>
      <c r="E45" s="65"/>
      <c r="F45" s="65"/>
      <c r="G45" s="65"/>
      <c r="H45" s="65"/>
      <c r="I45" s="65"/>
      <c r="J45" s="66"/>
      <c r="K45" s="66"/>
      <c r="L45" s="65"/>
      <c r="M45" s="65"/>
      <c r="N45" s="65"/>
      <c r="O45" s="65"/>
      <c r="P45" s="66"/>
      <c r="Q45" s="3"/>
    </row>
    <row r="46" spans="1:18">
      <c r="A46" s="64"/>
      <c r="B46" s="65"/>
      <c r="C46" s="65"/>
      <c r="D46" s="65"/>
      <c r="E46" s="65"/>
      <c r="F46" s="65"/>
      <c r="G46" s="65"/>
      <c r="H46" s="65"/>
      <c r="I46" s="65"/>
      <c r="J46" s="66"/>
      <c r="K46" s="66"/>
      <c r="L46" s="65"/>
      <c r="M46" s="65"/>
      <c r="N46" s="65"/>
      <c r="O46" s="65"/>
      <c r="P46" s="66"/>
      <c r="Q46" s="3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2" priority="1" operator="notEqual">
      <formula>0</formula>
    </cfRule>
  </conditionalFormatting>
  <dataValidations count="13">
    <dataValidation type="textLength" operator="greaterThan" allowBlank="1" sqref="C43 D12 C17:C18">
      <formula1>1</formula1>
      <formula2>0</formula2>
    </dataValidation>
    <dataValidation type="date" operator="greaterThanOrEqual" showErrorMessage="1" errorTitle="Data" error="Inserire una data superiore al 1/11/2000" sqref="B43 B11:B12">
      <formula1>36831</formula1>
      <formula2>0</formula2>
    </dataValidation>
    <dataValidation type="textLength" operator="greaterThan" sqref="F43 G19:G40">
      <formula1>1</formula1>
      <formula2>0</formula2>
    </dataValidation>
    <dataValidation type="textLength" operator="greaterThan" allowBlank="1" showErrorMessage="1" sqref="D43:E43 F19:F40">
      <formula1>1</formula1>
      <formula2>0</formula2>
    </dataValidation>
    <dataValidation type="decimal" operator="greaterThanOrEqual" allowBlank="1" showErrorMessage="1" errorTitle="Valore" error="Inserire un numero maggiore o uguale a 0 (zero)!" sqref="H43:M43 L11:M40 K17:K40 H11:K11 H12:J40">
      <formula1>0</formula1>
      <formula2>0</formula2>
    </dataValidation>
    <dataValidation type="whole" operator="greaterThanOrEqual" allowBlank="1" showErrorMessage="1" errorTitle="Valore" error="Inserire un numero maggiore o uguale a 0 (zero)!" sqref="N43 N11:N40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topLeftCell="D1" zoomScale="60" zoomScaleNormal="100" workbookViewId="0">
      <selection activeCell="P18" activeCellId="1" sqref="P15:P16 P18"/>
    </sheetView>
  </sheetViews>
  <sheetFormatPr defaultColWidth="9.140625" defaultRowHeight="18.75"/>
  <cols>
    <col min="1" max="1" width="6.7109375" style="62" customWidth="1"/>
    <col min="2" max="2" width="16.5703125" style="15" customWidth="1"/>
    <col min="3" max="3" width="38.85546875" style="15" customWidth="1"/>
    <col min="4" max="4" width="29.5703125" style="15" customWidth="1"/>
    <col min="5" max="5" width="22.85546875" style="15" customWidth="1"/>
    <col min="6" max="6" width="42.85546875" style="15" customWidth="1"/>
    <col min="7" max="7" width="18.28515625" style="15" customWidth="1"/>
    <col min="8" max="8" width="26.42578125" style="15" customWidth="1"/>
    <col min="9" max="9" width="22.42578125" style="15" customWidth="1"/>
    <col min="10" max="11" width="25.85546875" style="15" customWidth="1"/>
    <col min="12" max="12" width="25.5703125" style="15" customWidth="1"/>
    <col min="13" max="13" width="19.85546875" style="15" customWidth="1"/>
    <col min="14" max="14" width="30.7109375" style="15" customWidth="1"/>
    <col min="15" max="15" width="27.28515625" style="15" customWidth="1"/>
    <col min="16" max="16" width="19.85546875" style="15" customWidth="1"/>
    <col min="17" max="17" width="19.85546875" style="3" hidden="1" customWidth="1"/>
    <col min="18" max="18" width="31.140625" style="15" customWidth="1"/>
    <col min="19" max="16384" width="9.140625" style="15"/>
  </cols>
  <sheetData>
    <row r="1" spans="1:18" s="2" customFormat="1" ht="65.25" customHeight="1">
      <c r="A1" s="1"/>
      <c r="B1" s="105" t="s">
        <v>0</v>
      </c>
      <c r="C1" s="105"/>
      <c r="D1" s="106" t="s">
        <v>47</v>
      </c>
      <c r="E1" s="106"/>
      <c r="F1" s="149" t="s">
        <v>64</v>
      </c>
      <c r="G1" s="150" t="s">
        <v>75</v>
      </c>
      <c r="L1" s="2" t="s">
        <v>1</v>
      </c>
      <c r="M1" s="3">
        <f>+P1-N7</f>
        <v>0</v>
      </c>
      <c r="N1" s="4" t="s">
        <v>2</v>
      </c>
      <c r="O1" s="5"/>
      <c r="P1" s="79">
        <f>SUM(H7:M7)</f>
        <v>6518.8</v>
      </c>
      <c r="Q1" s="3" t="s">
        <v>37</v>
      </c>
      <c r="R1" s="100">
        <v>363.3</v>
      </c>
    </row>
    <row r="2" spans="1:18" s="2" customFormat="1" ht="57.75" customHeight="1">
      <c r="A2" s="1"/>
      <c r="B2" s="107" t="s">
        <v>4</v>
      </c>
      <c r="C2" s="107"/>
      <c r="D2" s="106"/>
      <c r="E2" s="106"/>
      <c r="F2" s="7"/>
      <c r="G2" s="7"/>
      <c r="N2" s="8" t="s">
        <v>5</v>
      </c>
      <c r="O2" s="9"/>
      <c r="P2" s="10"/>
      <c r="Q2" s="3" t="s">
        <v>6</v>
      </c>
      <c r="R2" s="100"/>
    </row>
    <row r="3" spans="1:18" s="2" customFormat="1" ht="35.25" customHeight="1">
      <c r="A3" s="1"/>
      <c r="B3" s="107" t="s">
        <v>7</v>
      </c>
      <c r="C3" s="107"/>
      <c r="D3" s="106" t="s">
        <v>6</v>
      </c>
      <c r="E3" s="106"/>
      <c r="N3" s="8" t="s">
        <v>8</v>
      </c>
      <c r="O3" s="9"/>
      <c r="P3" s="80">
        <f>+O7</f>
        <v>0</v>
      </c>
      <c r="Q3" s="11"/>
      <c r="R3" s="100">
        <v>0</v>
      </c>
    </row>
    <row r="4" spans="1:18" s="2" customFormat="1" ht="35.25" customHeight="1" thickBot="1">
      <c r="A4" s="1"/>
      <c r="D4" s="12"/>
      <c r="E4" s="12"/>
      <c r="F4" s="8" t="s">
        <v>9</v>
      </c>
      <c r="G4" s="81">
        <v>1</v>
      </c>
      <c r="H4" s="14"/>
      <c r="I4" s="14"/>
      <c r="J4" s="15"/>
      <c r="K4" s="15"/>
      <c r="L4" s="15"/>
      <c r="M4" s="15"/>
      <c r="N4" s="16"/>
      <c r="O4" s="17"/>
      <c r="P4" s="18"/>
      <c r="Q4" s="11"/>
      <c r="R4" s="100"/>
    </row>
    <row r="5" spans="1:18" s="2" customFormat="1" ht="43.5" customHeight="1" thickTop="1" thickBot="1">
      <c r="A5" s="1"/>
      <c r="B5" s="19" t="s">
        <v>10</v>
      </c>
      <c r="C5" s="21"/>
      <c r="D5" s="151">
        <v>8</v>
      </c>
      <c r="E5" s="12"/>
      <c r="F5" s="8" t="s">
        <v>38</v>
      </c>
      <c r="G5" s="81">
        <v>1.1100000000000001</v>
      </c>
      <c r="N5" s="110" t="s">
        <v>12</v>
      </c>
      <c r="O5" s="110"/>
      <c r="P5" s="82">
        <f>P1-P2-P3</f>
        <v>6518.8</v>
      </c>
      <c r="Q5" s="11"/>
      <c r="R5" s="100">
        <f>R1</f>
        <v>363.3</v>
      </c>
    </row>
    <row r="6" spans="1:18" s="2" customFormat="1" ht="43.5" customHeight="1" thickTop="1" thickBot="1">
      <c r="A6" s="1"/>
      <c r="B6" s="83" t="s">
        <v>57</v>
      </c>
      <c r="C6" s="83"/>
      <c r="D6" s="12"/>
      <c r="E6" s="12"/>
      <c r="F6" s="8" t="s">
        <v>39</v>
      </c>
      <c r="G6" s="84">
        <v>11.11</v>
      </c>
      <c r="Q6" s="11"/>
    </row>
    <row r="7" spans="1:18" s="2" customFormat="1" ht="27" customHeight="1" thickTop="1" thickBot="1">
      <c r="A7" s="131" t="s">
        <v>15</v>
      </c>
      <c r="B7" s="132"/>
      <c r="C7" s="133"/>
      <c r="D7" s="134" t="s">
        <v>16</v>
      </c>
      <c r="E7" s="135"/>
      <c r="F7" s="135"/>
      <c r="G7" s="85">
        <f>SUM(G11:G40)</f>
        <v>0</v>
      </c>
      <c r="H7" s="86">
        <f>SUM(H11:H40)</f>
        <v>0</v>
      </c>
      <c r="I7" s="87">
        <f>SUM(I11:I40)</f>
        <v>0</v>
      </c>
      <c r="J7" s="87">
        <f>SUM(J11:J40)</f>
        <v>1985</v>
      </c>
      <c r="K7" s="87">
        <f>SUM(K11:K40)</f>
        <v>0</v>
      </c>
      <c r="L7" s="87">
        <f>SUM(L11:L40)</f>
        <v>0</v>
      </c>
      <c r="M7" s="88">
        <f>SUM(M11:M40)</f>
        <v>4533.8</v>
      </c>
      <c r="N7" s="89">
        <f>SUM(N11:N40)</f>
        <v>6518.8</v>
      </c>
      <c r="O7" s="90">
        <f>SUM(O11:O40)</f>
        <v>0</v>
      </c>
    </row>
    <row r="8" spans="1:18" ht="36" customHeight="1" thickTop="1" thickBot="1">
      <c r="A8" s="114"/>
      <c r="B8" s="119" t="s">
        <v>28</v>
      </c>
      <c r="C8" s="119" t="s">
        <v>17</v>
      </c>
      <c r="D8" s="136" t="s">
        <v>18</v>
      </c>
      <c r="E8" s="119" t="s">
        <v>40</v>
      </c>
      <c r="F8" s="138" t="s">
        <v>41</v>
      </c>
      <c r="G8" s="139" t="s">
        <v>21</v>
      </c>
      <c r="H8" s="148" t="s">
        <v>22</v>
      </c>
      <c r="I8" s="104" t="s">
        <v>23</v>
      </c>
      <c r="J8" s="103" t="s">
        <v>24</v>
      </c>
      <c r="K8" s="103" t="s">
        <v>25</v>
      </c>
      <c r="L8" s="125" t="s">
        <v>26</v>
      </c>
      <c r="M8" s="126"/>
      <c r="N8" s="128" t="s">
        <v>2</v>
      </c>
      <c r="O8" s="130" t="s">
        <v>27</v>
      </c>
      <c r="P8" s="141" t="s">
        <v>46</v>
      </c>
      <c r="Q8" s="15"/>
    </row>
    <row r="9" spans="1:18" ht="36" customHeight="1" thickTop="1" thickBot="1">
      <c r="A9" s="114"/>
      <c r="B9" s="119" t="s">
        <v>42</v>
      </c>
      <c r="C9" s="119"/>
      <c r="D9" s="137"/>
      <c r="E9" s="119"/>
      <c r="F9" s="138"/>
      <c r="G9" s="140"/>
      <c r="H9" s="148" t="s">
        <v>29</v>
      </c>
      <c r="I9" s="104" t="s">
        <v>29</v>
      </c>
      <c r="J9" s="104"/>
      <c r="K9" s="104" t="s">
        <v>30</v>
      </c>
      <c r="L9" s="144" t="s">
        <v>31</v>
      </c>
      <c r="M9" s="146" t="s">
        <v>32</v>
      </c>
      <c r="N9" s="128"/>
      <c r="O9" s="130"/>
      <c r="P9" s="142"/>
      <c r="Q9" s="15"/>
    </row>
    <row r="10" spans="1:18" ht="37.5" customHeight="1" thickTop="1" thickBot="1">
      <c r="A10" s="114"/>
      <c r="B10" s="119"/>
      <c r="C10" s="119"/>
      <c r="D10" s="137"/>
      <c r="E10" s="119"/>
      <c r="F10" s="138"/>
      <c r="G10" s="91" t="s">
        <v>33</v>
      </c>
      <c r="H10" s="148"/>
      <c r="I10" s="104"/>
      <c r="J10" s="104"/>
      <c r="K10" s="104"/>
      <c r="L10" s="145"/>
      <c r="M10" s="147"/>
      <c r="N10" s="128"/>
      <c r="O10" s="130"/>
      <c r="P10" s="143"/>
      <c r="Q10" s="15"/>
    </row>
    <row r="11" spans="1:18" ht="30" customHeight="1" thickTop="1">
      <c r="A11" s="37">
        <v>1</v>
      </c>
      <c r="B11" s="38">
        <v>41652</v>
      </c>
      <c r="C11" s="39" t="s">
        <v>65</v>
      </c>
      <c r="D11" s="92" t="s">
        <v>53</v>
      </c>
      <c r="E11" s="92" t="s">
        <v>58</v>
      </c>
      <c r="F11" s="93"/>
      <c r="G11" s="94"/>
      <c r="H11" s="95">
        <f>IF($D$3="si",($G$5/$G$6*G11),IF($D$3="no",G11*$G$4,0))</f>
        <v>0</v>
      </c>
      <c r="I11" s="44"/>
      <c r="J11" s="45">
        <v>235</v>
      </c>
      <c r="K11" s="96"/>
      <c r="L11" s="96"/>
      <c r="M11" s="61"/>
      <c r="N11" s="47">
        <f>SUM(H11:M11)</f>
        <v>235</v>
      </c>
      <c r="O11" s="48"/>
      <c r="P11" s="99">
        <v>13.25</v>
      </c>
      <c r="Q11" s="15"/>
    </row>
    <row r="12" spans="1:18" ht="30" customHeight="1">
      <c r="A12" s="50">
        <v>2</v>
      </c>
      <c r="B12" s="38">
        <v>41653</v>
      </c>
      <c r="C12" s="39" t="s">
        <v>65</v>
      </c>
      <c r="D12" s="92" t="s">
        <v>53</v>
      </c>
      <c r="E12" s="92" t="s">
        <v>58</v>
      </c>
      <c r="F12" s="93"/>
      <c r="G12" s="97"/>
      <c r="H12" s="95">
        <f>IF($D$3="si",($G$5/$G$6*G12),IF($D$3="no",G12*$G$4,0))</f>
        <v>0</v>
      </c>
      <c r="I12" s="44"/>
      <c r="J12" s="45">
        <v>350</v>
      </c>
      <c r="K12" s="96"/>
      <c r="L12" s="46"/>
      <c r="M12" s="61"/>
      <c r="N12" s="47">
        <f>SUM(H12:M12)</f>
        <v>350</v>
      </c>
      <c r="O12" s="53"/>
      <c r="P12" s="99">
        <v>19.7</v>
      </c>
      <c r="Q12" s="15"/>
    </row>
    <row r="13" spans="1:18" ht="30" customHeight="1">
      <c r="A13" s="50">
        <v>3</v>
      </c>
      <c r="B13" s="54">
        <v>41654</v>
      </c>
      <c r="C13" s="39" t="s">
        <v>65</v>
      </c>
      <c r="D13" s="92" t="s">
        <v>53</v>
      </c>
      <c r="E13" s="92" t="s">
        <v>58</v>
      </c>
      <c r="F13" s="93"/>
      <c r="G13" s="97"/>
      <c r="H13" s="95">
        <f t="shared" ref="H13:H39" si="0">IF($D$3="si",($G$5/$G$6*G13),IF($D$3="no",G13*$G$4,0))</f>
        <v>0</v>
      </c>
      <c r="I13" s="44"/>
      <c r="J13" s="45">
        <v>1400</v>
      </c>
      <c r="K13" s="96"/>
      <c r="L13" s="46"/>
      <c r="M13" s="61"/>
      <c r="N13" s="47">
        <f t="shared" ref="N13:N26" si="1">SUM(H13:M13)</f>
        <v>1400</v>
      </c>
      <c r="O13" s="53"/>
      <c r="P13" s="99">
        <v>78.17</v>
      </c>
      <c r="Q13" s="15"/>
    </row>
    <row r="14" spans="1:18" ht="30" customHeight="1">
      <c r="A14" s="50">
        <v>4</v>
      </c>
      <c r="B14" s="54">
        <v>41655</v>
      </c>
      <c r="C14" s="39" t="s">
        <v>65</v>
      </c>
      <c r="D14" s="92" t="s">
        <v>63</v>
      </c>
      <c r="E14" s="92" t="s">
        <v>58</v>
      </c>
      <c r="F14" s="93"/>
      <c r="G14" s="97"/>
      <c r="H14" s="95">
        <f t="shared" si="0"/>
        <v>0</v>
      </c>
      <c r="I14" s="44"/>
      <c r="J14" s="45"/>
      <c r="K14" s="96"/>
      <c r="L14" s="46"/>
      <c r="M14" s="61">
        <v>1697.38</v>
      </c>
      <c r="N14" s="47">
        <f t="shared" si="1"/>
        <v>1697.38</v>
      </c>
      <c r="O14" s="53"/>
      <c r="P14" s="99">
        <v>94.82</v>
      </c>
      <c r="Q14" s="15"/>
    </row>
    <row r="15" spans="1:18" ht="30" customHeight="1">
      <c r="A15" s="50">
        <v>5</v>
      </c>
      <c r="B15" s="54">
        <v>41655</v>
      </c>
      <c r="C15" s="39" t="s">
        <v>62</v>
      </c>
      <c r="D15" s="92" t="s">
        <v>51</v>
      </c>
      <c r="E15" s="92" t="s">
        <v>58</v>
      </c>
      <c r="F15" s="93"/>
      <c r="G15" s="97"/>
      <c r="H15" s="95">
        <f t="shared" ref="H15:H18" si="2">IF($D$3="si",($G$5/$G$6*G15),IF($D$3="no",G15*$G$4,0))</f>
        <v>0</v>
      </c>
      <c r="I15" s="44"/>
      <c r="J15" s="45"/>
      <c r="K15" s="96"/>
      <c r="L15" s="46"/>
      <c r="M15" s="61">
        <v>237</v>
      </c>
      <c r="N15" s="47">
        <f t="shared" si="1"/>
        <v>237</v>
      </c>
      <c r="O15" s="53"/>
      <c r="P15" s="99">
        <v>13.24</v>
      </c>
      <c r="Q15" s="15"/>
    </row>
    <row r="16" spans="1:18" ht="30" customHeight="1">
      <c r="A16" s="50">
        <v>6</v>
      </c>
      <c r="B16" s="54">
        <v>41655</v>
      </c>
      <c r="C16" s="39" t="s">
        <v>62</v>
      </c>
      <c r="D16" s="92" t="s">
        <v>55</v>
      </c>
      <c r="E16" s="92" t="s">
        <v>58</v>
      </c>
      <c r="F16" s="93"/>
      <c r="G16" s="97"/>
      <c r="H16" s="95">
        <f t="shared" si="2"/>
        <v>0</v>
      </c>
      <c r="I16" s="44"/>
      <c r="J16" s="45"/>
      <c r="K16" s="96"/>
      <c r="L16" s="46"/>
      <c r="M16" s="61">
        <v>194</v>
      </c>
      <c r="N16" s="47">
        <f t="shared" si="1"/>
        <v>194</v>
      </c>
      <c r="O16" s="53"/>
      <c r="P16" s="99">
        <v>10.84</v>
      </c>
      <c r="Q16" s="15"/>
    </row>
    <row r="17" spans="1:17">
      <c r="A17" s="50">
        <v>7</v>
      </c>
      <c r="B17" s="54">
        <v>41657</v>
      </c>
      <c r="C17" s="39" t="s">
        <v>62</v>
      </c>
      <c r="D17" s="92" t="s">
        <v>63</v>
      </c>
      <c r="E17" s="92" t="s">
        <v>58</v>
      </c>
      <c r="F17" s="93"/>
      <c r="G17" s="97"/>
      <c r="H17" s="95">
        <f t="shared" si="2"/>
        <v>0</v>
      </c>
      <c r="I17" s="44"/>
      <c r="J17" s="45"/>
      <c r="K17" s="96"/>
      <c r="L17" s="46"/>
      <c r="M17" s="61">
        <v>2297.42</v>
      </c>
      <c r="N17" s="47">
        <f t="shared" si="1"/>
        <v>2297.42</v>
      </c>
      <c r="O17" s="53"/>
      <c r="P17" s="99">
        <v>127.3</v>
      </c>
      <c r="Q17" s="15"/>
    </row>
    <row r="18" spans="1:17">
      <c r="A18" s="50">
        <v>8</v>
      </c>
      <c r="B18" s="54">
        <v>41657</v>
      </c>
      <c r="C18" s="39" t="s">
        <v>62</v>
      </c>
      <c r="D18" s="92" t="s">
        <v>51</v>
      </c>
      <c r="E18" s="92" t="s">
        <v>58</v>
      </c>
      <c r="F18" s="93"/>
      <c r="G18" s="97"/>
      <c r="H18" s="95">
        <f t="shared" si="2"/>
        <v>0</v>
      </c>
      <c r="I18" s="44"/>
      <c r="J18" s="45"/>
      <c r="K18" s="96"/>
      <c r="L18" s="46"/>
      <c r="M18" s="61">
        <v>108</v>
      </c>
      <c r="N18" s="47">
        <f t="shared" si="1"/>
        <v>108</v>
      </c>
      <c r="O18" s="53"/>
      <c r="P18" s="99">
        <v>5.98</v>
      </c>
      <c r="Q18" s="15"/>
    </row>
    <row r="19" spans="1:17">
      <c r="A19" s="50">
        <v>9</v>
      </c>
      <c r="B19" s="54"/>
      <c r="C19" s="51"/>
      <c r="D19" s="92"/>
      <c r="E19" s="92"/>
      <c r="F19" s="58"/>
      <c r="G19" s="97"/>
      <c r="H19" s="95">
        <f t="shared" si="0"/>
        <v>0</v>
      </c>
      <c r="I19" s="44"/>
      <c r="J19" s="45"/>
      <c r="K19" s="96"/>
      <c r="L19" s="46"/>
      <c r="M19" s="61"/>
      <c r="N19" s="47">
        <f t="shared" si="1"/>
        <v>0</v>
      </c>
      <c r="O19" s="53"/>
      <c r="P19" s="99"/>
      <c r="Q19" s="15"/>
    </row>
    <row r="20" spans="1:17">
      <c r="A20" s="50">
        <v>10</v>
      </c>
      <c r="B20" s="54"/>
      <c r="C20" s="51"/>
      <c r="D20" s="92"/>
      <c r="E20" s="92"/>
      <c r="F20" s="58"/>
      <c r="G20" s="97"/>
      <c r="H20" s="95">
        <f t="shared" si="0"/>
        <v>0</v>
      </c>
      <c r="I20" s="44"/>
      <c r="J20" s="45"/>
      <c r="K20" s="96"/>
      <c r="L20" s="46"/>
      <c r="M20" s="61"/>
      <c r="N20" s="47">
        <f t="shared" si="1"/>
        <v>0</v>
      </c>
      <c r="O20" s="53"/>
      <c r="P20" s="99"/>
      <c r="Q20" s="15"/>
    </row>
    <row r="21" spans="1:17">
      <c r="A21" s="50">
        <v>11</v>
      </c>
      <c r="B21" s="54"/>
      <c r="C21" s="51"/>
      <c r="D21" s="92"/>
      <c r="E21" s="92"/>
      <c r="F21" s="51"/>
      <c r="G21" s="97"/>
      <c r="H21" s="95">
        <f t="shared" si="0"/>
        <v>0</v>
      </c>
      <c r="I21" s="44"/>
      <c r="J21" s="60"/>
      <c r="K21" s="46"/>
      <c r="L21" s="46"/>
      <c r="M21" s="61"/>
      <c r="N21" s="47">
        <f t="shared" si="1"/>
        <v>0</v>
      </c>
      <c r="O21" s="53"/>
      <c r="P21" s="99"/>
      <c r="Q21" s="15"/>
    </row>
    <row r="22" spans="1:17">
      <c r="A22" s="50">
        <v>12</v>
      </c>
      <c r="B22" s="54"/>
      <c r="C22" s="51"/>
      <c r="D22" s="92"/>
      <c r="E22" s="92"/>
      <c r="F22" s="51"/>
      <c r="G22" s="97"/>
      <c r="H22" s="95">
        <f t="shared" si="0"/>
        <v>0</v>
      </c>
      <c r="I22" s="45"/>
      <c r="J22" s="45"/>
      <c r="K22" s="96"/>
      <c r="L22" s="46"/>
      <c r="M22" s="61"/>
      <c r="N22" s="47">
        <f t="shared" si="1"/>
        <v>0</v>
      </c>
      <c r="O22" s="53"/>
      <c r="P22" s="99"/>
      <c r="Q22" s="15"/>
    </row>
    <row r="23" spans="1:17">
      <c r="A23" s="50">
        <v>13</v>
      </c>
      <c r="B23" s="38"/>
      <c r="C23" s="51"/>
      <c r="D23" s="57"/>
      <c r="E23" s="58"/>
      <c r="F23" s="59"/>
      <c r="G23" s="97"/>
      <c r="H23" s="95">
        <f t="shared" si="0"/>
        <v>0</v>
      </c>
      <c r="I23" s="56"/>
      <c r="J23" s="60"/>
      <c r="K23" s="46"/>
      <c r="L23" s="46"/>
      <c r="M23" s="61"/>
      <c r="N23" s="47">
        <f t="shared" si="1"/>
        <v>0</v>
      </c>
      <c r="O23" s="53"/>
      <c r="P23" s="99"/>
      <c r="Q23" s="15"/>
    </row>
    <row r="24" spans="1:17">
      <c r="A24" s="50">
        <v>14</v>
      </c>
      <c r="B24" s="38"/>
      <c r="C24" s="51"/>
      <c r="D24" s="57"/>
      <c r="E24" s="58"/>
      <c r="F24" s="59"/>
      <c r="G24" s="97"/>
      <c r="H24" s="95">
        <f t="shared" si="0"/>
        <v>0</v>
      </c>
      <c r="I24" s="56"/>
      <c r="J24" s="60"/>
      <c r="K24" s="46"/>
      <c r="L24" s="46"/>
      <c r="M24" s="61"/>
      <c r="N24" s="47">
        <f t="shared" si="1"/>
        <v>0</v>
      </c>
      <c r="O24" s="53"/>
      <c r="P24" s="99"/>
      <c r="Q24" s="15"/>
    </row>
    <row r="25" spans="1:17">
      <c r="A25" s="50">
        <v>15</v>
      </c>
      <c r="B25" s="38"/>
      <c r="C25" s="51"/>
      <c r="D25" s="57"/>
      <c r="E25" s="58"/>
      <c r="F25" s="59"/>
      <c r="G25" s="97"/>
      <c r="H25" s="95">
        <f t="shared" si="0"/>
        <v>0</v>
      </c>
      <c r="I25" s="56"/>
      <c r="J25" s="60"/>
      <c r="K25" s="46"/>
      <c r="L25" s="46"/>
      <c r="M25" s="61"/>
      <c r="N25" s="47">
        <f t="shared" si="1"/>
        <v>0</v>
      </c>
      <c r="O25" s="53"/>
      <c r="P25" s="98"/>
      <c r="Q25" s="15"/>
    </row>
    <row r="26" spans="1:17">
      <c r="A26" s="50">
        <v>16</v>
      </c>
      <c r="B26" s="38"/>
      <c r="C26" s="51"/>
      <c r="D26" s="57"/>
      <c r="E26" s="58"/>
      <c r="F26" s="59"/>
      <c r="G26" s="97"/>
      <c r="H26" s="95">
        <f t="shared" si="0"/>
        <v>0</v>
      </c>
      <c r="I26" s="56"/>
      <c r="J26" s="60"/>
      <c r="K26" s="46"/>
      <c r="L26" s="46"/>
      <c r="M26" s="61"/>
      <c r="N26" s="47">
        <f t="shared" si="1"/>
        <v>0</v>
      </c>
      <c r="O26" s="53"/>
      <c r="P26" s="98"/>
      <c r="Q26" s="15"/>
    </row>
    <row r="27" spans="1:17">
      <c r="A27" s="50">
        <v>17</v>
      </c>
      <c r="B27" s="38"/>
      <c r="C27" s="51"/>
      <c r="D27" s="57"/>
      <c r="E27" s="58"/>
      <c r="F27" s="59"/>
      <c r="G27" s="97"/>
      <c r="H27" s="95">
        <f t="shared" si="0"/>
        <v>0</v>
      </c>
      <c r="I27" s="56"/>
      <c r="J27" s="60"/>
      <c r="K27" s="46"/>
      <c r="L27" s="46"/>
      <c r="M27" s="61"/>
      <c r="N27" s="47">
        <f>SUM(H27:M27)</f>
        <v>0</v>
      </c>
      <c r="O27" s="53"/>
      <c r="P27" s="98"/>
      <c r="Q27" s="15"/>
    </row>
    <row r="28" spans="1:17">
      <c r="A28" s="50">
        <v>18</v>
      </c>
      <c r="B28" s="38"/>
      <c r="C28" s="51"/>
      <c r="D28" s="57"/>
      <c r="E28" s="58"/>
      <c r="F28" s="59"/>
      <c r="G28" s="97"/>
      <c r="H28" s="95">
        <f t="shared" si="0"/>
        <v>0</v>
      </c>
      <c r="I28" s="56"/>
      <c r="J28" s="60"/>
      <c r="K28" s="46"/>
      <c r="L28" s="46"/>
      <c r="M28" s="61"/>
      <c r="N28" s="47">
        <f t="shared" ref="N28:N38" si="3">SUM(H28:M28)</f>
        <v>0</v>
      </c>
      <c r="O28" s="53"/>
      <c r="P28" s="98"/>
      <c r="Q28" s="15"/>
    </row>
    <row r="29" spans="1:17">
      <c r="A29" s="50">
        <v>19</v>
      </c>
      <c r="B29" s="38"/>
      <c r="C29" s="51"/>
      <c r="D29" s="57"/>
      <c r="E29" s="58"/>
      <c r="F29" s="59"/>
      <c r="G29" s="97"/>
      <c r="H29" s="95">
        <f t="shared" si="0"/>
        <v>0</v>
      </c>
      <c r="I29" s="56"/>
      <c r="J29" s="60"/>
      <c r="K29" s="46"/>
      <c r="L29" s="46"/>
      <c r="M29" s="61"/>
      <c r="N29" s="47">
        <f t="shared" si="3"/>
        <v>0</v>
      </c>
      <c r="O29" s="53"/>
      <c r="P29" s="98"/>
      <c r="Q29" s="15"/>
    </row>
    <row r="30" spans="1:17">
      <c r="A30" s="50">
        <v>20</v>
      </c>
      <c r="B30" s="38"/>
      <c r="C30" s="51"/>
      <c r="D30" s="57"/>
      <c r="E30" s="58"/>
      <c r="F30" s="59"/>
      <c r="G30" s="97"/>
      <c r="H30" s="95">
        <f t="shared" si="0"/>
        <v>0</v>
      </c>
      <c r="I30" s="56"/>
      <c r="J30" s="60"/>
      <c r="K30" s="46"/>
      <c r="L30" s="46"/>
      <c r="M30" s="61"/>
      <c r="N30" s="47">
        <f t="shared" si="3"/>
        <v>0</v>
      </c>
      <c r="O30" s="53"/>
      <c r="P30" s="98"/>
      <c r="Q30" s="15"/>
    </row>
    <row r="31" spans="1:17">
      <c r="A31" s="50">
        <v>21</v>
      </c>
      <c r="B31" s="38"/>
      <c r="C31" s="51"/>
      <c r="D31" s="57"/>
      <c r="E31" s="58"/>
      <c r="F31" s="59"/>
      <c r="G31" s="97"/>
      <c r="H31" s="95">
        <f t="shared" si="0"/>
        <v>0</v>
      </c>
      <c r="I31" s="56"/>
      <c r="J31" s="60"/>
      <c r="K31" s="46"/>
      <c r="L31" s="46"/>
      <c r="M31" s="61"/>
      <c r="N31" s="47">
        <f t="shared" si="3"/>
        <v>0</v>
      </c>
      <c r="O31" s="53"/>
      <c r="P31" s="98"/>
      <c r="Q31" s="15"/>
    </row>
    <row r="32" spans="1:17">
      <c r="A32" s="50">
        <v>22</v>
      </c>
      <c r="B32" s="38"/>
      <c r="C32" s="51"/>
      <c r="D32" s="57"/>
      <c r="E32" s="58"/>
      <c r="F32" s="59"/>
      <c r="G32" s="97"/>
      <c r="H32" s="95">
        <f t="shared" si="0"/>
        <v>0</v>
      </c>
      <c r="I32" s="56"/>
      <c r="J32" s="60"/>
      <c r="K32" s="46"/>
      <c r="L32" s="46"/>
      <c r="M32" s="61"/>
      <c r="N32" s="47">
        <f t="shared" si="3"/>
        <v>0</v>
      </c>
      <c r="O32" s="53"/>
      <c r="P32" s="98"/>
      <c r="Q32" s="15"/>
    </row>
    <row r="33" spans="1:17">
      <c r="A33" s="50">
        <v>23</v>
      </c>
      <c r="B33" s="38"/>
      <c r="C33" s="51"/>
      <c r="D33" s="57"/>
      <c r="E33" s="58"/>
      <c r="F33" s="59"/>
      <c r="G33" s="97"/>
      <c r="H33" s="95">
        <f t="shared" si="0"/>
        <v>0</v>
      </c>
      <c r="I33" s="56"/>
      <c r="J33" s="60"/>
      <c r="K33" s="46"/>
      <c r="L33" s="46"/>
      <c r="M33" s="61"/>
      <c r="N33" s="47">
        <f t="shared" si="3"/>
        <v>0</v>
      </c>
      <c r="O33" s="53"/>
      <c r="P33" s="98"/>
      <c r="Q33" s="15"/>
    </row>
    <row r="34" spans="1:17">
      <c r="A34" s="50">
        <v>24</v>
      </c>
      <c r="B34" s="38"/>
      <c r="C34" s="51"/>
      <c r="D34" s="57"/>
      <c r="E34" s="58"/>
      <c r="F34" s="59"/>
      <c r="G34" s="97"/>
      <c r="H34" s="95">
        <f t="shared" si="0"/>
        <v>0</v>
      </c>
      <c r="I34" s="56"/>
      <c r="J34" s="60"/>
      <c r="K34" s="46"/>
      <c r="L34" s="46"/>
      <c r="M34" s="61"/>
      <c r="N34" s="47">
        <f t="shared" si="3"/>
        <v>0</v>
      </c>
      <c r="O34" s="53"/>
      <c r="P34" s="98"/>
      <c r="Q34" s="15"/>
    </row>
    <row r="35" spans="1:17">
      <c r="A35" s="50">
        <v>25</v>
      </c>
      <c r="B35" s="38"/>
      <c r="C35" s="51"/>
      <c r="D35" s="57"/>
      <c r="E35" s="58"/>
      <c r="F35" s="59"/>
      <c r="G35" s="97"/>
      <c r="H35" s="95">
        <f t="shared" si="0"/>
        <v>0</v>
      </c>
      <c r="I35" s="56"/>
      <c r="J35" s="60"/>
      <c r="K35" s="46"/>
      <c r="L35" s="46"/>
      <c r="M35" s="61"/>
      <c r="N35" s="47">
        <f t="shared" si="3"/>
        <v>0</v>
      </c>
      <c r="O35" s="53"/>
      <c r="P35" s="98"/>
      <c r="Q35" s="15"/>
    </row>
    <row r="36" spans="1:17">
      <c r="A36" s="50">
        <v>26</v>
      </c>
      <c r="B36" s="38"/>
      <c r="C36" s="51"/>
      <c r="D36" s="57"/>
      <c r="E36" s="58"/>
      <c r="F36" s="59"/>
      <c r="G36" s="97"/>
      <c r="H36" s="95">
        <f t="shared" si="0"/>
        <v>0</v>
      </c>
      <c r="I36" s="56"/>
      <c r="J36" s="60"/>
      <c r="K36" s="46"/>
      <c r="L36" s="46"/>
      <c r="M36" s="61"/>
      <c r="N36" s="47">
        <f t="shared" si="3"/>
        <v>0</v>
      </c>
      <c r="O36" s="53"/>
      <c r="P36" s="98"/>
      <c r="Q36" s="15"/>
    </row>
    <row r="37" spans="1:17">
      <c r="A37" s="50">
        <v>27</v>
      </c>
      <c r="B37" s="38"/>
      <c r="C37" s="51"/>
      <c r="D37" s="57"/>
      <c r="E37" s="58"/>
      <c r="F37" s="59"/>
      <c r="G37" s="97"/>
      <c r="H37" s="95">
        <f>IF($D$3="si",($G$5/$G$6*G37),IF($D$3="no",G37*$G$4,0))</f>
        <v>0</v>
      </c>
      <c r="I37" s="56"/>
      <c r="J37" s="60"/>
      <c r="K37" s="46"/>
      <c r="L37" s="46"/>
      <c r="M37" s="61"/>
      <c r="N37" s="47">
        <f t="shared" si="3"/>
        <v>0</v>
      </c>
      <c r="O37" s="53"/>
      <c r="P37" s="98"/>
      <c r="Q37" s="15"/>
    </row>
    <row r="38" spans="1:17">
      <c r="A38" s="50">
        <v>28</v>
      </c>
      <c r="B38" s="38"/>
      <c r="C38" s="51"/>
      <c r="D38" s="57"/>
      <c r="E38" s="58"/>
      <c r="F38" s="59"/>
      <c r="G38" s="97"/>
      <c r="H38" s="95">
        <f t="shared" si="0"/>
        <v>0</v>
      </c>
      <c r="I38" s="56"/>
      <c r="J38" s="60"/>
      <c r="K38" s="46"/>
      <c r="L38" s="46"/>
      <c r="M38" s="61"/>
      <c r="N38" s="47">
        <f t="shared" si="3"/>
        <v>0</v>
      </c>
      <c r="O38" s="53"/>
      <c r="P38" s="98"/>
      <c r="Q38" s="15"/>
    </row>
    <row r="39" spans="1:17">
      <c r="A39" s="50">
        <v>29</v>
      </c>
      <c r="B39" s="38"/>
      <c r="C39" s="51"/>
      <c r="D39" s="57"/>
      <c r="E39" s="58"/>
      <c r="F39" s="59"/>
      <c r="G39" s="97"/>
      <c r="H39" s="95">
        <f t="shared" si="0"/>
        <v>0</v>
      </c>
      <c r="I39" s="56"/>
      <c r="J39" s="60"/>
      <c r="K39" s="46"/>
      <c r="L39" s="46"/>
      <c r="M39" s="61"/>
      <c r="N39" s="47">
        <f>SUM(H39:M39)</f>
        <v>0</v>
      </c>
      <c r="O39" s="53"/>
      <c r="P39" s="98"/>
      <c r="Q39" s="15"/>
    </row>
    <row r="40" spans="1:17">
      <c r="A40" s="50">
        <v>30</v>
      </c>
      <c r="B40" s="38"/>
      <c r="C40" s="51"/>
      <c r="D40" s="57"/>
      <c r="E40" s="58"/>
      <c r="F40" s="59"/>
      <c r="G40" s="97"/>
      <c r="H40" s="95">
        <f>IF($D$3="si",($G$5/$G$6*G40),IF($D$3="no",G40*$G$4,0))</f>
        <v>0</v>
      </c>
      <c r="I40" s="56"/>
      <c r="J40" s="60"/>
      <c r="K40" s="46"/>
      <c r="L40" s="46"/>
      <c r="M40" s="61"/>
      <c r="N40" s="47">
        <f t="shared" ref="N40" si="4">SUM(H40:M40)</f>
        <v>0</v>
      </c>
      <c r="O40" s="53"/>
      <c r="P40" s="98"/>
      <c r="Q40" s="15"/>
    </row>
    <row r="41" spans="1:17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15"/>
    </row>
    <row r="42" spans="1:17">
      <c r="A42" s="68"/>
      <c r="B42" s="69"/>
      <c r="C42" s="70"/>
      <c r="D42" s="71"/>
      <c r="E42" s="71"/>
      <c r="F42" s="72"/>
      <c r="G42" s="73"/>
      <c r="H42" s="74"/>
      <c r="I42" s="75"/>
      <c r="J42" s="75"/>
      <c r="K42" s="75"/>
      <c r="L42" s="75"/>
      <c r="M42" s="75"/>
      <c r="N42" s="76"/>
      <c r="O42" s="77"/>
      <c r="Q42" s="15"/>
    </row>
    <row r="43" spans="1:17">
      <c r="A43" s="64"/>
      <c r="B43" s="78" t="s">
        <v>43</v>
      </c>
      <c r="C43" s="78"/>
      <c r="D43" s="78"/>
      <c r="E43" s="65"/>
      <c r="F43" s="65"/>
      <c r="G43" s="78" t="s">
        <v>44</v>
      </c>
      <c r="H43" s="78"/>
      <c r="I43" s="78"/>
      <c r="J43" s="65"/>
      <c r="K43" s="65"/>
      <c r="L43" s="78" t="s">
        <v>45</v>
      </c>
      <c r="M43" s="78"/>
      <c r="N43" s="78"/>
      <c r="O43" s="65"/>
      <c r="Q43" s="15"/>
    </row>
    <row r="44" spans="1:17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Q44" s="15"/>
    </row>
    <row r="45" spans="1:17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15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allowBlank="1" sqref="C42 C23:C40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M19:M22 J13:L22 H12:H40 J11:M12 H11:I11 I23:M40 I18:I22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60" zoomScaleNormal="100" workbookViewId="0">
      <selection activeCell="P11" sqref="P11:P12"/>
    </sheetView>
  </sheetViews>
  <sheetFormatPr defaultColWidth="9.140625" defaultRowHeight="18.75"/>
  <cols>
    <col min="1" max="1" width="6.7109375" style="62" customWidth="1"/>
    <col min="2" max="2" width="16.5703125" style="15" customWidth="1"/>
    <col min="3" max="3" width="27.7109375" style="15" customWidth="1"/>
    <col min="4" max="4" width="29.5703125" style="15" customWidth="1"/>
    <col min="5" max="5" width="22.85546875" style="15" customWidth="1"/>
    <col min="6" max="6" width="42.85546875" style="15" customWidth="1"/>
    <col min="7" max="7" width="18.28515625" style="15" customWidth="1"/>
    <col min="8" max="8" width="26.42578125" style="15" customWidth="1"/>
    <col min="9" max="9" width="22.42578125" style="15" customWidth="1"/>
    <col min="10" max="11" width="25.85546875" style="15" customWidth="1"/>
    <col min="12" max="12" width="25.5703125" style="15" customWidth="1"/>
    <col min="13" max="13" width="19.85546875" style="15" customWidth="1"/>
    <col min="14" max="14" width="30.7109375" style="15" customWidth="1"/>
    <col min="15" max="15" width="27.28515625" style="15" customWidth="1"/>
    <col min="16" max="16" width="19.85546875" style="15" customWidth="1"/>
    <col min="17" max="17" width="19.85546875" style="3" hidden="1" customWidth="1"/>
    <col min="18" max="18" width="31.140625" style="15" customWidth="1"/>
    <col min="19" max="16384" width="9.140625" style="15"/>
  </cols>
  <sheetData>
    <row r="1" spans="1:18" s="2" customFormat="1" ht="65.25" customHeight="1">
      <c r="A1" s="1"/>
      <c r="B1" s="105" t="s">
        <v>0</v>
      </c>
      <c r="C1" s="105"/>
      <c r="D1" s="106" t="s">
        <v>47</v>
      </c>
      <c r="E1" s="106"/>
      <c r="F1" s="149" t="s">
        <v>64</v>
      </c>
      <c r="G1" s="150" t="s">
        <v>74</v>
      </c>
      <c r="L1" s="2" t="s">
        <v>1</v>
      </c>
      <c r="M1" s="3">
        <f>+P1-N7</f>
        <v>0</v>
      </c>
      <c r="N1" s="4" t="s">
        <v>2</v>
      </c>
      <c r="O1" s="5"/>
      <c r="P1" s="79">
        <f>SUM(H7:M7)</f>
        <v>35.340000000000003</v>
      </c>
      <c r="Q1" s="3" t="s">
        <v>37</v>
      </c>
      <c r="R1" s="100">
        <f>SUM(P11:P12)</f>
        <v>25.93</v>
      </c>
    </row>
    <row r="2" spans="1:18" s="2" customFormat="1" ht="57.75" customHeight="1">
      <c r="A2" s="1"/>
      <c r="B2" s="107" t="s">
        <v>4</v>
      </c>
      <c r="C2" s="107"/>
      <c r="D2" s="106"/>
      <c r="E2" s="106"/>
      <c r="F2" s="7"/>
      <c r="G2" s="7"/>
      <c r="N2" s="8" t="s">
        <v>5</v>
      </c>
      <c r="O2" s="9"/>
      <c r="P2" s="10"/>
      <c r="Q2" s="3" t="s">
        <v>6</v>
      </c>
      <c r="R2" s="100"/>
    </row>
    <row r="3" spans="1:18" s="2" customFormat="1" ht="35.25" customHeight="1">
      <c r="A3" s="1"/>
      <c r="B3" s="107" t="s">
        <v>7</v>
      </c>
      <c r="C3" s="107"/>
      <c r="D3" s="106" t="s">
        <v>6</v>
      </c>
      <c r="E3" s="106"/>
      <c r="N3" s="8" t="s">
        <v>8</v>
      </c>
      <c r="O3" s="9"/>
      <c r="P3" s="80">
        <f>+O7</f>
        <v>0</v>
      </c>
      <c r="Q3" s="11"/>
      <c r="R3" s="100">
        <v>0</v>
      </c>
    </row>
    <row r="4" spans="1:18" s="2" customFormat="1" ht="35.25" customHeight="1" thickBot="1">
      <c r="A4" s="1"/>
      <c r="D4" s="12"/>
      <c r="E4" s="12"/>
      <c r="F4" s="8" t="s">
        <v>9</v>
      </c>
      <c r="G4" s="81">
        <v>1</v>
      </c>
      <c r="H4" s="14"/>
      <c r="I4" s="14"/>
      <c r="J4" s="15"/>
      <c r="K4" s="15"/>
      <c r="L4" s="15"/>
      <c r="M4" s="15"/>
      <c r="N4" s="16"/>
      <c r="O4" s="17"/>
      <c r="P4" s="18"/>
      <c r="Q4" s="11"/>
      <c r="R4" s="100"/>
    </row>
    <row r="5" spans="1:18" s="2" customFormat="1" ht="43.5" customHeight="1" thickTop="1" thickBot="1">
      <c r="A5" s="1"/>
      <c r="B5" s="19" t="s">
        <v>10</v>
      </c>
      <c r="C5" s="21"/>
      <c r="D5" s="151">
        <v>2</v>
      </c>
      <c r="E5" s="12"/>
      <c r="F5" s="8" t="s">
        <v>38</v>
      </c>
      <c r="G5" s="81">
        <v>1.1100000000000001</v>
      </c>
      <c r="N5" s="110" t="s">
        <v>12</v>
      </c>
      <c r="O5" s="110"/>
      <c r="P5" s="82">
        <f>P1-P2-P3</f>
        <v>35.340000000000003</v>
      </c>
      <c r="Q5" s="11"/>
      <c r="R5" s="100">
        <f>R1</f>
        <v>25.93</v>
      </c>
    </row>
    <row r="6" spans="1:18" s="2" customFormat="1" ht="43.5" customHeight="1" thickTop="1" thickBot="1">
      <c r="A6" s="1"/>
      <c r="B6" s="83" t="s">
        <v>60</v>
      </c>
      <c r="C6" s="83"/>
      <c r="D6" s="12"/>
      <c r="E6" s="12"/>
      <c r="F6" s="8" t="s">
        <v>39</v>
      </c>
      <c r="G6" s="84">
        <v>11.11</v>
      </c>
      <c r="Q6" s="11"/>
    </row>
    <row r="7" spans="1:18" s="2" customFormat="1" ht="27" customHeight="1" thickTop="1" thickBot="1">
      <c r="A7" s="131" t="s">
        <v>15</v>
      </c>
      <c r="B7" s="132"/>
      <c r="C7" s="133"/>
      <c r="D7" s="134" t="s">
        <v>16</v>
      </c>
      <c r="E7" s="135"/>
      <c r="F7" s="135"/>
      <c r="G7" s="85">
        <f>SUM(G11:G40)</f>
        <v>0</v>
      </c>
      <c r="H7" s="86">
        <f>SUM(H11:H40)</f>
        <v>0</v>
      </c>
      <c r="I7" s="87">
        <f>SUM(I11:I40)</f>
        <v>0</v>
      </c>
      <c r="J7" s="87">
        <f>SUM(J11:J40)</f>
        <v>0</v>
      </c>
      <c r="K7" s="87">
        <f>SUM(K11:K40)</f>
        <v>0</v>
      </c>
      <c r="L7" s="87">
        <f>SUM(L11:L40)</f>
        <v>0</v>
      </c>
      <c r="M7" s="88">
        <f>SUM(M11:M40)</f>
        <v>35.340000000000003</v>
      </c>
      <c r="N7" s="89">
        <f>SUM(N11:N40)</f>
        <v>35.340000000000003</v>
      </c>
      <c r="O7" s="90">
        <f>SUM(O11:O40)</f>
        <v>0</v>
      </c>
    </row>
    <row r="8" spans="1:18" ht="36" customHeight="1" thickTop="1" thickBot="1">
      <c r="A8" s="114"/>
      <c r="B8" s="119" t="s">
        <v>28</v>
      </c>
      <c r="C8" s="119" t="s">
        <v>17</v>
      </c>
      <c r="D8" s="136" t="s">
        <v>18</v>
      </c>
      <c r="E8" s="119" t="s">
        <v>40</v>
      </c>
      <c r="F8" s="138" t="s">
        <v>41</v>
      </c>
      <c r="G8" s="139" t="s">
        <v>21</v>
      </c>
      <c r="H8" s="148" t="s">
        <v>22</v>
      </c>
      <c r="I8" s="104" t="s">
        <v>23</v>
      </c>
      <c r="J8" s="103" t="s">
        <v>24</v>
      </c>
      <c r="K8" s="103" t="s">
        <v>25</v>
      </c>
      <c r="L8" s="125" t="s">
        <v>26</v>
      </c>
      <c r="M8" s="126"/>
      <c r="N8" s="128" t="s">
        <v>2</v>
      </c>
      <c r="O8" s="130" t="s">
        <v>27</v>
      </c>
      <c r="P8" s="141" t="s">
        <v>46</v>
      </c>
      <c r="Q8" s="15"/>
    </row>
    <row r="9" spans="1:18" ht="36" customHeight="1" thickTop="1" thickBot="1">
      <c r="A9" s="114"/>
      <c r="B9" s="119" t="s">
        <v>42</v>
      </c>
      <c r="C9" s="119"/>
      <c r="D9" s="137"/>
      <c r="E9" s="119"/>
      <c r="F9" s="138"/>
      <c r="G9" s="140"/>
      <c r="H9" s="148" t="s">
        <v>29</v>
      </c>
      <c r="I9" s="104" t="s">
        <v>29</v>
      </c>
      <c r="J9" s="104"/>
      <c r="K9" s="104" t="s">
        <v>30</v>
      </c>
      <c r="L9" s="144" t="s">
        <v>31</v>
      </c>
      <c r="M9" s="146" t="s">
        <v>32</v>
      </c>
      <c r="N9" s="128"/>
      <c r="O9" s="130"/>
      <c r="P9" s="142"/>
      <c r="Q9" s="15"/>
    </row>
    <row r="10" spans="1:18" ht="37.5" customHeight="1" thickTop="1" thickBot="1">
      <c r="A10" s="114"/>
      <c r="B10" s="119"/>
      <c r="C10" s="119"/>
      <c r="D10" s="137"/>
      <c r="E10" s="119"/>
      <c r="F10" s="138"/>
      <c r="G10" s="91" t="s">
        <v>33</v>
      </c>
      <c r="H10" s="148"/>
      <c r="I10" s="104"/>
      <c r="J10" s="104"/>
      <c r="K10" s="104"/>
      <c r="L10" s="145"/>
      <c r="M10" s="147"/>
      <c r="N10" s="128"/>
      <c r="O10" s="130"/>
      <c r="P10" s="143"/>
      <c r="Q10" s="15"/>
    </row>
    <row r="11" spans="1:18" ht="30" customHeight="1" thickTop="1">
      <c r="A11" s="37">
        <v>1</v>
      </c>
      <c r="B11" s="38">
        <v>41652</v>
      </c>
      <c r="C11" s="39" t="s">
        <v>65</v>
      </c>
      <c r="D11" s="92" t="s">
        <v>55</v>
      </c>
      <c r="E11" s="92" t="s">
        <v>61</v>
      </c>
      <c r="F11" s="93"/>
      <c r="G11" s="94"/>
      <c r="H11" s="95">
        <f>IF($D$3="si",($G$5/$G$6*G11),IF($D$3="no",G11*$G$4,0))</f>
        <v>0</v>
      </c>
      <c r="I11" s="44"/>
      <c r="J11" s="45"/>
      <c r="K11" s="96"/>
      <c r="L11" s="96"/>
      <c r="M11" s="61">
        <v>15.59</v>
      </c>
      <c r="N11" s="47">
        <f>SUM(H11:M11)</f>
        <v>15.59</v>
      </c>
      <c r="O11" s="48"/>
      <c r="P11" s="99">
        <v>11.4</v>
      </c>
      <c r="Q11" s="15"/>
    </row>
    <row r="12" spans="1:18" ht="30" customHeight="1">
      <c r="A12" s="50">
        <v>2</v>
      </c>
      <c r="B12" s="38">
        <v>41657</v>
      </c>
      <c r="C12" s="51" t="s">
        <v>62</v>
      </c>
      <c r="D12" s="92" t="s">
        <v>55</v>
      </c>
      <c r="E12" s="92" t="s">
        <v>61</v>
      </c>
      <c r="F12" s="93"/>
      <c r="G12" s="97"/>
      <c r="H12" s="95">
        <f>IF($D$3="si",($G$5/$G$6*G12),IF($D$3="no",G12*$G$4,0))</f>
        <v>0</v>
      </c>
      <c r="I12" s="44"/>
      <c r="J12" s="45"/>
      <c r="K12" s="96"/>
      <c r="L12" s="46"/>
      <c r="M12" s="61">
        <v>19.75</v>
      </c>
      <c r="N12" s="47">
        <f>SUM(H12:M12)</f>
        <v>19.75</v>
      </c>
      <c r="O12" s="53"/>
      <c r="P12" s="99">
        <v>14.53</v>
      </c>
      <c r="Q12" s="15"/>
    </row>
    <row r="13" spans="1:18" ht="30" customHeight="1">
      <c r="A13" s="50">
        <v>3</v>
      </c>
      <c r="B13" s="54"/>
      <c r="C13" s="39"/>
      <c r="D13" s="92"/>
      <c r="E13" s="92"/>
      <c r="F13" s="93"/>
      <c r="G13" s="97"/>
      <c r="H13" s="95">
        <f t="shared" ref="H13:H39" si="0">IF($D$3="si",($G$5/$G$6*G13),IF($D$3="no",G13*$G$4,0))</f>
        <v>0</v>
      </c>
      <c r="I13" s="44"/>
      <c r="J13" s="45"/>
      <c r="K13" s="96"/>
      <c r="L13" s="46"/>
      <c r="M13" s="61"/>
      <c r="N13" s="47">
        <f t="shared" ref="N13:N26" si="1">SUM(H13:M13)</f>
        <v>0</v>
      </c>
      <c r="O13" s="53"/>
      <c r="P13" s="99"/>
      <c r="Q13" s="15"/>
    </row>
    <row r="14" spans="1:18" ht="30" customHeight="1">
      <c r="A14" s="50">
        <v>4</v>
      </c>
      <c r="B14" s="54"/>
      <c r="C14" s="39"/>
      <c r="D14" s="92"/>
      <c r="E14" s="92"/>
      <c r="F14" s="93"/>
      <c r="G14" s="97"/>
      <c r="H14" s="95">
        <f t="shared" si="0"/>
        <v>0</v>
      </c>
      <c r="I14" s="44"/>
      <c r="J14" s="45"/>
      <c r="K14" s="96"/>
      <c r="L14" s="46"/>
      <c r="M14" s="61"/>
      <c r="N14" s="47">
        <f t="shared" si="1"/>
        <v>0</v>
      </c>
      <c r="O14" s="53"/>
      <c r="P14" s="99"/>
      <c r="Q14" s="15"/>
    </row>
    <row r="15" spans="1:18" ht="30" customHeight="1">
      <c r="A15" s="50">
        <v>5</v>
      </c>
      <c r="B15" s="54"/>
      <c r="C15" s="39"/>
      <c r="D15" s="92"/>
      <c r="E15" s="92"/>
      <c r="F15" s="93"/>
      <c r="G15" s="97"/>
      <c r="H15" s="95">
        <f t="shared" si="0"/>
        <v>0</v>
      </c>
      <c r="I15" s="44"/>
      <c r="J15" s="45"/>
      <c r="K15" s="96"/>
      <c r="L15" s="46"/>
      <c r="M15" s="61"/>
      <c r="N15" s="47">
        <f t="shared" si="1"/>
        <v>0</v>
      </c>
      <c r="O15" s="53"/>
      <c r="P15" s="99"/>
      <c r="Q15" s="15"/>
    </row>
    <row r="16" spans="1:18" ht="30" customHeight="1">
      <c r="A16" s="50">
        <v>6</v>
      </c>
      <c r="B16" s="54"/>
      <c r="C16" s="39"/>
      <c r="D16" s="92"/>
      <c r="E16" s="92"/>
      <c r="F16" s="93"/>
      <c r="G16" s="97"/>
      <c r="H16" s="95">
        <f t="shared" si="0"/>
        <v>0</v>
      </c>
      <c r="I16" s="44"/>
      <c r="J16" s="45"/>
      <c r="K16" s="96"/>
      <c r="L16" s="46"/>
      <c r="M16" s="61"/>
      <c r="N16" s="47">
        <f t="shared" si="1"/>
        <v>0</v>
      </c>
      <c r="O16" s="53"/>
      <c r="P16" s="99"/>
      <c r="Q16" s="15"/>
    </row>
    <row r="17" spans="1:17">
      <c r="A17" s="50">
        <v>7</v>
      </c>
      <c r="B17" s="54"/>
      <c r="C17" s="39"/>
      <c r="D17" s="92"/>
      <c r="E17" s="92"/>
      <c r="F17" s="93"/>
      <c r="G17" s="97"/>
      <c r="H17" s="95">
        <f t="shared" si="0"/>
        <v>0</v>
      </c>
      <c r="I17" s="44"/>
      <c r="J17" s="45"/>
      <c r="K17" s="96"/>
      <c r="L17" s="46"/>
      <c r="M17" s="61"/>
      <c r="N17" s="47">
        <f t="shared" si="1"/>
        <v>0</v>
      </c>
      <c r="O17" s="53"/>
      <c r="P17" s="99"/>
      <c r="Q17" s="15"/>
    </row>
    <row r="18" spans="1:17">
      <c r="A18" s="50">
        <v>8</v>
      </c>
      <c r="B18" s="54"/>
      <c r="C18" s="39"/>
      <c r="D18" s="92"/>
      <c r="E18" s="92"/>
      <c r="F18" s="93"/>
      <c r="G18" s="97"/>
      <c r="H18" s="95">
        <f t="shared" si="0"/>
        <v>0</v>
      </c>
      <c r="I18" s="44"/>
      <c r="J18" s="45"/>
      <c r="K18" s="96"/>
      <c r="L18" s="46"/>
      <c r="M18" s="61"/>
      <c r="N18" s="47">
        <f t="shared" si="1"/>
        <v>0</v>
      </c>
      <c r="O18" s="53"/>
      <c r="P18" s="99"/>
      <c r="Q18" s="15"/>
    </row>
    <row r="19" spans="1:17">
      <c r="A19" s="50">
        <v>9</v>
      </c>
      <c r="B19" s="54"/>
      <c r="C19" s="51"/>
      <c r="D19" s="92"/>
      <c r="E19" s="92"/>
      <c r="F19" s="58"/>
      <c r="G19" s="97"/>
      <c r="H19" s="95">
        <f t="shared" si="0"/>
        <v>0</v>
      </c>
      <c r="I19" s="44"/>
      <c r="J19" s="45"/>
      <c r="K19" s="96"/>
      <c r="L19" s="46"/>
      <c r="M19" s="61"/>
      <c r="N19" s="47">
        <f t="shared" si="1"/>
        <v>0</v>
      </c>
      <c r="O19" s="53"/>
      <c r="P19" s="99"/>
      <c r="Q19" s="15"/>
    </row>
    <row r="20" spans="1:17">
      <c r="A20" s="50">
        <v>10</v>
      </c>
      <c r="B20" s="54"/>
      <c r="C20" s="51"/>
      <c r="D20" s="92"/>
      <c r="E20" s="92"/>
      <c r="F20" s="58"/>
      <c r="G20" s="97"/>
      <c r="H20" s="95">
        <f t="shared" si="0"/>
        <v>0</v>
      </c>
      <c r="I20" s="44"/>
      <c r="J20" s="45"/>
      <c r="K20" s="96"/>
      <c r="L20" s="46"/>
      <c r="M20" s="61"/>
      <c r="N20" s="47">
        <f t="shared" si="1"/>
        <v>0</v>
      </c>
      <c r="O20" s="53"/>
      <c r="P20" s="99"/>
      <c r="Q20" s="15"/>
    </row>
    <row r="21" spans="1:17">
      <c r="A21" s="50">
        <v>11</v>
      </c>
      <c r="B21" s="54"/>
      <c r="C21" s="51"/>
      <c r="D21" s="92"/>
      <c r="E21" s="92"/>
      <c r="F21" s="51"/>
      <c r="G21" s="97"/>
      <c r="H21" s="95">
        <f t="shared" si="0"/>
        <v>0</v>
      </c>
      <c r="I21" s="44"/>
      <c r="J21" s="60"/>
      <c r="K21" s="46"/>
      <c r="L21" s="46"/>
      <c r="M21" s="61"/>
      <c r="N21" s="47">
        <f t="shared" si="1"/>
        <v>0</v>
      </c>
      <c r="O21" s="53"/>
      <c r="P21" s="99"/>
      <c r="Q21" s="15"/>
    </row>
    <row r="22" spans="1:17">
      <c r="A22" s="50">
        <v>12</v>
      </c>
      <c r="B22" s="54"/>
      <c r="C22" s="51"/>
      <c r="D22" s="92"/>
      <c r="E22" s="92"/>
      <c r="F22" s="51"/>
      <c r="G22" s="97"/>
      <c r="H22" s="95">
        <f t="shared" si="0"/>
        <v>0</v>
      </c>
      <c r="I22" s="45"/>
      <c r="J22" s="45"/>
      <c r="K22" s="96"/>
      <c r="L22" s="46"/>
      <c r="M22" s="61"/>
      <c r="N22" s="47">
        <f t="shared" si="1"/>
        <v>0</v>
      </c>
      <c r="O22" s="53"/>
      <c r="P22" s="99"/>
      <c r="Q22" s="15"/>
    </row>
    <row r="23" spans="1:17">
      <c r="A23" s="50">
        <v>13</v>
      </c>
      <c r="B23" s="38"/>
      <c r="C23" s="51"/>
      <c r="D23" s="57"/>
      <c r="E23" s="58"/>
      <c r="F23" s="59"/>
      <c r="G23" s="97"/>
      <c r="H23" s="95">
        <f t="shared" si="0"/>
        <v>0</v>
      </c>
      <c r="I23" s="56"/>
      <c r="J23" s="60"/>
      <c r="K23" s="46"/>
      <c r="L23" s="46"/>
      <c r="M23" s="61"/>
      <c r="N23" s="47">
        <f t="shared" si="1"/>
        <v>0</v>
      </c>
      <c r="O23" s="53"/>
      <c r="P23" s="99"/>
      <c r="Q23" s="15"/>
    </row>
    <row r="24" spans="1:17">
      <c r="A24" s="50">
        <v>14</v>
      </c>
      <c r="B24" s="38"/>
      <c r="C24" s="51"/>
      <c r="D24" s="57"/>
      <c r="E24" s="58"/>
      <c r="F24" s="59"/>
      <c r="G24" s="97"/>
      <c r="H24" s="95">
        <f t="shared" si="0"/>
        <v>0</v>
      </c>
      <c r="I24" s="56"/>
      <c r="J24" s="60"/>
      <c r="K24" s="46"/>
      <c r="L24" s="46"/>
      <c r="M24" s="61"/>
      <c r="N24" s="47">
        <f t="shared" si="1"/>
        <v>0</v>
      </c>
      <c r="O24" s="53"/>
      <c r="P24" s="99"/>
      <c r="Q24" s="15"/>
    </row>
    <row r="25" spans="1:17">
      <c r="A25" s="50">
        <v>15</v>
      </c>
      <c r="B25" s="38"/>
      <c r="C25" s="51"/>
      <c r="D25" s="57"/>
      <c r="E25" s="58"/>
      <c r="F25" s="59"/>
      <c r="G25" s="97"/>
      <c r="H25" s="95">
        <f t="shared" si="0"/>
        <v>0</v>
      </c>
      <c r="I25" s="56"/>
      <c r="J25" s="60"/>
      <c r="K25" s="46"/>
      <c r="L25" s="46"/>
      <c r="M25" s="61"/>
      <c r="N25" s="47">
        <f t="shared" si="1"/>
        <v>0</v>
      </c>
      <c r="O25" s="53"/>
      <c r="P25" s="98"/>
      <c r="Q25" s="15"/>
    </row>
    <row r="26" spans="1:17">
      <c r="A26" s="50">
        <v>16</v>
      </c>
      <c r="B26" s="38"/>
      <c r="C26" s="51"/>
      <c r="D26" s="57"/>
      <c r="E26" s="58"/>
      <c r="F26" s="59"/>
      <c r="G26" s="97"/>
      <c r="H26" s="95">
        <f t="shared" si="0"/>
        <v>0</v>
      </c>
      <c r="I26" s="56"/>
      <c r="J26" s="60"/>
      <c r="K26" s="46"/>
      <c r="L26" s="46"/>
      <c r="M26" s="61"/>
      <c r="N26" s="47">
        <f t="shared" si="1"/>
        <v>0</v>
      </c>
      <c r="O26" s="53"/>
      <c r="P26" s="98"/>
      <c r="Q26" s="15"/>
    </row>
    <row r="27" spans="1:17">
      <c r="A27" s="50">
        <v>17</v>
      </c>
      <c r="B27" s="38"/>
      <c r="C27" s="51"/>
      <c r="D27" s="57"/>
      <c r="E27" s="58"/>
      <c r="F27" s="59"/>
      <c r="G27" s="97"/>
      <c r="H27" s="95">
        <f t="shared" si="0"/>
        <v>0</v>
      </c>
      <c r="I27" s="56"/>
      <c r="J27" s="60"/>
      <c r="K27" s="46"/>
      <c r="L27" s="46"/>
      <c r="M27" s="61"/>
      <c r="N27" s="47">
        <f>SUM(H27:M27)</f>
        <v>0</v>
      </c>
      <c r="O27" s="53"/>
      <c r="P27" s="98"/>
      <c r="Q27" s="15"/>
    </row>
    <row r="28" spans="1:17">
      <c r="A28" s="50">
        <v>18</v>
      </c>
      <c r="B28" s="38"/>
      <c r="C28" s="51"/>
      <c r="D28" s="57"/>
      <c r="E28" s="58"/>
      <c r="F28" s="59"/>
      <c r="G28" s="97"/>
      <c r="H28" s="95">
        <f t="shared" si="0"/>
        <v>0</v>
      </c>
      <c r="I28" s="56"/>
      <c r="J28" s="60"/>
      <c r="K28" s="46"/>
      <c r="L28" s="46"/>
      <c r="M28" s="61"/>
      <c r="N28" s="47">
        <f t="shared" ref="N28:N38" si="2">SUM(H28:M28)</f>
        <v>0</v>
      </c>
      <c r="O28" s="53"/>
      <c r="P28" s="98"/>
      <c r="Q28" s="15"/>
    </row>
    <row r="29" spans="1:17">
      <c r="A29" s="50">
        <v>19</v>
      </c>
      <c r="B29" s="38"/>
      <c r="C29" s="51"/>
      <c r="D29" s="57"/>
      <c r="E29" s="58"/>
      <c r="F29" s="59"/>
      <c r="G29" s="97"/>
      <c r="H29" s="95">
        <f t="shared" si="0"/>
        <v>0</v>
      </c>
      <c r="I29" s="56"/>
      <c r="J29" s="60"/>
      <c r="K29" s="46"/>
      <c r="L29" s="46"/>
      <c r="M29" s="61"/>
      <c r="N29" s="47">
        <f t="shared" si="2"/>
        <v>0</v>
      </c>
      <c r="O29" s="53"/>
      <c r="P29" s="98"/>
      <c r="Q29" s="15"/>
    </row>
    <row r="30" spans="1:17">
      <c r="A30" s="50">
        <v>20</v>
      </c>
      <c r="B30" s="38"/>
      <c r="C30" s="51"/>
      <c r="D30" s="57"/>
      <c r="E30" s="58"/>
      <c r="F30" s="59"/>
      <c r="G30" s="97"/>
      <c r="H30" s="95">
        <f t="shared" si="0"/>
        <v>0</v>
      </c>
      <c r="I30" s="56"/>
      <c r="J30" s="60"/>
      <c r="K30" s="46"/>
      <c r="L30" s="46"/>
      <c r="M30" s="61"/>
      <c r="N30" s="47">
        <f t="shared" si="2"/>
        <v>0</v>
      </c>
      <c r="O30" s="53"/>
      <c r="P30" s="98"/>
      <c r="Q30" s="15"/>
    </row>
    <row r="31" spans="1:17">
      <c r="A31" s="50">
        <v>21</v>
      </c>
      <c r="B31" s="38"/>
      <c r="C31" s="51"/>
      <c r="D31" s="57"/>
      <c r="E31" s="58"/>
      <c r="F31" s="59"/>
      <c r="G31" s="97"/>
      <c r="H31" s="95">
        <f t="shared" si="0"/>
        <v>0</v>
      </c>
      <c r="I31" s="56"/>
      <c r="J31" s="60"/>
      <c r="K31" s="46"/>
      <c r="L31" s="46"/>
      <c r="M31" s="61"/>
      <c r="N31" s="47">
        <f t="shared" si="2"/>
        <v>0</v>
      </c>
      <c r="O31" s="53"/>
      <c r="P31" s="98"/>
      <c r="Q31" s="15"/>
    </row>
    <row r="32" spans="1:17">
      <c r="A32" s="50">
        <v>22</v>
      </c>
      <c r="B32" s="38"/>
      <c r="C32" s="51"/>
      <c r="D32" s="57"/>
      <c r="E32" s="58"/>
      <c r="F32" s="59"/>
      <c r="G32" s="97"/>
      <c r="H32" s="95">
        <f t="shared" si="0"/>
        <v>0</v>
      </c>
      <c r="I32" s="56"/>
      <c r="J32" s="60"/>
      <c r="K32" s="46"/>
      <c r="L32" s="46"/>
      <c r="M32" s="61"/>
      <c r="N32" s="47">
        <f t="shared" si="2"/>
        <v>0</v>
      </c>
      <c r="O32" s="53"/>
      <c r="P32" s="98"/>
      <c r="Q32" s="15"/>
    </row>
    <row r="33" spans="1:17">
      <c r="A33" s="50">
        <v>23</v>
      </c>
      <c r="B33" s="38"/>
      <c r="C33" s="51"/>
      <c r="D33" s="57"/>
      <c r="E33" s="58"/>
      <c r="F33" s="59"/>
      <c r="G33" s="97"/>
      <c r="H33" s="95">
        <f t="shared" si="0"/>
        <v>0</v>
      </c>
      <c r="I33" s="56"/>
      <c r="J33" s="60"/>
      <c r="K33" s="46"/>
      <c r="L33" s="46"/>
      <c r="M33" s="61"/>
      <c r="N33" s="47">
        <f t="shared" si="2"/>
        <v>0</v>
      </c>
      <c r="O33" s="53"/>
      <c r="P33" s="98"/>
      <c r="Q33" s="15"/>
    </row>
    <row r="34" spans="1:17">
      <c r="A34" s="50">
        <v>24</v>
      </c>
      <c r="B34" s="38"/>
      <c r="C34" s="51"/>
      <c r="D34" s="57"/>
      <c r="E34" s="58"/>
      <c r="F34" s="59"/>
      <c r="G34" s="97"/>
      <c r="H34" s="95">
        <f t="shared" si="0"/>
        <v>0</v>
      </c>
      <c r="I34" s="56"/>
      <c r="J34" s="60"/>
      <c r="K34" s="46"/>
      <c r="L34" s="46"/>
      <c r="M34" s="61"/>
      <c r="N34" s="47">
        <f t="shared" si="2"/>
        <v>0</v>
      </c>
      <c r="O34" s="53"/>
      <c r="P34" s="98"/>
      <c r="Q34" s="15"/>
    </row>
    <row r="35" spans="1:17">
      <c r="A35" s="50">
        <v>25</v>
      </c>
      <c r="B35" s="38"/>
      <c r="C35" s="51"/>
      <c r="D35" s="57"/>
      <c r="E35" s="58"/>
      <c r="F35" s="59"/>
      <c r="G35" s="97"/>
      <c r="H35" s="95">
        <f t="shared" si="0"/>
        <v>0</v>
      </c>
      <c r="I35" s="56"/>
      <c r="J35" s="60"/>
      <c r="K35" s="46"/>
      <c r="L35" s="46"/>
      <c r="M35" s="61"/>
      <c r="N35" s="47">
        <f t="shared" si="2"/>
        <v>0</v>
      </c>
      <c r="O35" s="53"/>
      <c r="P35" s="98"/>
      <c r="Q35" s="15"/>
    </row>
    <row r="36" spans="1:17">
      <c r="A36" s="50">
        <v>26</v>
      </c>
      <c r="B36" s="38"/>
      <c r="C36" s="51"/>
      <c r="D36" s="57"/>
      <c r="E36" s="58"/>
      <c r="F36" s="59"/>
      <c r="G36" s="97"/>
      <c r="H36" s="95">
        <f t="shared" si="0"/>
        <v>0</v>
      </c>
      <c r="I36" s="56"/>
      <c r="J36" s="60"/>
      <c r="K36" s="46"/>
      <c r="L36" s="46"/>
      <c r="M36" s="61"/>
      <c r="N36" s="47">
        <f t="shared" si="2"/>
        <v>0</v>
      </c>
      <c r="O36" s="53"/>
      <c r="P36" s="98"/>
      <c r="Q36" s="15"/>
    </row>
    <row r="37" spans="1:17">
      <c r="A37" s="50">
        <v>27</v>
      </c>
      <c r="B37" s="38"/>
      <c r="C37" s="51"/>
      <c r="D37" s="57"/>
      <c r="E37" s="58"/>
      <c r="F37" s="59"/>
      <c r="G37" s="97"/>
      <c r="H37" s="95">
        <f>IF($D$3="si",($G$5/$G$6*G37),IF($D$3="no",G37*$G$4,0))</f>
        <v>0</v>
      </c>
      <c r="I37" s="56"/>
      <c r="J37" s="60"/>
      <c r="K37" s="46"/>
      <c r="L37" s="46"/>
      <c r="M37" s="61"/>
      <c r="N37" s="47">
        <f t="shared" si="2"/>
        <v>0</v>
      </c>
      <c r="O37" s="53"/>
      <c r="P37" s="98"/>
      <c r="Q37" s="15"/>
    </row>
    <row r="38" spans="1:17">
      <c r="A38" s="50">
        <v>28</v>
      </c>
      <c r="B38" s="38"/>
      <c r="C38" s="51"/>
      <c r="D38" s="57"/>
      <c r="E38" s="58"/>
      <c r="F38" s="59"/>
      <c r="G38" s="97"/>
      <c r="H38" s="95">
        <f t="shared" si="0"/>
        <v>0</v>
      </c>
      <c r="I38" s="56"/>
      <c r="J38" s="60"/>
      <c r="K38" s="46"/>
      <c r="L38" s="46"/>
      <c r="M38" s="61"/>
      <c r="N38" s="47">
        <f t="shared" si="2"/>
        <v>0</v>
      </c>
      <c r="O38" s="53"/>
      <c r="P38" s="98"/>
      <c r="Q38" s="15"/>
    </row>
    <row r="39" spans="1:17">
      <c r="A39" s="50">
        <v>29</v>
      </c>
      <c r="B39" s="38"/>
      <c r="C39" s="51"/>
      <c r="D39" s="57"/>
      <c r="E39" s="58"/>
      <c r="F39" s="59"/>
      <c r="G39" s="97"/>
      <c r="H39" s="95">
        <f t="shared" si="0"/>
        <v>0</v>
      </c>
      <c r="I39" s="56"/>
      <c r="J39" s="60"/>
      <c r="K39" s="46"/>
      <c r="L39" s="46"/>
      <c r="M39" s="61"/>
      <c r="N39" s="47">
        <f>SUM(H39:M39)</f>
        <v>0</v>
      </c>
      <c r="O39" s="53"/>
      <c r="P39" s="98"/>
      <c r="Q39" s="15"/>
    </row>
    <row r="40" spans="1:17">
      <c r="A40" s="50">
        <v>30</v>
      </c>
      <c r="B40" s="38"/>
      <c r="C40" s="51"/>
      <c r="D40" s="57"/>
      <c r="E40" s="58"/>
      <c r="F40" s="59"/>
      <c r="G40" s="97"/>
      <c r="H40" s="95">
        <f>IF($D$3="si",($G$5/$G$6*G40),IF($D$3="no",G40*$G$4,0))</f>
        <v>0</v>
      </c>
      <c r="I40" s="56"/>
      <c r="J40" s="60"/>
      <c r="K40" s="46"/>
      <c r="L40" s="46"/>
      <c r="M40" s="61"/>
      <c r="N40" s="47">
        <f t="shared" ref="N40" si="3">SUM(H40:M40)</f>
        <v>0</v>
      </c>
      <c r="O40" s="53"/>
      <c r="P40" s="98"/>
      <c r="Q40" s="15"/>
    </row>
    <row r="41" spans="1:17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15"/>
    </row>
    <row r="42" spans="1:17">
      <c r="A42" s="68"/>
      <c r="B42" s="69"/>
      <c r="C42" s="70"/>
      <c r="D42" s="71"/>
      <c r="E42" s="71"/>
      <c r="F42" s="72"/>
      <c r="G42" s="73"/>
      <c r="H42" s="74"/>
      <c r="I42" s="75"/>
      <c r="J42" s="75"/>
      <c r="K42" s="75"/>
      <c r="L42" s="75"/>
      <c r="M42" s="75"/>
      <c r="N42" s="76"/>
      <c r="O42" s="77"/>
      <c r="Q42" s="15"/>
    </row>
    <row r="43" spans="1:17">
      <c r="A43" s="64"/>
      <c r="B43" s="78" t="s">
        <v>43</v>
      </c>
      <c r="C43" s="78"/>
      <c r="D43" s="78"/>
      <c r="E43" s="65"/>
      <c r="F43" s="65"/>
      <c r="G43" s="78" t="s">
        <v>44</v>
      </c>
      <c r="H43" s="78"/>
      <c r="I43" s="78"/>
      <c r="J43" s="65"/>
      <c r="K43" s="65"/>
      <c r="L43" s="78" t="s">
        <v>45</v>
      </c>
      <c r="M43" s="78"/>
      <c r="N43" s="78"/>
      <c r="O43" s="65"/>
      <c r="Q43" s="15"/>
    </row>
    <row r="44" spans="1:17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Q44" s="15"/>
    </row>
    <row r="45" spans="1:17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15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42:M42 H12:H40 J13:L22 I17:I22 J11:M12 H11:I11 I23:M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textLength" operator="greaterThan" sqref="F42 F23:F40 F19:F20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allowBlank="1" sqref="C42 C12 C23:C40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Expense EURO</vt:lpstr>
      <vt:lpstr>Expense Value MXN</vt:lpstr>
      <vt:lpstr>Expense Value USD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cp:lastPrinted>2014-02-03T13:35:59Z</cp:lastPrinted>
  <dcterms:created xsi:type="dcterms:W3CDTF">2013-11-13T16:07:28Z</dcterms:created>
  <dcterms:modified xsi:type="dcterms:W3CDTF">2014-02-03T13:51:09Z</dcterms:modified>
</cp:coreProperties>
</file>