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9060" yWindow="1215" windowWidth="25440" windowHeight="15990" tabRatio="433" activeTab="2"/>
  </bookViews>
  <sheets>
    <sheet name="Nota Spese Italia" sheetId="1" r:id="rId1"/>
    <sheet name="Nota Spese MEX" sheetId="4" r:id="rId2"/>
    <sheet name="Nota Spese USA" sheetId="3" r:id="rId3"/>
  </sheets>
  <definedNames>
    <definedName name="_xlnm.Print_Area" localSheetId="0">'Nota Spese Italia'!$A$1:$S$135</definedName>
    <definedName name="_xlnm.Print_Area" localSheetId="1">'Nota Spese MEX'!$A$1:$R$30</definedName>
    <definedName name="_xlnm.Print_Area" localSheetId="2">'Nota Spese USA'!$A$1:$R$23</definedName>
    <definedName name="_xlnm.Print_Titles" localSheetId="0">'Nota Spese Italia'!$7:$10</definedName>
    <definedName name="_xlnm.Print_Titles" localSheetId="1">'Nota Spese MEX'!$1:$10</definedName>
    <definedName name="_xlnm.Print_Titles" localSheetId="2">'Nota Spese USA'!$1:$10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R5" i="4"/>
  <c r="R3"/>
  <c r="R1"/>
  <c r="H12" l="1"/>
  <c r="N12"/>
  <c r="P25"/>
  <c r="H25"/>
  <c r="N25"/>
  <c r="P24"/>
  <c r="H24"/>
  <c r="N24"/>
  <c r="P23"/>
  <c r="H23"/>
  <c r="N23"/>
  <c r="P22"/>
  <c r="H22"/>
  <c r="N22"/>
  <c r="P21"/>
  <c r="H21"/>
  <c r="N21"/>
  <c r="N7" s="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1"/>
  <c r="N11"/>
  <c r="H7"/>
  <c r="I7"/>
  <c r="J7"/>
  <c r="K7"/>
  <c r="L7"/>
  <c r="M7"/>
  <c r="O7"/>
  <c r="G7"/>
  <c r="P3"/>
  <c r="O7" i="3"/>
  <c r="P3" s="1"/>
  <c r="M7"/>
  <c r="L7"/>
  <c r="J7"/>
  <c r="I7"/>
  <c r="G7" i="1"/>
  <c r="O7"/>
  <c r="P3"/>
  <c r="M7"/>
  <c r="L7"/>
  <c r="K7"/>
  <c r="J7"/>
  <c r="I7"/>
  <c r="H12"/>
  <c r="H11"/>
  <c r="H13"/>
  <c r="H14"/>
  <c r="H7"/>
  <c r="P1"/>
  <c r="P5"/>
  <c r="H12" i="3"/>
  <c r="N11" i="1"/>
  <c r="H11" i="3"/>
  <c r="N11"/>
  <c r="K7"/>
  <c r="G7"/>
  <c r="N13" i="1"/>
  <c r="P11"/>
  <c r="N12" i="3"/>
  <c r="N12" i="1"/>
  <c r="H18" i="3"/>
  <c r="H17"/>
  <c r="H16"/>
  <c r="H15"/>
  <c r="H14"/>
  <c r="H13"/>
  <c r="N14" i="1"/>
  <c r="P14"/>
  <c r="P13"/>
  <c r="P12"/>
  <c r="H7" i="3"/>
  <c r="N7" i="1"/>
  <c r="P18" i="3"/>
  <c r="N18"/>
  <c r="P17"/>
  <c r="N17"/>
  <c r="P16"/>
  <c r="N16"/>
  <c r="P15"/>
  <c r="N15"/>
  <c r="P14"/>
  <c r="N14"/>
  <c r="P13"/>
  <c r="N13"/>
  <c r="N7" s="1"/>
  <c r="P7" s="1"/>
  <c r="P7" i="1"/>
  <c r="M1"/>
  <c r="P1" i="3" l="1"/>
  <c r="P5" s="1"/>
  <c r="M1"/>
  <c r="P1" i="4"/>
  <c r="M1" s="1"/>
  <c r="P7"/>
  <c r="P5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<sst xmlns="http://schemas.openxmlformats.org/spreadsheetml/2006/main" count="234" uniqueCount="66">
  <si>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</si>
  <si>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</si>
  <si>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</si>
  <si>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</si>
  <si>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</si>
  <si>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</si>
  <si>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</si>
  <si>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</si>
  <si>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</si>
  <si>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</si>
  <si>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</si>
  <si>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</si>
  <si>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</si>
  <si>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</si>
  <si>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</si>
  <si>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</si>
  <si>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</si>
  <si>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</si>
  <si>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</si>
  <si>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</si>
  <si>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</si>
  <si>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</si>
  <si>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</si>
  <si>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</si>
  <si>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</si>
  <si>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</si>
  <si>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</si>
  <si>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</si>
  <si>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</si>
  <si>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</si>
  <si>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</si>
  <si>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</si>
  <si>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</si>
  <si>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</si>
  <si>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</si>
  <si>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</si>
  <si>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</si>
  <si>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</si>
  <si>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</si>
  <si>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</si>
  <si>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</si>
  <si>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</si>
  <si>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</si>
  <si>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</si>
  <si>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</si>
  <si>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</si>
  <si>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FBI</t>
  </si>
  <si>
    <t>Taxi</t>
  </si>
  <si>
    <t>Cibo</t>
  </si>
  <si>
    <t>Milano</t>
  </si>
  <si>
    <t>Gennaio</t>
  </si>
  <si>
    <t>01_01</t>
  </si>
  <si>
    <t>(importi in Valuta MXN)</t>
  </si>
  <si>
    <t>Queretaro</t>
  </si>
  <si>
    <t>Messico</t>
  </si>
  <si>
    <t>MXN</t>
  </si>
  <si>
    <t>Prelievo</t>
  </si>
  <si>
    <t>Cena</t>
  </si>
  <si>
    <t>Bus</t>
  </si>
  <si>
    <t>Hotel</t>
  </si>
  <si>
    <t>Restituzione Contante</t>
  </si>
  <si>
    <t>(importi in Valuta USD)</t>
  </si>
  <si>
    <t>USA</t>
  </si>
  <si>
    <t>USD</t>
  </si>
  <si>
    <t>01_02</t>
  </si>
  <si>
    <t>01_03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</si>
</sst>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8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38" fontId="15" fillId="0" borderId="17" xfId="0" applyNumberFormat="1" applyFont="1" applyBorder="1" applyAlignment="1" applyProtection="1">
      <alignment horizontal="center" vertical="center"/>
      <protection locked="0"/>
    </xf>
    <xf numFmtId="171" fontId="15" fillId="0" borderId="18" xfId="0" applyNumberFormat="1" applyFont="1" applyBorder="1" applyAlignment="1" applyProtection="1">
      <alignment horizontal="right" vertical="center"/>
    </xf>
    <xf numFmtId="171" fontId="15" fillId="0" borderId="27" xfId="0" applyNumberFormat="1" applyFont="1" applyBorder="1" applyAlignment="1" applyProtection="1">
      <alignment horizontal="right" vertical="center"/>
      <protection locked="0"/>
    </xf>
    <xf numFmtId="171" fontId="15" fillId="0" borderId="20" xfId="0" applyNumberFormat="1" applyFont="1" applyBorder="1" applyAlignment="1" applyProtection="1">
      <alignment horizontal="right" vertical="center"/>
      <protection locked="0"/>
    </xf>
    <xf numFmtId="171" fontId="15" fillId="0" borderId="22" xfId="0" applyNumberFormat="1" applyFont="1" applyBorder="1" applyAlignment="1" applyProtection="1">
      <alignment horizontal="right" vertical="center"/>
      <protection locked="0"/>
    </xf>
    <xf numFmtId="173" fontId="2" fillId="0" borderId="0" xfId="0" applyNumberFormat="1" applyFont="1" applyAlignment="1" applyProtection="1">
      <alignment vertical="center"/>
    </xf>
    <xf numFmtId="173" fontId="15" fillId="0" borderId="0" xfId="0" applyNumberFormat="1" applyFont="1" applyAlignment="1" applyProtection="1">
      <alignment vertical="center"/>
    </xf>
  </cellXfs>
  <cellStyles count="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29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N22" sqref="N22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9" t="s">
        <v>0</v>
      </c>
      <c r="C1" s="119"/>
      <c r="D1" s="119"/>
      <c r="E1" s="120" t="s">
        <v>44</v>
      </c>
      <c r="F1" s="120"/>
      <c r="G1" s="51" t="s">
        <v>50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62.8</v>
      </c>
      <c r="Q1" s="3" t="s">
        <v>28</v>
      </c>
    </row>
    <row r="2" spans="1:19" s="8" customFormat="1" ht="35.25" customHeight="1">
      <c r="A2" s="4"/>
      <c r="B2" s="121" t="s">
        <v>2</v>
      </c>
      <c r="C2" s="121"/>
      <c r="D2" s="121"/>
      <c r="E2" s="120" t="s">
        <v>45</v>
      </c>
      <c r="F2" s="12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1" t="s">
        <v>26</v>
      </c>
      <c r="C3" s="121"/>
      <c r="D3" s="121"/>
      <c r="E3" s="120" t="s">
        <v>27</v>
      </c>
      <c r="F3" s="12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3</v>
      </c>
      <c r="F5" s="14"/>
      <c r="G5" s="10" t="s">
        <v>7</v>
      </c>
      <c r="H5" s="21">
        <v>1.1100000000000001</v>
      </c>
      <c r="N5" s="124" t="s">
        <v>8</v>
      </c>
      <c r="O5" s="124"/>
      <c r="P5" s="22">
        <f>P1-P2-P3-P4</f>
        <v>62.8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7" t="s">
        <v>11</v>
      </c>
      <c r="F7" s="128"/>
      <c r="G7" s="25">
        <f t="shared" ref="G7:O7" si="0">SUM(G11:G14)</f>
        <v>0</v>
      </c>
      <c r="H7" s="25">
        <f t="shared" si="0"/>
        <v>0</v>
      </c>
      <c r="I7" s="65">
        <f t="shared" si="0"/>
        <v>0</v>
      </c>
      <c r="J7" s="70">
        <f t="shared" si="0"/>
        <v>60</v>
      </c>
      <c r="K7" s="66">
        <f t="shared" si="0"/>
        <v>0</v>
      </c>
      <c r="L7" s="66">
        <f t="shared" si="0"/>
        <v>0</v>
      </c>
      <c r="M7" s="66">
        <f t="shared" si="0"/>
        <v>2.8</v>
      </c>
      <c r="N7" s="66">
        <f t="shared" si="0"/>
        <v>62.8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05"/>
      <c r="B8" s="64"/>
      <c r="C8" s="107" t="s">
        <v>13</v>
      </c>
      <c r="D8" s="109" t="s">
        <v>25</v>
      </c>
      <c r="E8" s="108" t="s">
        <v>14</v>
      </c>
      <c r="F8" s="110" t="s">
        <v>34</v>
      </c>
      <c r="G8" s="111" t="s">
        <v>15</v>
      </c>
      <c r="H8" s="112" t="s">
        <v>16</v>
      </c>
      <c r="I8" s="117" t="s">
        <v>37</v>
      </c>
      <c r="J8" s="117" t="s">
        <v>39</v>
      </c>
      <c r="K8" s="117" t="s">
        <v>38</v>
      </c>
      <c r="L8" s="125" t="s">
        <v>35</v>
      </c>
      <c r="M8" s="126"/>
      <c r="N8" s="103" t="s">
        <v>17</v>
      </c>
      <c r="O8" s="115" t="s">
        <v>18</v>
      </c>
      <c r="P8" s="102" t="s">
        <v>19</v>
      </c>
      <c r="R8" s="2"/>
    </row>
    <row r="9" spans="1:19" ht="36" customHeight="1" thickTop="1" thickBot="1">
      <c r="A9" s="106"/>
      <c r="B9" s="64" t="s">
        <v>12</v>
      </c>
      <c r="C9" s="108"/>
      <c r="D9" s="108"/>
      <c r="E9" s="108"/>
      <c r="F9" s="110"/>
      <c r="G9" s="111"/>
      <c r="H9" s="113"/>
      <c r="I9" s="118" t="s">
        <v>37</v>
      </c>
      <c r="J9" s="118"/>
      <c r="K9" s="118" t="s">
        <v>36</v>
      </c>
      <c r="L9" s="129" t="s">
        <v>23</v>
      </c>
      <c r="M9" s="122" t="s">
        <v>24</v>
      </c>
      <c r="N9" s="104"/>
      <c r="O9" s="116"/>
      <c r="P9" s="102"/>
      <c r="R9" s="2"/>
    </row>
    <row r="10" spans="1:19" ht="37.5" customHeight="1" thickTop="1" thickBot="1">
      <c r="A10" s="106"/>
      <c r="B10" s="55"/>
      <c r="C10" s="108"/>
      <c r="D10" s="108"/>
      <c r="E10" s="108"/>
      <c r="F10" s="110"/>
      <c r="G10" s="26" t="s">
        <v>20</v>
      </c>
      <c r="H10" s="114"/>
      <c r="I10" s="118"/>
      <c r="J10" s="118"/>
      <c r="K10" s="118"/>
      <c r="L10" s="130"/>
      <c r="M10" s="123"/>
      <c r="N10" s="104"/>
      <c r="O10" s="116"/>
      <c r="P10" s="102"/>
      <c r="R10" s="2"/>
    </row>
    <row r="11" spans="1:19" ht="30" customHeight="1" thickTop="1">
      <c r="A11" s="27">
        <v>1</v>
      </c>
      <c r="B11" s="47">
        <v>41653</v>
      </c>
      <c r="C11" s="29" t="s">
        <v>46</v>
      </c>
      <c r="D11" s="29" t="s">
        <v>47</v>
      </c>
      <c r="E11" s="69"/>
      <c r="F11" s="69" t="s">
        <v>49</v>
      </c>
      <c r="G11" s="98"/>
      <c r="H11" s="100">
        <f>IF($E$3="si",($H$5/$H$6*G11),IF($E$3="no",G11*$H$4,0))</f>
        <v>0</v>
      </c>
      <c r="I11" s="71"/>
      <c r="J11" s="71">
        <v>35</v>
      </c>
      <c r="K11" s="34"/>
      <c r="L11" s="35"/>
      <c r="M11" s="37"/>
      <c r="N11" s="39">
        <f>SUM(H11:M11)</f>
        <v>35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41653</v>
      </c>
      <c r="C12" s="29" t="s">
        <v>46</v>
      </c>
      <c r="D12" s="44" t="s">
        <v>48</v>
      </c>
      <c r="E12" s="69"/>
      <c r="F12" s="69" t="s">
        <v>49</v>
      </c>
      <c r="G12" s="99"/>
      <c r="H12" s="100">
        <f>IF($E$3="si",($H$5/$H$6*G12),IF($E$3="no",G12*$H$4,0))</f>
        <v>0</v>
      </c>
      <c r="I12" s="71"/>
      <c r="J12" s="71"/>
      <c r="K12" s="34"/>
      <c r="L12" s="35"/>
      <c r="M12" s="37">
        <v>2.8</v>
      </c>
      <c r="N12" s="39">
        <f>SUM(H12:M12)</f>
        <v>2.8</v>
      </c>
      <c r="O12" s="43"/>
      <c r="P12" s="41" t="str">
        <f t="shared" ref="P12:P14" si="1">IF($F12="Milano","X","")</f>
        <v>X</v>
      </c>
      <c r="R12" s="2"/>
    </row>
    <row r="13" spans="1:19" ht="30" customHeight="1">
      <c r="A13" s="42">
        <v>3</v>
      </c>
      <c r="B13" s="28">
        <v>41663</v>
      </c>
      <c r="C13" s="29" t="s">
        <v>46</v>
      </c>
      <c r="D13" s="29" t="s">
        <v>47</v>
      </c>
      <c r="E13" s="69"/>
      <c r="F13" s="69" t="s">
        <v>49</v>
      </c>
      <c r="G13" s="99"/>
      <c r="H13" s="100">
        <f t="shared" ref="H13:H14" si="2">IF($E$3="si",($H$5/$H$6*G13),IF($E$3="no",G13*$H$4,0))</f>
        <v>0</v>
      </c>
      <c r="I13" s="71"/>
      <c r="J13" s="71">
        <v>25</v>
      </c>
      <c r="K13" s="34"/>
      <c r="L13" s="35"/>
      <c r="M13" s="37"/>
      <c r="N13" s="39">
        <f>SUM(H13:M13)</f>
        <v>25</v>
      </c>
      <c r="O13" s="43"/>
      <c r="P13" s="41" t="str">
        <f t="shared" si="1"/>
        <v>X</v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99"/>
      <c r="H14" s="100">
        <f t="shared" si="2"/>
        <v>0</v>
      </c>
      <c r="I14" s="71"/>
      <c r="J14" s="71"/>
      <c r="K14" s="34"/>
      <c r="L14" s="35"/>
      <c r="M14" s="37"/>
      <c r="N14" s="39">
        <f t="shared" ref="N14" si="3">SUM(H14:M14)</f>
        <v>0</v>
      </c>
      <c r="O14" s="43"/>
      <c r="P14" s="41" t="str">
        <f t="shared" si="1"/>
        <v/>
      </c>
      <c r="R14" s="2"/>
    </row>
    <row r="15" spans="1:19" ht="30" customHeight="1">
      <c r="R15" s="2"/>
    </row>
    <row r="16" spans="1:19" ht="30" customHeight="1">
      <c r="A16" s="60"/>
      <c r="B16" s="61"/>
      <c r="C16" s="61"/>
      <c r="D16" s="61"/>
      <c r="E16" s="61"/>
      <c r="F16" s="61"/>
      <c r="G16" s="61"/>
      <c r="H16" s="61"/>
      <c r="I16" s="61"/>
      <c r="J16" s="101"/>
      <c r="K16" s="101"/>
      <c r="L16" s="61"/>
      <c r="M16" s="61"/>
      <c r="N16" s="61"/>
      <c r="O16" s="61"/>
      <c r="P16" s="101"/>
      <c r="Q16" s="3"/>
      <c r="R16" s="2"/>
    </row>
    <row r="17" spans="1:18" ht="30" customHeight="1">
      <c r="A17" s="82"/>
      <c r="B17" s="83"/>
      <c r="C17" s="84"/>
      <c r="D17" s="85"/>
      <c r="E17" s="85"/>
      <c r="F17" s="86"/>
      <c r="G17" s="87"/>
      <c r="H17" s="88"/>
      <c r="I17" s="89"/>
      <c r="J17" s="101"/>
      <c r="K17" s="101"/>
      <c r="L17" s="89"/>
      <c r="M17" s="89"/>
      <c r="N17" s="90"/>
      <c r="O17" s="91"/>
      <c r="P17" s="101"/>
      <c r="Q17" s="3"/>
      <c r="R17" s="2"/>
    </row>
    <row r="18" spans="1:18" ht="30" customHeight="1">
      <c r="A18" s="60"/>
      <c r="B18" s="76" t="s">
        <v>41</v>
      </c>
      <c r="C18" s="76"/>
      <c r="D18" s="76"/>
      <c r="E18" s="61"/>
      <c r="F18" s="61"/>
      <c r="G18" s="76" t="s">
        <v>43</v>
      </c>
      <c r="H18" s="76"/>
      <c r="I18" s="76"/>
      <c r="J18" s="101"/>
      <c r="K18" s="101"/>
      <c r="L18" s="76" t="s">
        <v>42</v>
      </c>
      <c r="M18" s="76"/>
      <c r="N18" s="76"/>
      <c r="O18" s="61"/>
      <c r="P18" s="101"/>
      <c r="Q18" s="3"/>
      <c r="R18" s="2"/>
    </row>
    <row r="19" spans="1:18" ht="30" customHeight="1">
      <c r="A19" s="60"/>
      <c r="B19" s="61"/>
      <c r="C19" s="61"/>
      <c r="D19" s="61"/>
      <c r="E19" s="61"/>
      <c r="F19" s="61"/>
      <c r="G19" s="61"/>
      <c r="H19" s="61"/>
      <c r="I19" s="61"/>
      <c r="J19" s="101"/>
      <c r="K19" s="101"/>
      <c r="L19" s="61"/>
      <c r="M19" s="61"/>
      <c r="N19" s="61"/>
      <c r="O19" s="61"/>
      <c r="P19" s="101"/>
      <c r="Q19" s="3"/>
      <c r="R19" s="2"/>
    </row>
    <row r="20" spans="1:18" ht="30" customHeight="1">
      <c r="A20" s="60"/>
      <c r="B20" s="61"/>
      <c r="C20" s="61"/>
      <c r="D20" s="61"/>
      <c r="E20" s="61"/>
      <c r="F20" s="61"/>
      <c r="G20" s="61"/>
      <c r="H20" s="61"/>
      <c r="I20" s="61"/>
      <c r="J20" s="101"/>
      <c r="K20" s="101"/>
      <c r="L20" s="61"/>
      <c r="M20" s="61"/>
      <c r="N20" s="61"/>
      <c r="O20" s="61"/>
      <c r="P20" s="101"/>
      <c r="Q20" s="3"/>
      <c r="R20" s="2"/>
    </row>
    <row r="21" spans="1:18" ht="30" customHeight="1">
      <c r="R21" s="2"/>
    </row>
    <row r="22" spans="1:18" ht="30" customHeight="1">
      <c r="R22" s="2"/>
    </row>
    <row r="23" spans="1:18" ht="30" customHeight="1">
      <c r="R23" s="2"/>
    </row>
    <row r="24" spans="1:18" ht="30" customHeight="1">
      <c r="R24" s="2"/>
    </row>
    <row r="25" spans="1:18" ht="30" customHeight="1">
      <c r="R25" s="2"/>
    </row>
    <row r="26" spans="1:18" ht="30" customHeight="1">
      <c r="R26" s="2"/>
    </row>
    <row r="27" spans="1:18" ht="30" customHeight="1">
      <c r="R27" s="2"/>
    </row>
    <row r="28" spans="1:18" ht="30" customHeight="1">
      <c r="R28" s="2"/>
    </row>
    <row r="29" spans="1:18" ht="30" customHeight="1">
      <c r="R29" s="2"/>
    </row>
    <row r="30" spans="1:18" ht="30" customHeight="1">
      <c r="R30" s="2"/>
    </row>
    <row r="31" spans="1:18" ht="30" customHeight="1">
      <c r="R31" s="2"/>
    </row>
    <row r="32" spans="1:18" ht="30" customHeight="1">
      <c r="R32" s="2"/>
    </row>
    <row r="33" spans="18:18" ht="30" customHeight="1">
      <c r="R33" s="2"/>
    </row>
    <row r="34" spans="18:18" ht="30" customHeight="1">
      <c r="R34" s="2"/>
    </row>
    <row r="35" spans="18:18" ht="46.5" customHeight="1">
      <c r="R35" s="2"/>
    </row>
    <row r="36" spans="18:18" ht="30" hidden="1" customHeight="1">
      <c r="R36" s="2"/>
    </row>
    <row r="37" spans="18:18" ht="30" hidden="1" customHeight="1">
      <c r="R37" s="2"/>
    </row>
    <row r="38" spans="18:18" ht="30" hidden="1" customHeight="1">
      <c r="R38" s="2"/>
    </row>
    <row r="39" spans="18:18" ht="30" hidden="1" customHeight="1">
      <c r="R39" s="2"/>
    </row>
    <row r="40" spans="18:18" ht="30" hidden="1" customHeight="1">
      <c r="R40" s="2"/>
    </row>
    <row r="41" spans="18:18" ht="30" hidden="1" customHeight="1">
      <c r="R41" s="2"/>
    </row>
    <row r="42" spans="18:18" ht="30" hidden="1" customHeight="1">
      <c r="R42" s="2"/>
    </row>
    <row r="43" spans="18:18" ht="30" hidden="1" customHeight="1">
      <c r="R43" s="2"/>
    </row>
    <row r="44" spans="18:18" ht="30" hidden="1" customHeight="1">
      <c r="R44" s="2"/>
    </row>
    <row r="45" spans="18:18" ht="30" hidden="1" customHeight="1">
      <c r="R45" s="2"/>
    </row>
    <row r="46" spans="18:18" ht="30" hidden="1" customHeight="1">
      <c r="R46" s="2"/>
    </row>
    <row r="47" spans="18:18" ht="30" hidden="1" customHeight="1">
      <c r="R47" s="2"/>
    </row>
    <row r="48" spans="18:18" ht="30" hidden="1" customHeight="1">
      <c r="R48" s="2"/>
    </row>
    <row r="49" spans="18:18" ht="30" hidden="1" customHeight="1">
      <c r="R49" s="2"/>
    </row>
    <row r="50" spans="18:18" ht="30" hidden="1" customHeight="1">
      <c r="R50" s="2"/>
    </row>
    <row r="51" spans="18:18" ht="30" hidden="1" customHeight="1">
      <c r="R51" s="2"/>
    </row>
    <row r="52" spans="18:18" ht="30" hidden="1" customHeight="1">
      <c r="R52" s="2"/>
    </row>
    <row r="53" spans="18:18" ht="30" hidden="1" customHeight="1">
      <c r="R53" s="2"/>
    </row>
    <row r="54" spans="18:18" ht="30" hidden="1" customHeight="1">
      <c r="R54" s="2"/>
    </row>
    <row r="55" spans="18:18" ht="30" hidden="1" customHeight="1">
      <c r="R55" s="2"/>
    </row>
    <row r="56" spans="18:18" ht="30" hidden="1" customHeight="1">
      <c r="R56" s="2"/>
    </row>
    <row r="57" spans="18:18" ht="30" hidden="1" customHeight="1">
      <c r="R57" s="2"/>
    </row>
    <row r="58" spans="18:18" ht="30" hidden="1" customHeight="1">
      <c r="R58" s="2"/>
    </row>
    <row r="59" spans="18:18" ht="30" hidden="1" customHeight="1">
      <c r="R59" s="2"/>
    </row>
    <row r="60" spans="18:18" ht="30" hidden="1" customHeight="1">
      <c r="R60" s="2"/>
    </row>
    <row r="61" spans="18:18" ht="30" hidden="1" customHeight="1">
      <c r="R61" s="2"/>
    </row>
    <row r="62" spans="18:18" ht="30" hidden="1" customHeight="1">
      <c r="R62" s="2"/>
    </row>
    <row r="63" spans="18:18" ht="30" hidden="1" customHeight="1">
      <c r="R63" s="2"/>
    </row>
    <row r="64" spans="18:18" ht="30" hidden="1" customHeight="1">
      <c r="R64" s="2"/>
    </row>
    <row r="65" spans="18:18" ht="30" hidden="1" customHeight="1">
      <c r="R65" s="2"/>
    </row>
    <row r="66" spans="18:18" ht="30" hidden="1" customHeight="1">
      <c r="R66" s="2"/>
    </row>
    <row r="67" spans="18:18" ht="30" hidden="1" customHeight="1">
      <c r="R67" s="2"/>
    </row>
    <row r="68" spans="18:18" ht="30" hidden="1" customHeight="1">
      <c r="R68" s="2"/>
    </row>
    <row r="69" spans="18:18" ht="30" hidden="1" customHeight="1">
      <c r="R69" s="2"/>
    </row>
    <row r="70" spans="18:18" ht="30" hidden="1" customHeight="1">
      <c r="R70" s="2"/>
    </row>
    <row r="71" spans="18:18" ht="30" hidden="1" customHeight="1">
      <c r="R71" s="2"/>
    </row>
    <row r="72" spans="18:18" ht="30" hidden="1" customHeight="1">
      <c r="R72" s="2"/>
    </row>
    <row r="73" spans="18:18" ht="30" hidden="1" customHeight="1">
      <c r="R73" s="2"/>
    </row>
    <row r="74" spans="18:18" ht="30" hidden="1" customHeight="1">
      <c r="R74" s="2"/>
    </row>
    <row r="75" spans="18:18" ht="30" hidden="1" customHeight="1">
      <c r="R75" s="2"/>
    </row>
    <row r="76" spans="18:18" ht="30" hidden="1" customHeight="1">
      <c r="R76" s="2"/>
    </row>
    <row r="77" spans="18:18" ht="30" hidden="1" customHeight="1">
      <c r="R77" s="2"/>
    </row>
    <row r="78" spans="18:18" ht="30" hidden="1" customHeight="1">
      <c r="R78" s="2"/>
    </row>
    <row r="79" spans="18:18" ht="30" hidden="1" customHeight="1">
      <c r="R79" s="2"/>
    </row>
    <row r="80" spans="18:18" ht="30" hidden="1" customHeight="1">
      <c r="R80" s="2"/>
    </row>
    <row r="81" spans="18:18" ht="30" hidden="1" customHeight="1">
      <c r="R81" s="2"/>
    </row>
    <row r="82" spans="18:18" ht="30" hidden="1" customHeight="1">
      <c r="R82" s="2"/>
    </row>
    <row r="83" spans="18:18" ht="30" hidden="1" customHeight="1">
      <c r="R83" s="2"/>
    </row>
    <row r="84" spans="18:18" ht="30" customHeight="1">
      <c r="R84" s="2"/>
    </row>
    <row r="85" spans="18:18" ht="30" customHeight="1">
      <c r="R85" s="2"/>
    </row>
    <row r="86" spans="18:18" ht="30" customHeight="1">
      <c r="R86" s="2"/>
    </row>
    <row r="87" spans="18:18" ht="30" customHeight="1">
      <c r="R87" s="2"/>
    </row>
    <row r="88" spans="18:18" ht="30" customHeight="1">
      <c r="R88" s="2"/>
    </row>
    <row r="89" spans="18:18" ht="30" customHeight="1">
      <c r="R89" s="2"/>
    </row>
    <row r="90" spans="18:18" ht="30" customHeight="1">
      <c r="R90" s="2"/>
    </row>
    <row r="91" spans="18:18" ht="30" customHeight="1">
      <c r="R91" s="2"/>
    </row>
    <row r="92" spans="18:18" ht="30" customHeight="1">
      <c r="R92" s="2"/>
    </row>
    <row r="93" spans="18:18" ht="30" customHeight="1">
      <c r="R93" s="2"/>
    </row>
    <row r="94" spans="18:18" ht="30" customHeight="1">
      <c r="R94" s="2"/>
    </row>
    <row r="95" spans="18:18" ht="30" customHeight="1">
      <c r="R95" s="2"/>
    </row>
    <row r="96" spans="18:18" ht="30" customHeight="1">
      <c r="R96" s="2"/>
    </row>
    <row r="97" spans="18:18" ht="30" customHeight="1">
      <c r="R97" s="2"/>
    </row>
    <row r="98" spans="18:18" ht="30" customHeight="1">
      <c r="R98" s="2"/>
    </row>
    <row r="99" spans="18:18" ht="30" customHeight="1">
      <c r="R99" s="2"/>
    </row>
    <row r="100" spans="18:18" ht="30" customHeight="1">
      <c r="R100" s="2"/>
    </row>
    <row r="101" spans="18:18" ht="30" customHeight="1">
      <c r="R101" s="2"/>
    </row>
    <row r="102" spans="18:18" ht="30" customHeight="1">
      <c r="R102" s="2"/>
    </row>
    <row r="103" spans="18:18" ht="30" customHeight="1">
      <c r="R103" s="2"/>
    </row>
    <row r="104" spans="18:18" ht="30" customHeight="1">
      <c r="R104" s="2"/>
    </row>
    <row r="105" spans="18:18" ht="30" customHeight="1">
      <c r="R105" s="2"/>
    </row>
    <row r="106" spans="18:18" ht="30" customHeight="1">
      <c r="R106" s="2"/>
    </row>
    <row r="107" spans="18:18" ht="30" customHeight="1">
      <c r="R107" s="2"/>
    </row>
    <row r="108" spans="18:18" ht="30" customHeight="1">
      <c r="R108" s="2"/>
    </row>
    <row r="109" spans="18:18" ht="30" customHeight="1">
      <c r="R109" s="2"/>
    </row>
    <row r="110" spans="18:18" ht="30" customHeight="1">
      <c r="R110" s="2"/>
    </row>
    <row r="111" spans="18:18" ht="30" customHeight="1">
      <c r="R111" s="2"/>
    </row>
    <row r="112" spans="18:18" ht="30" customHeight="1">
      <c r="R112" s="2"/>
    </row>
    <row r="113" spans="18:18" ht="30" customHeight="1">
      <c r="R113" s="2"/>
    </row>
    <row r="114" spans="18:18" ht="30" customHeight="1">
      <c r="R114" s="2"/>
    </row>
    <row r="115" spans="18:18" ht="30" customHeight="1">
      <c r="R115" s="2"/>
    </row>
    <row r="116" spans="18:18" ht="30" customHeight="1">
      <c r="R116" s="2"/>
    </row>
    <row r="117" spans="18:18" ht="30" customHeight="1">
      <c r="R117" s="2"/>
    </row>
    <row r="118" spans="18:18" ht="30" customHeight="1">
      <c r="R118" s="2"/>
    </row>
    <row r="119" spans="18:18" ht="30" customHeight="1">
      <c r="R119" s="2"/>
    </row>
    <row r="120" spans="18:18" ht="30" customHeight="1">
      <c r="R120" s="2"/>
    </row>
    <row r="121" spans="18:18" ht="30" customHeight="1">
      <c r="R121" s="2"/>
    </row>
    <row r="122" spans="18:18" ht="30" customHeight="1">
      <c r="R122" s="2"/>
    </row>
    <row r="123" spans="18:18" ht="30" customHeight="1">
      <c r="R123" s="2"/>
    </row>
    <row r="124" spans="18:18" ht="30" customHeight="1">
      <c r="R124" s="2"/>
    </row>
    <row r="125" spans="18:18" ht="30" customHeight="1">
      <c r="R125" s="2"/>
    </row>
    <row r="126" spans="18:18" ht="30" customHeight="1">
      <c r="R126" s="2"/>
    </row>
    <row r="127" spans="18:18" ht="30" customHeight="1">
      <c r="R127" s="2"/>
    </row>
    <row r="128" spans="18:18" ht="30" customHeight="1">
      <c r="R128" s="2"/>
    </row>
    <row r="129" spans="18:18" ht="30" customHeight="1">
      <c r="R129" s="2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7 N11:N14">
      <formula1>0</formula1>
      <formula2>0</formula2>
    </dataValidation>
    <dataValidation type="decimal" operator="greaterThanOrEqual" allowBlank="1" showErrorMessage="1" errorTitle="Valore" error="Inserire un numero maggiore o uguale a 0 (zero)!" sqref="H17:M17 L11:M14 H11:K11 H12:J14">
      <formula1>0</formula1>
      <formula2>0</formula2>
    </dataValidation>
    <dataValidation type="textLength" operator="greaterThan" allowBlank="1" showErrorMessage="1" sqref="D17:E17">
      <formula1>1</formula1>
      <formula2>0</formula2>
    </dataValidation>
    <dataValidation type="textLength" operator="greaterThan" sqref="F17">
      <formula1>1</formula1>
      <formula2>0</formula2>
    </dataValidation>
    <dataValidation type="date" operator="greaterThanOrEqual" showErrorMessage="1" errorTitle="Data" error="Inserire una data superiore al 1/11/2000" sqref="B17 B11:B12">
      <formula1>36831</formula1>
      <formula2>0</formula2>
    </dataValidation>
    <dataValidation type="textLength" operator="greaterThan" allowBlank="1" sqref="C1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5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R24" activeCellId="1" sqref="R19 R2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9" t="s">
        <v>0</v>
      </c>
      <c r="C1" s="119"/>
      <c r="D1" s="120" t="s">
        <v>44</v>
      </c>
      <c r="E1" s="120"/>
      <c r="F1" s="51" t="s">
        <v>50</v>
      </c>
      <c r="G1" s="50" t="s">
        <v>64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15886.72</v>
      </c>
      <c r="Q1" s="3" t="s">
        <v>28</v>
      </c>
      <c r="R1" s="157">
        <f>SUM(R11,R13:R24)</f>
        <v>1041.9299999999998</v>
      </c>
    </row>
    <row r="2" spans="1:18" s="8" customFormat="1" ht="57.75" customHeight="1">
      <c r="A2" s="4"/>
      <c r="B2" s="121" t="s">
        <v>2</v>
      </c>
      <c r="C2" s="121"/>
      <c r="D2" s="120" t="s">
        <v>45</v>
      </c>
      <c r="E2" s="120"/>
      <c r="F2" s="9"/>
      <c r="G2" s="9"/>
      <c r="N2" s="10" t="s">
        <v>3</v>
      </c>
      <c r="O2" s="11"/>
      <c r="P2" s="12"/>
      <c r="Q2" s="3" t="s">
        <v>27</v>
      </c>
      <c r="R2" s="157"/>
    </row>
    <row r="3" spans="1:18" s="8" customFormat="1" ht="35.25" customHeight="1">
      <c r="A3" s="4"/>
      <c r="B3" s="121" t="s">
        <v>26</v>
      </c>
      <c r="C3" s="121"/>
      <c r="D3" s="120" t="s">
        <v>27</v>
      </c>
      <c r="E3" s="120"/>
      <c r="N3" s="10" t="s">
        <v>4</v>
      </c>
      <c r="O3" s="11"/>
      <c r="P3" s="62">
        <f>+O7</f>
        <v>18616.72</v>
      </c>
      <c r="Q3" s="13"/>
      <c r="R3" s="157">
        <f>SUM(R11:R12,R14,R16,R18:R23)</f>
        <v>1044.79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7"/>
    </row>
    <row r="5" spans="1:18" s="8" customFormat="1" ht="43.5" customHeight="1" thickTop="1" thickBot="1">
      <c r="A5" s="4"/>
      <c r="B5" s="19" t="s">
        <v>6</v>
      </c>
      <c r="C5" s="20"/>
      <c r="D5" s="59">
        <v>14</v>
      </c>
      <c r="E5" s="14"/>
      <c r="F5" s="10" t="s">
        <v>7</v>
      </c>
      <c r="G5" s="77">
        <v>1.1100000000000001</v>
      </c>
      <c r="N5" s="124" t="s">
        <v>8</v>
      </c>
      <c r="O5" s="124"/>
      <c r="P5" s="58">
        <f>P1-P2-P3-P4</f>
        <v>-2730.0000000000018</v>
      </c>
      <c r="Q5" s="13"/>
      <c r="R5" s="158">
        <f>R1-R3</f>
        <v>-2.8600000000001273</v>
      </c>
    </row>
    <row r="6" spans="1:18" s="8" customFormat="1" ht="43.5" customHeight="1" thickTop="1" thickBot="1">
      <c r="A6" s="4"/>
      <c r="B6" s="56" t="s">
        <v>52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39" t="s">
        <v>30</v>
      </c>
      <c r="B7" s="140"/>
      <c r="C7" s="141"/>
      <c r="D7" s="142" t="s">
        <v>11</v>
      </c>
      <c r="E7" s="143"/>
      <c r="F7" s="143"/>
      <c r="G7" s="97">
        <f t="shared" ref="G7:O7" si="0">SUM(G11:G25)</f>
        <v>0</v>
      </c>
      <c r="H7" s="95">
        <f t="shared" si="0"/>
        <v>0</v>
      </c>
      <c r="I7" s="79">
        <f t="shared" si="0"/>
        <v>0</v>
      </c>
      <c r="J7" s="79">
        <f t="shared" si="0"/>
        <v>2677</v>
      </c>
      <c r="K7" s="79">
        <f t="shared" si="0"/>
        <v>105</v>
      </c>
      <c r="L7" s="79">
        <f t="shared" si="0"/>
        <v>3540.42</v>
      </c>
      <c r="M7" s="80">
        <f t="shared" si="0"/>
        <v>9564.2999999999993</v>
      </c>
      <c r="N7" s="78">
        <f t="shared" si="0"/>
        <v>15886.72</v>
      </c>
      <c r="O7" s="81">
        <f t="shared" si="0"/>
        <v>18616.72</v>
      </c>
      <c r="P7" s="13">
        <f>+N7-SUM(H7:M7)</f>
        <v>0</v>
      </c>
    </row>
    <row r="8" spans="1:18" ht="36" customHeight="1" thickTop="1" thickBot="1">
      <c r="A8" s="106"/>
      <c r="B8" s="108" t="s">
        <v>12</v>
      </c>
      <c r="C8" s="108" t="s">
        <v>13</v>
      </c>
      <c r="D8" s="144" t="s">
        <v>25</v>
      </c>
      <c r="E8" s="108" t="s">
        <v>33</v>
      </c>
      <c r="F8" s="146" t="s">
        <v>32</v>
      </c>
      <c r="G8" s="147" t="s">
        <v>15</v>
      </c>
      <c r="H8" s="136" t="s">
        <v>16</v>
      </c>
      <c r="I8" s="118" t="s">
        <v>37</v>
      </c>
      <c r="J8" s="117" t="s">
        <v>39</v>
      </c>
      <c r="K8" s="117" t="s">
        <v>38</v>
      </c>
      <c r="L8" s="137" t="s">
        <v>22</v>
      </c>
      <c r="M8" s="138"/>
      <c r="N8" s="104" t="s">
        <v>17</v>
      </c>
      <c r="O8" s="116" t="s">
        <v>18</v>
      </c>
      <c r="P8" s="102" t="s">
        <v>19</v>
      </c>
      <c r="Q8" s="2"/>
      <c r="R8" s="131" t="s">
        <v>40</v>
      </c>
    </row>
    <row r="9" spans="1:18" ht="36" customHeight="1" thickTop="1" thickBot="1">
      <c r="A9" s="106"/>
      <c r="B9" s="108" t="s">
        <v>12</v>
      </c>
      <c r="C9" s="108"/>
      <c r="D9" s="145"/>
      <c r="E9" s="108"/>
      <c r="F9" s="146"/>
      <c r="G9" s="148"/>
      <c r="H9" s="136" t="s">
        <v>37</v>
      </c>
      <c r="I9" s="118" t="s">
        <v>37</v>
      </c>
      <c r="J9" s="118"/>
      <c r="K9" s="118" t="s">
        <v>36</v>
      </c>
      <c r="L9" s="129" t="s">
        <v>23</v>
      </c>
      <c r="M9" s="135" t="s">
        <v>24</v>
      </c>
      <c r="N9" s="104"/>
      <c r="O9" s="116"/>
      <c r="P9" s="102"/>
      <c r="Q9" s="2"/>
      <c r="R9" s="132"/>
    </row>
    <row r="10" spans="1:18" ht="37.5" customHeight="1" thickTop="1" thickBot="1">
      <c r="A10" s="106"/>
      <c r="B10" s="108"/>
      <c r="C10" s="108"/>
      <c r="D10" s="145"/>
      <c r="E10" s="108"/>
      <c r="F10" s="146"/>
      <c r="G10" s="94" t="s">
        <v>20</v>
      </c>
      <c r="H10" s="136"/>
      <c r="I10" s="118"/>
      <c r="J10" s="118"/>
      <c r="K10" s="118"/>
      <c r="L10" s="134"/>
      <c r="M10" s="123"/>
      <c r="N10" s="104"/>
      <c r="O10" s="116"/>
      <c r="P10" s="102"/>
      <c r="Q10" s="2"/>
      <c r="R10" s="133"/>
    </row>
    <row r="11" spans="1:18" ht="30" customHeight="1" thickTop="1">
      <c r="A11" s="27">
        <v>1</v>
      </c>
      <c r="B11" s="47">
        <v>41653</v>
      </c>
      <c r="C11" s="29" t="s">
        <v>53</v>
      </c>
      <c r="D11" s="30" t="s">
        <v>47</v>
      </c>
      <c r="E11" s="30" t="s">
        <v>54</v>
      </c>
      <c r="F11" s="31" t="s">
        <v>55</v>
      </c>
      <c r="G11" s="93"/>
      <c r="H11" s="33">
        <f>IF($D$3="si",($G$5/$G$6*G11),IF($D$3="no",G11*$G$4,0))</f>
        <v>0</v>
      </c>
      <c r="I11" s="34"/>
      <c r="J11" s="35">
        <v>260</v>
      </c>
      <c r="K11" s="68"/>
      <c r="L11" s="68"/>
      <c r="M11" s="38"/>
      <c r="N11" s="39">
        <f>SUM(H11:M11)</f>
        <v>260</v>
      </c>
      <c r="O11" s="40">
        <v>260</v>
      </c>
      <c r="P11" s="41"/>
      <c r="Q11" s="2"/>
      <c r="R11" s="72">
        <v>14.59</v>
      </c>
    </row>
    <row r="12" spans="1:18" ht="30" customHeight="1">
      <c r="A12" s="42">
        <v>2</v>
      </c>
      <c r="B12" s="47">
        <v>41653</v>
      </c>
      <c r="C12" s="44" t="s">
        <v>53</v>
      </c>
      <c r="D12" s="30" t="s">
        <v>56</v>
      </c>
      <c r="E12" s="30" t="s">
        <v>54</v>
      </c>
      <c r="F12" s="31" t="s">
        <v>55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500</v>
      </c>
      <c r="P12" s="41"/>
      <c r="Q12" s="2"/>
      <c r="R12" s="72">
        <v>30.82</v>
      </c>
    </row>
    <row r="13" spans="1:18" ht="30" customHeight="1">
      <c r="A13" s="42">
        <v>3</v>
      </c>
      <c r="B13" s="28">
        <v>41653</v>
      </c>
      <c r="C13" s="29" t="s">
        <v>53</v>
      </c>
      <c r="D13" s="30" t="s">
        <v>47</v>
      </c>
      <c r="E13" s="30" t="s">
        <v>54</v>
      </c>
      <c r="F13" s="31" t="s">
        <v>55</v>
      </c>
      <c r="G13" s="32"/>
      <c r="H13" s="33">
        <f t="shared" ref="H13:H25" si="1">IF($D$3="si",($G$5/$G$6*G13),IF($D$3="no",G13*$G$4,0))</f>
        <v>0</v>
      </c>
      <c r="I13" s="34"/>
      <c r="J13" s="35">
        <v>200</v>
      </c>
      <c r="K13" s="68"/>
      <c r="L13" s="37"/>
      <c r="M13" s="38"/>
      <c r="N13" s="39">
        <f t="shared" ref="N13:N25" si="2">SUM(H13:M13)</f>
        <v>200</v>
      </c>
      <c r="O13" s="43"/>
      <c r="P13" s="41" t="str">
        <f t="shared" ref="P13:P25" si="3">IF(F13="Milano","X","")</f>
        <v/>
      </c>
      <c r="Q13" s="2"/>
      <c r="R13" s="73">
        <v>11.26</v>
      </c>
    </row>
    <row r="14" spans="1:18" ht="30" customHeight="1">
      <c r="A14" s="42">
        <v>4</v>
      </c>
      <c r="B14" s="28">
        <v>41653</v>
      </c>
      <c r="C14" s="29" t="s">
        <v>53</v>
      </c>
      <c r="D14" s="30" t="s">
        <v>57</v>
      </c>
      <c r="E14" s="30" t="s">
        <v>54</v>
      </c>
      <c r="F14" s="31" t="s">
        <v>55</v>
      </c>
      <c r="G14" s="32"/>
      <c r="H14" s="33">
        <f t="shared" si="1"/>
        <v>0</v>
      </c>
      <c r="I14" s="34"/>
      <c r="J14" s="35"/>
      <c r="K14" s="68"/>
      <c r="L14" s="37"/>
      <c r="M14" s="38">
        <v>4445.8999999999996</v>
      </c>
      <c r="N14" s="39">
        <f t="shared" si="2"/>
        <v>4445.8999999999996</v>
      </c>
      <c r="O14" s="43">
        <v>4445.8999999999996</v>
      </c>
      <c r="P14" s="41" t="str">
        <f t="shared" si="3"/>
        <v/>
      </c>
      <c r="Q14" s="2"/>
      <c r="R14" s="74">
        <v>249.42</v>
      </c>
    </row>
    <row r="15" spans="1:18" ht="30" customHeight="1">
      <c r="A15" s="42">
        <v>5</v>
      </c>
      <c r="B15" s="28">
        <v>41654</v>
      </c>
      <c r="C15" s="29" t="s">
        <v>53</v>
      </c>
      <c r="D15" s="30" t="s">
        <v>47</v>
      </c>
      <c r="E15" s="30" t="s">
        <v>54</v>
      </c>
      <c r="F15" s="31" t="s">
        <v>55</v>
      </c>
      <c r="G15" s="32"/>
      <c r="H15" s="33">
        <f t="shared" si="1"/>
        <v>0</v>
      </c>
      <c r="I15" s="34"/>
      <c r="J15" s="35">
        <v>95</v>
      </c>
      <c r="K15" s="68"/>
      <c r="L15" s="37"/>
      <c r="M15" s="38"/>
      <c r="N15" s="39">
        <f t="shared" si="2"/>
        <v>95</v>
      </c>
      <c r="O15" s="43"/>
      <c r="P15" s="41" t="str">
        <f t="shared" si="3"/>
        <v/>
      </c>
      <c r="Q15" s="2"/>
      <c r="R15" s="75">
        <v>5.3</v>
      </c>
    </row>
    <row r="16" spans="1:18" ht="30" customHeight="1">
      <c r="A16" s="42">
        <v>6</v>
      </c>
      <c r="B16" s="28">
        <v>41654</v>
      </c>
      <c r="C16" s="29" t="s">
        <v>53</v>
      </c>
      <c r="D16" s="30" t="s">
        <v>57</v>
      </c>
      <c r="E16" s="30" t="s">
        <v>54</v>
      </c>
      <c r="F16" s="31" t="s">
        <v>55</v>
      </c>
      <c r="G16" s="32"/>
      <c r="H16" s="33">
        <f t="shared" si="1"/>
        <v>0</v>
      </c>
      <c r="I16" s="34"/>
      <c r="J16" s="35"/>
      <c r="K16" s="68"/>
      <c r="L16" s="37"/>
      <c r="M16" s="38">
        <v>3671</v>
      </c>
      <c r="N16" s="39">
        <f t="shared" si="2"/>
        <v>3671</v>
      </c>
      <c r="O16" s="43">
        <v>3671</v>
      </c>
      <c r="P16" s="41" t="str">
        <f t="shared" si="3"/>
        <v/>
      </c>
      <c r="Q16" s="2"/>
      <c r="R16" s="74">
        <v>206.63</v>
      </c>
    </row>
    <row r="17" spans="1:18" ht="30" customHeight="1">
      <c r="A17" s="42">
        <v>7</v>
      </c>
      <c r="B17" s="28">
        <v>41654</v>
      </c>
      <c r="C17" s="29" t="s">
        <v>53</v>
      </c>
      <c r="D17" s="30" t="s">
        <v>47</v>
      </c>
      <c r="E17" s="30" t="s">
        <v>54</v>
      </c>
      <c r="F17" s="31" t="s">
        <v>55</v>
      </c>
      <c r="G17" s="32"/>
      <c r="H17" s="33">
        <f t="shared" si="1"/>
        <v>0</v>
      </c>
      <c r="I17" s="34"/>
      <c r="J17" s="35">
        <v>100</v>
      </c>
      <c r="K17" s="68"/>
      <c r="L17" s="37"/>
      <c r="M17" s="38"/>
      <c r="N17" s="39">
        <f t="shared" si="2"/>
        <v>100</v>
      </c>
      <c r="O17" s="43"/>
      <c r="P17" s="41" t="str">
        <f t="shared" si="3"/>
        <v/>
      </c>
      <c r="Q17" s="2"/>
      <c r="R17" s="74">
        <v>5.58</v>
      </c>
    </row>
    <row r="18" spans="1:18" ht="30" customHeight="1">
      <c r="A18" s="42">
        <v>8</v>
      </c>
      <c r="B18" s="28">
        <v>41654</v>
      </c>
      <c r="C18" s="29" t="s">
        <v>53</v>
      </c>
      <c r="D18" s="30" t="s">
        <v>58</v>
      </c>
      <c r="E18" s="30" t="s">
        <v>54</v>
      </c>
      <c r="F18" s="31" t="s">
        <v>55</v>
      </c>
      <c r="G18" s="32"/>
      <c r="H18" s="33">
        <f t="shared" si="1"/>
        <v>0</v>
      </c>
      <c r="I18" s="34"/>
      <c r="J18" s="35">
        <v>1011</v>
      </c>
      <c r="K18" s="68"/>
      <c r="L18" s="37"/>
      <c r="M18" s="38"/>
      <c r="N18" s="39">
        <f t="shared" si="2"/>
        <v>1011</v>
      </c>
      <c r="O18" s="43">
        <v>1011</v>
      </c>
      <c r="P18" s="41" t="str">
        <f t="shared" si="3"/>
        <v/>
      </c>
      <c r="Q18" s="2"/>
      <c r="R18" s="74">
        <v>56.91</v>
      </c>
    </row>
    <row r="19" spans="1:18" ht="30" customHeight="1">
      <c r="A19" s="42">
        <v>9</v>
      </c>
      <c r="B19" s="28">
        <v>41655</v>
      </c>
      <c r="C19" s="44" t="s">
        <v>53</v>
      </c>
      <c r="D19" s="30" t="s">
        <v>59</v>
      </c>
      <c r="E19" s="30" t="s">
        <v>54</v>
      </c>
      <c r="F19" s="45" t="s">
        <v>55</v>
      </c>
      <c r="G19" s="32"/>
      <c r="H19" s="33">
        <f t="shared" si="1"/>
        <v>0</v>
      </c>
      <c r="I19" s="34"/>
      <c r="J19" s="35"/>
      <c r="K19" s="68"/>
      <c r="L19" s="37">
        <v>987</v>
      </c>
      <c r="M19" s="38"/>
      <c r="N19" s="39">
        <f t="shared" si="2"/>
        <v>987</v>
      </c>
      <c r="O19" s="43">
        <v>987</v>
      </c>
      <c r="P19" s="41" t="str">
        <f t="shared" si="3"/>
        <v/>
      </c>
      <c r="Q19" s="2"/>
      <c r="R19" s="74">
        <v>54.91</v>
      </c>
    </row>
    <row r="20" spans="1:18" ht="30" customHeight="1">
      <c r="A20" s="42">
        <v>10</v>
      </c>
      <c r="B20" s="28">
        <v>41655</v>
      </c>
      <c r="C20" s="44" t="s">
        <v>53</v>
      </c>
      <c r="D20" s="30" t="s">
        <v>57</v>
      </c>
      <c r="E20" s="30" t="s">
        <v>54</v>
      </c>
      <c r="F20" s="45" t="s">
        <v>55</v>
      </c>
      <c r="G20" s="32"/>
      <c r="H20" s="33">
        <f t="shared" si="1"/>
        <v>0</v>
      </c>
      <c r="I20" s="34"/>
      <c r="J20" s="35"/>
      <c r="K20" s="68"/>
      <c r="L20" s="37"/>
      <c r="M20" s="38">
        <v>1146</v>
      </c>
      <c r="N20" s="39">
        <f t="shared" si="2"/>
        <v>1146</v>
      </c>
      <c r="O20" s="43">
        <v>1146</v>
      </c>
      <c r="P20" s="41" t="str">
        <f t="shared" si="3"/>
        <v/>
      </c>
      <c r="Q20" s="2"/>
      <c r="R20" s="74">
        <v>63.88</v>
      </c>
    </row>
    <row r="21" spans="1:18" ht="30" customHeight="1">
      <c r="A21" s="42">
        <v>11</v>
      </c>
      <c r="B21" s="28">
        <v>41656</v>
      </c>
      <c r="C21" s="44" t="s">
        <v>53</v>
      </c>
      <c r="D21" s="30" t="s">
        <v>57</v>
      </c>
      <c r="E21" s="30" t="s">
        <v>54</v>
      </c>
      <c r="F21" s="44" t="s">
        <v>55</v>
      </c>
      <c r="G21" s="32"/>
      <c r="H21" s="33">
        <f t="shared" si="1"/>
        <v>0</v>
      </c>
      <c r="I21" s="34"/>
      <c r="J21" s="36"/>
      <c r="K21" s="37"/>
      <c r="L21" s="37"/>
      <c r="M21" s="38">
        <v>301.39999999999998</v>
      </c>
      <c r="N21" s="39">
        <f t="shared" si="2"/>
        <v>301.39999999999998</v>
      </c>
      <c r="O21" s="43">
        <v>3031.4</v>
      </c>
      <c r="P21" s="41" t="str">
        <f t="shared" si="3"/>
        <v/>
      </c>
      <c r="Q21" s="2"/>
      <c r="R21" s="74">
        <v>168.96</v>
      </c>
    </row>
    <row r="22" spans="1:18" ht="30" customHeight="1">
      <c r="A22" s="42">
        <v>12</v>
      </c>
      <c r="B22" s="28">
        <v>41656</v>
      </c>
      <c r="C22" s="44" t="s">
        <v>53</v>
      </c>
      <c r="D22" s="30" t="s">
        <v>58</v>
      </c>
      <c r="E22" s="30" t="s">
        <v>54</v>
      </c>
      <c r="F22" s="44" t="s">
        <v>55</v>
      </c>
      <c r="G22" s="32"/>
      <c r="H22" s="33">
        <f t="shared" si="1"/>
        <v>0</v>
      </c>
      <c r="I22" s="35"/>
      <c r="J22" s="35">
        <v>1011</v>
      </c>
      <c r="K22" s="68"/>
      <c r="L22" s="37"/>
      <c r="M22" s="38"/>
      <c r="N22" s="39">
        <f t="shared" si="2"/>
        <v>1011</v>
      </c>
      <c r="O22" s="43">
        <v>1011</v>
      </c>
      <c r="P22" s="41" t="str">
        <f t="shared" si="3"/>
        <v/>
      </c>
      <c r="Q22" s="2"/>
      <c r="R22" s="74">
        <v>56.35</v>
      </c>
    </row>
    <row r="23" spans="1:18" ht="30" customHeight="1">
      <c r="A23" s="42">
        <v>13</v>
      </c>
      <c r="B23" s="47">
        <v>41657</v>
      </c>
      <c r="C23" s="44" t="s">
        <v>53</v>
      </c>
      <c r="D23" s="49" t="s">
        <v>59</v>
      </c>
      <c r="E23" s="45" t="s">
        <v>54</v>
      </c>
      <c r="F23" s="46" t="s">
        <v>55</v>
      </c>
      <c r="G23" s="32"/>
      <c r="H23" s="33">
        <f t="shared" si="1"/>
        <v>0</v>
      </c>
      <c r="I23" s="48"/>
      <c r="J23" s="36"/>
      <c r="K23" s="37"/>
      <c r="L23" s="37">
        <v>2553.42</v>
      </c>
      <c r="M23" s="38"/>
      <c r="N23" s="39">
        <f t="shared" si="2"/>
        <v>2553.42</v>
      </c>
      <c r="O23" s="43">
        <v>2553.42</v>
      </c>
      <c r="P23" s="41" t="str">
        <f t="shared" si="3"/>
        <v/>
      </c>
      <c r="Q23" s="2"/>
      <c r="R23" s="74">
        <v>142.32</v>
      </c>
    </row>
    <row r="24" spans="1:18" ht="30" customHeight="1">
      <c r="A24" s="42">
        <v>14</v>
      </c>
      <c r="B24" s="47">
        <v>41657</v>
      </c>
      <c r="C24" s="44" t="s">
        <v>53</v>
      </c>
      <c r="D24" s="149" t="s">
        <v>60</v>
      </c>
      <c r="E24" s="150" t="s">
        <v>54</v>
      </c>
      <c r="F24" s="151" t="s">
        <v>55</v>
      </c>
      <c r="G24" s="152"/>
      <c r="H24" s="153">
        <f t="shared" si="1"/>
        <v>0</v>
      </c>
      <c r="I24" s="154"/>
      <c r="J24" s="155"/>
      <c r="K24" s="156">
        <v>105</v>
      </c>
      <c r="L24" s="37"/>
      <c r="M24" s="38"/>
      <c r="N24" s="39">
        <f t="shared" si="2"/>
        <v>105</v>
      </c>
      <c r="O24" s="43"/>
      <c r="P24" s="41" t="str">
        <f t="shared" si="3"/>
        <v/>
      </c>
      <c r="Q24" s="2"/>
      <c r="R24" s="74">
        <v>5.82</v>
      </c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8" ht="30" customHeight="1">
      <c r="A27" s="82"/>
      <c r="B27" s="83"/>
      <c r="C27" s="84"/>
      <c r="D27" s="85"/>
      <c r="E27" s="85"/>
      <c r="F27" s="86"/>
      <c r="G27" s="87"/>
      <c r="H27" s="88"/>
      <c r="I27" s="89"/>
      <c r="J27" s="89"/>
      <c r="K27" s="89"/>
      <c r="L27" s="89"/>
      <c r="M27" s="89"/>
      <c r="N27" s="90"/>
      <c r="O27" s="91"/>
      <c r="P27" s="92"/>
    </row>
    <row r="28" spans="1:18" ht="30" customHeight="1">
      <c r="A28" s="60"/>
      <c r="B28" s="76" t="s">
        <v>41</v>
      </c>
      <c r="C28" s="76"/>
      <c r="D28" s="76"/>
      <c r="E28" s="61"/>
      <c r="F28" s="61"/>
      <c r="G28" s="76" t="s">
        <v>43</v>
      </c>
      <c r="H28" s="76"/>
      <c r="I28" s="76"/>
      <c r="J28" s="61"/>
      <c r="K28" s="61"/>
      <c r="L28" s="76" t="s">
        <v>42</v>
      </c>
      <c r="M28" s="76"/>
      <c r="N28" s="76"/>
      <c r="O28" s="61"/>
      <c r="P28" s="92"/>
    </row>
    <row r="29" spans="1:18" ht="30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92"/>
    </row>
    <row r="30" spans="1:18" ht="30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8" ht="30" customHeight="1"/>
    <row r="32" spans="1:1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2:H25 H27:M27 J13:L22 I17:I22 J11:M12 H11:I11 I23:M25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27:E27 D23:E25">
      <formula1>1</formula1>
      <formula2>0</formula2>
    </dataValidation>
    <dataValidation type="textLength" operator="greaterThan" sqref="F19:F20 F27 F23:F25">
      <formula1>1</formula1>
      <formula2>0</formula2>
    </dataValidation>
    <dataValidation type="date" operator="greaterThanOrEqual" showErrorMessage="1" errorTitle="Data" error="Inserire una data superiore al 1/11/2000" sqref="B11:B12 B27 B23:B25">
      <formula1>36831</formula1>
      <formula2>0</formula2>
    </dataValidation>
    <dataValidation type="textLength" operator="greaterThan" allowBlank="1" sqref="C21 C27 C12 C23:C2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5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R17" sqref="R1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9" t="s">
        <v>0</v>
      </c>
      <c r="C1" s="119"/>
      <c r="D1" s="120" t="s">
        <v>44</v>
      </c>
      <c r="E1" s="120"/>
      <c r="F1" s="51" t="s">
        <v>50</v>
      </c>
      <c r="G1" s="50" t="s">
        <v>65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1450.6999999999998</v>
      </c>
      <c r="Q1" s="3" t="s">
        <v>28</v>
      </c>
      <c r="R1" s="157">
        <f>SUM(R11,R13:R17)</f>
        <v>1063.32</v>
      </c>
    </row>
    <row r="2" spans="1:18" s="8" customFormat="1" ht="57.75" customHeight="1">
      <c r="A2" s="4"/>
      <c r="B2" s="121" t="s">
        <v>2</v>
      </c>
      <c r="C2" s="121"/>
      <c r="D2" s="120" t="s">
        <v>45</v>
      </c>
      <c r="E2" s="120"/>
      <c r="F2" s="9"/>
      <c r="G2" s="9"/>
      <c r="N2" s="10" t="s">
        <v>3</v>
      </c>
      <c r="O2" s="11"/>
      <c r="P2" s="12"/>
      <c r="Q2" s="3" t="s">
        <v>27</v>
      </c>
      <c r="R2" s="157"/>
    </row>
    <row r="3" spans="1:18" s="8" customFormat="1" ht="35.25" customHeight="1">
      <c r="A3" s="4"/>
      <c r="B3" s="121" t="s">
        <v>26</v>
      </c>
      <c r="C3" s="121"/>
      <c r="D3" s="120" t="s">
        <v>27</v>
      </c>
      <c r="E3" s="120"/>
      <c r="N3" s="10" t="s">
        <v>4</v>
      </c>
      <c r="O3" s="11"/>
      <c r="P3" s="62">
        <f>+O7</f>
        <v>1455.7</v>
      </c>
      <c r="Q3" s="13"/>
      <c r="R3" s="157">
        <f>SUM(R11:R15,R17)</f>
        <v>1067.28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7"/>
    </row>
    <row r="5" spans="1:18" s="8" customFormat="1" ht="43.5" customHeight="1" thickTop="1" thickBot="1">
      <c r="A5" s="4"/>
      <c r="B5" s="19" t="s">
        <v>6</v>
      </c>
      <c r="C5" s="20"/>
      <c r="D5" s="59">
        <v>7</v>
      </c>
      <c r="E5" s="14"/>
      <c r="F5" s="10" t="s">
        <v>7</v>
      </c>
      <c r="G5" s="77">
        <v>1.1100000000000001</v>
      </c>
      <c r="N5" s="124" t="s">
        <v>8</v>
      </c>
      <c r="O5" s="124"/>
      <c r="P5" s="58">
        <f>P1-P2-P3-P4</f>
        <v>-5.0000000000002274</v>
      </c>
      <c r="Q5" s="13"/>
      <c r="R5" s="158">
        <f>R1-R3</f>
        <v>-3.9600000000000364</v>
      </c>
    </row>
    <row r="6" spans="1:18" s="8" customFormat="1" ht="43.5" customHeight="1" thickTop="1" thickBot="1">
      <c r="A6" s="4"/>
      <c r="B6" s="56" t="s">
        <v>61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39" t="s">
        <v>30</v>
      </c>
      <c r="B7" s="140"/>
      <c r="C7" s="141"/>
      <c r="D7" s="142" t="s">
        <v>11</v>
      </c>
      <c r="E7" s="143"/>
      <c r="F7" s="143"/>
      <c r="G7" s="97">
        <f t="shared" ref="G7:O7" si="0">SUM(G11:G18)</f>
        <v>0</v>
      </c>
      <c r="H7" s="95">
        <f t="shared" si="0"/>
        <v>0</v>
      </c>
      <c r="I7" s="79">
        <f t="shared" si="0"/>
        <v>0</v>
      </c>
      <c r="J7" s="79">
        <f t="shared" si="0"/>
        <v>115</v>
      </c>
      <c r="K7" s="79">
        <f t="shared" si="0"/>
        <v>0</v>
      </c>
      <c r="L7" s="79">
        <f t="shared" si="0"/>
        <v>772.87</v>
      </c>
      <c r="M7" s="80">
        <f t="shared" si="0"/>
        <v>562.82999999999993</v>
      </c>
      <c r="N7" s="78">
        <f t="shared" si="0"/>
        <v>1450.6999999999998</v>
      </c>
      <c r="O7" s="81">
        <f t="shared" si="0"/>
        <v>1455.7</v>
      </c>
      <c r="P7" s="13">
        <f>+N7-SUM(H7:M7)</f>
        <v>0</v>
      </c>
    </row>
    <row r="8" spans="1:18" ht="36" customHeight="1" thickTop="1" thickBot="1">
      <c r="A8" s="106"/>
      <c r="B8" s="108" t="s">
        <v>12</v>
      </c>
      <c r="C8" s="108" t="s">
        <v>13</v>
      </c>
      <c r="D8" s="144" t="s">
        <v>25</v>
      </c>
      <c r="E8" s="108" t="s">
        <v>33</v>
      </c>
      <c r="F8" s="146" t="s">
        <v>32</v>
      </c>
      <c r="G8" s="147" t="s">
        <v>15</v>
      </c>
      <c r="H8" s="136" t="s">
        <v>16</v>
      </c>
      <c r="I8" s="118" t="s">
        <v>37</v>
      </c>
      <c r="J8" s="117" t="s">
        <v>39</v>
      </c>
      <c r="K8" s="117" t="s">
        <v>38</v>
      </c>
      <c r="L8" s="137" t="s">
        <v>22</v>
      </c>
      <c r="M8" s="138"/>
      <c r="N8" s="104" t="s">
        <v>17</v>
      </c>
      <c r="O8" s="116" t="s">
        <v>18</v>
      </c>
      <c r="P8" s="102" t="s">
        <v>19</v>
      </c>
      <c r="Q8" s="2"/>
      <c r="R8" s="131" t="s">
        <v>40</v>
      </c>
    </row>
    <row r="9" spans="1:18" ht="36" customHeight="1" thickTop="1" thickBot="1">
      <c r="A9" s="106"/>
      <c r="B9" s="108" t="s">
        <v>12</v>
      </c>
      <c r="C9" s="108"/>
      <c r="D9" s="145"/>
      <c r="E9" s="108"/>
      <c r="F9" s="146"/>
      <c r="G9" s="148"/>
      <c r="H9" s="136" t="s">
        <v>37</v>
      </c>
      <c r="I9" s="118" t="s">
        <v>37</v>
      </c>
      <c r="J9" s="118"/>
      <c r="K9" s="118" t="s">
        <v>36</v>
      </c>
      <c r="L9" s="129" t="s">
        <v>23</v>
      </c>
      <c r="M9" s="135" t="s">
        <v>24</v>
      </c>
      <c r="N9" s="104"/>
      <c r="O9" s="116"/>
      <c r="P9" s="102"/>
      <c r="Q9" s="2"/>
      <c r="R9" s="132"/>
    </row>
    <row r="10" spans="1:18" ht="37.5" customHeight="1" thickTop="1" thickBot="1">
      <c r="A10" s="106"/>
      <c r="B10" s="108"/>
      <c r="C10" s="108"/>
      <c r="D10" s="145"/>
      <c r="E10" s="108"/>
      <c r="F10" s="146"/>
      <c r="G10" s="94" t="s">
        <v>20</v>
      </c>
      <c r="H10" s="136"/>
      <c r="I10" s="118"/>
      <c r="J10" s="118"/>
      <c r="K10" s="118"/>
      <c r="L10" s="134"/>
      <c r="M10" s="123"/>
      <c r="N10" s="104"/>
      <c r="O10" s="116"/>
      <c r="P10" s="102"/>
      <c r="Q10" s="2"/>
      <c r="R10" s="133"/>
    </row>
    <row r="11" spans="1:18" ht="30" customHeight="1" thickTop="1">
      <c r="A11" s="27">
        <v>1</v>
      </c>
      <c r="B11" s="47">
        <v>41657</v>
      </c>
      <c r="C11" s="29" t="s">
        <v>46</v>
      </c>
      <c r="D11" s="30" t="s">
        <v>57</v>
      </c>
      <c r="E11" s="30" t="s">
        <v>62</v>
      </c>
      <c r="F11" s="31" t="s">
        <v>63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>
        <v>99.93</v>
      </c>
      <c r="N11" s="39">
        <f>SUM(H11:M11)</f>
        <v>99.93</v>
      </c>
      <c r="O11" s="40">
        <v>99.93</v>
      </c>
      <c r="P11" s="41"/>
      <c r="Q11" s="2"/>
      <c r="R11" s="72">
        <v>73.760000000000005</v>
      </c>
    </row>
    <row r="12" spans="1:18" ht="30" customHeight="1">
      <c r="A12" s="42">
        <v>2</v>
      </c>
      <c r="B12" s="47">
        <v>41660</v>
      </c>
      <c r="C12" s="44" t="s">
        <v>46</v>
      </c>
      <c r="D12" s="30" t="s">
        <v>56</v>
      </c>
      <c r="E12" s="30" t="s">
        <v>62</v>
      </c>
      <c r="F12" s="31" t="s">
        <v>63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120</v>
      </c>
      <c r="P12" s="41"/>
      <c r="Q12" s="2"/>
      <c r="R12" s="72">
        <v>88.79</v>
      </c>
    </row>
    <row r="13" spans="1:18" ht="30" customHeight="1">
      <c r="A13" s="42">
        <v>3</v>
      </c>
      <c r="B13" s="28">
        <v>41660</v>
      </c>
      <c r="C13" s="29" t="s">
        <v>46</v>
      </c>
      <c r="D13" s="30" t="s">
        <v>57</v>
      </c>
      <c r="E13" s="30" t="s">
        <v>62</v>
      </c>
      <c r="F13" s="31" t="s">
        <v>63</v>
      </c>
      <c r="G13" s="32"/>
      <c r="H13" s="33">
        <f t="shared" ref="H13:H18" si="1">IF($D$3="si",($G$5/$G$6*G13),IF($D$3="no",G13*$G$4,0))</f>
        <v>0</v>
      </c>
      <c r="I13" s="34"/>
      <c r="J13" s="35"/>
      <c r="K13" s="68"/>
      <c r="L13" s="37"/>
      <c r="M13" s="38">
        <v>78.900000000000006</v>
      </c>
      <c r="N13" s="39">
        <f t="shared" ref="N13:N18" si="2">SUM(H13:M13)</f>
        <v>78.900000000000006</v>
      </c>
      <c r="O13" s="43">
        <v>78.900000000000006</v>
      </c>
      <c r="P13" s="41" t="str">
        <f t="shared" ref="P13:P18" si="3">IF(F13="Milano","X","")</f>
        <v/>
      </c>
      <c r="Q13" s="2"/>
      <c r="R13" s="73">
        <v>58.3</v>
      </c>
    </row>
    <row r="14" spans="1:18" ht="30" customHeight="1">
      <c r="A14" s="42">
        <v>4</v>
      </c>
      <c r="B14" s="28">
        <v>41660</v>
      </c>
      <c r="C14" s="29" t="s">
        <v>46</v>
      </c>
      <c r="D14" s="30" t="s">
        <v>48</v>
      </c>
      <c r="E14" s="30" t="s">
        <v>62</v>
      </c>
      <c r="F14" s="31" t="s">
        <v>63</v>
      </c>
      <c r="G14" s="32"/>
      <c r="H14" s="33">
        <f t="shared" si="1"/>
        <v>0</v>
      </c>
      <c r="I14" s="34"/>
      <c r="J14" s="35"/>
      <c r="K14" s="68"/>
      <c r="L14" s="37"/>
      <c r="M14" s="38">
        <v>15.16</v>
      </c>
      <c r="N14" s="39">
        <f t="shared" si="2"/>
        <v>15.16</v>
      </c>
      <c r="O14" s="43">
        <v>15.16</v>
      </c>
      <c r="P14" s="41" t="str">
        <f t="shared" si="3"/>
        <v/>
      </c>
      <c r="Q14" s="2"/>
      <c r="R14" s="74">
        <v>11.22</v>
      </c>
    </row>
    <row r="15" spans="1:18" ht="30" customHeight="1">
      <c r="A15" s="42">
        <v>5</v>
      </c>
      <c r="B15" s="28">
        <v>41661</v>
      </c>
      <c r="C15" s="29" t="s">
        <v>46</v>
      </c>
      <c r="D15" s="30" t="s">
        <v>57</v>
      </c>
      <c r="E15" s="30" t="s">
        <v>62</v>
      </c>
      <c r="F15" s="31" t="s">
        <v>63</v>
      </c>
      <c r="G15" s="32"/>
      <c r="H15" s="33">
        <f t="shared" si="1"/>
        <v>0</v>
      </c>
      <c r="I15" s="34"/>
      <c r="J15" s="35"/>
      <c r="K15" s="68"/>
      <c r="L15" s="37"/>
      <c r="M15" s="38">
        <v>368.84</v>
      </c>
      <c r="N15" s="39">
        <f t="shared" si="2"/>
        <v>368.84</v>
      </c>
      <c r="O15" s="43">
        <v>368.84</v>
      </c>
      <c r="P15" s="41" t="str">
        <f t="shared" si="3"/>
        <v/>
      </c>
      <c r="Q15" s="2"/>
      <c r="R15" s="75">
        <v>272.55</v>
      </c>
    </row>
    <row r="16" spans="1:18" ht="30" customHeight="1">
      <c r="A16" s="42">
        <v>6</v>
      </c>
      <c r="B16" s="28">
        <v>41662</v>
      </c>
      <c r="C16" s="29" t="s">
        <v>46</v>
      </c>
      <c r="D16" s="30" t="s">
        <v>47</v>
      </c>
      <c r="E16" s="30" t="s">
        <v>62</v>
      </c>
      <c r="F16" s="31" t="s">
        <v>63</v>
      </c>
      <c r="G16" s="32"/>
      <c r="H16" s="33">
        <f t="shared" si="1"/>
        <v>0</v>
      </c>
      <c r="I16" s="34"/>
      <c r="J16" s="35">
        <v>115</v>
      </c>
      <c r="K16" s="68"/>
      <c r="L16" s="37"/>
      <c r="M16" s="38"/>
      <c r="N16" s="39">
        <f t="shared" si="2"/>
        <v>115</v>
      </c>
      <c r="O16" s="43"/>
      <c r="P16" s="41" t="str">
        <f t="shared" si="3"/>
        <v/>
      </c>
      <c r="Q16" s="2"/>
      <c r="R16" s="74">
        <v>84.83</v>
      </c>
    </row>
    <row r="17" spans="1:18" ht="30" customHeight="1">
      <c r="A17" s="42">
        <v>7</v>
      </c>
      <c r="B17" s="28">
        <v>41662</v>
      </c>
      <c r="C17" s="29" t="s">
        <v>46</v>
      </c>
      <c r="D17" s="30" t="s">
        <v>59</v>
      </c>
      <c r="E17" s="30" t="s">
        <v>62</v>
      </c>
      <c r="F17" s="31" t="s">
        <v>63</v>
      </c>
      <c r="G17" s="32"/>
      <c r="H17" s="33">
        <f t="shared" si="1"/>
        <v>0</v>
      </c>
      <c r="I17" s="34"/>
      <c r="J17" s="35"/>
      <c r="K17" s="68"/>
      <c r="L17" s="37">
        <v>772.87</v>
      </c>
      <c r="M17" s="38"/>
      <c r="N17" s="39">
        <f t="shared" si="2"/>
        <v>772.87</v>
      </c>
      <c r="O17" s="43">
        <v>772.87</v>
      </c>
      <c r="P17" s="41" t="str">
        <f t="shared" si="3"/>
        <v/>
      </c>
      <c r="Q17" s="2"/>
      <c r="R17" s="74">
        <v>562.66</v>
      </c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8" ht="30" customHeight="1">
      <c r="A20" s="82"/>
      <c r="B20" s="83"/>
      <c r="C20" s="84"/>
      <c r="D20" s="85"/>
      <c r="E20" s="85"/>
      <c r="F20" s="86"/>
      <c r="G20" s="87"/>
      <c r="H20" s="88"/>
      <c r="I20" s="89"/>
      <c r="J20" s="89"/>
      <c r="K20" s="89"/>
      <c r="L20" s="89"/>
      <c r="M20" s="89"/>
      <c r="N20" s="90"/>
      <c r="O20" s="91"/>
      <c r="P20" s="92"/>
    </row>
    <row r="21" spans="1:18" ht="30" customHeight="1">
      <c r="A21" s="60"/>
      <c r="B21" s="76" t="s">
        <v>41</v>
      </c>
      <c r="C21" s="76"/>
      <c r="D21" s="76"/>
      <c r="E21" s="61"/>
      <c r="F21" s="61"/>
      <c r="G21" s="76" t="s">
        <v>43</v>
      </c>
      <c r="H21" s="76"/>
      <c r="I21" s="76"/>
      <c r="J21" s="61"/>
      <c r="K21" s="61"/>
      <c r="L21" s="76" t="s">
        <v>42</v>
      </c>
      <c r="M21" s="76"/>
      <c r="N21" s="76"/>
      <c r="O21" s="61"/>
      <c r="P21" s="92"/>
    </row>
    <row r="22" spans="1:18" ht="30" customHeight="1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92"/>
    </row>
    <row r="23" spans="1:18" ht="30" customHeight="1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8" ht="30" customHeight="1"/>
    <row r="25" spans="1:18" ht="30" customHeight="1"/>
    <row r="26" spans="1:18" ht="30" customHeight="1"/>
    <row r="27" spans="1:18" ht="30" customHeight="1"/>
    <row r="28" spans="1:18" ht="30" customHeight="1"/>
    <row r="29" spans="1:18" ht="30" customHeight="1"/>
    <row r="30" spans="1:18" ht="30" customHeight="1"/>
    <row r="31" spans="1:18" ht="30" customHeight="1"/>
    <row r="32" spans="1:1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11:B12 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M18 H12:H18 H20:M20 J13:L18 I17:I18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Italia</vt:lpstr>
      <vt:lpstr>Nota Spese MEX</vt:lpstr>
      <vt:lpstr>Nota Spese USA</vt:lpstr>
      <vt:lpstr>'Nota Spese Italia'!Area_stampa</vt:lpstr>
      <vt:lpstr>'Nota Spese MEX'!Area_stampa</vt:lpstr>
      <vt:lpstr>'Nota Spese USA'!Area_stampa</vt:lpstr>
      <vt:lpstr>'Nota Spese Italia'!Titoli_stampa</vt:lpstr>
      <vt:lpstr>'Nota Spese MEX'!Titoli_stampa</vt:lpstr>
      <vt:lpstr>'Nota Spese USA'!Titoli_stampa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2014-01-31T11:19:55Z</cp:lastPrinted>
  <dcterms:created xsi:type="dcterms:W3CDTF">2007-03-06T14:42:56Z</dcterms:created>
  <dcterms:modified xsi:type="dcterms:W3CDTF">2014-01-31T11:53:34Z</dcterms:modified>
</cp:coreProperties>
</file>