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5440" windowHeight="15990" tabRatio="433"/>
  </bookViews>
  <sheets>
    <sheet name="Nota Spese EUR" sheetId="3" r:id="rId1"/>
    <sheet name="Expense USD" sheetId="5" r:id="rId2"/>
  </sheets>
  <definedNames>
    <definedName name="_xlnm.Print_Area" localSheetId="1">'Expense USD'!$A$1:$S$24</definedName>
    <definedName name="_xlnm.Print_Area" localSheetId="0">'Nota Spese EUR'!$A$1:$R$28</definedName>
    <definedName name="_xlnm.Print_Titles" localSheetId="1">'Expense USD'!$7:$10</definedName>
    <definedName name="_xlnm.Print_Titles" localSheetId="0">'Nota Spese EUR'!$1:$10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" i="3"/>
  <c r="N7"/>
  <c r="M7"/>
  <c r="L7"/>
  <c r="K7"/>
  <c r="Q5" i="5"/>
  <c r="Q3"/>
  <c r="Q1"/>
  <c r="P23" i="3"/>
  <c r="H23"/>
  <c r="N23" s="1"/>
  <c r="H18" i="5" l="1"/>
  <c r="N18"/>
  <c r="H17"/>
  <c r="N17"/>
  <c r="H16"/>
  <c r="N16"/>
  <c r="H15"/>
  <c r="N15"/>
  <c r="H14"/>
  <c r="N14"/>
  <c r="H13"/>
  <c r="N13"/>
  <c r="H12"/>
  <c r="N12"/>
  <c r="H11"/>
  <c r="N11"/>
  <c r="O7"/>
  <c r="N7"/>
  <c r="M7"/>
  <c r="L7"/>
  <c r="K7"/>
  <c r="J7"/>
  <c r="I7"/>
  <c r="H7"/>
  <c r="G7"/>
  <c r="P1"/>
  <c r="P3"/>
  <c r="P5"/>
  <c r="M1"/>
  <c r="P14" i="3"/>
  <c r="P13"/>
  <c r="P12"/>
  <c r="P11"/>
  <c r="P22"/>
  <c r="H22"/>
  <c r="N22"/>
  <c r="P21"/>
  <c r="H21"/>
  <c r="N21"/>
  <c r="P20"/>
  <c r="H20"/>
  <c r="N20"/>
  <c r="P19"/>
  <c r="H19"/>
  <c r="N19"/>
  <c r="H11"/>
  <c r="N11"/>
  <c r="H12"/>
  <c r="N12"/>
  <c r="H13"/>
  <c r="N13"/>
  <c r="H14"/>
  <c r="N14"/>
  <c r="H15"/>
  <c r="N15"/>
  <c r="H16"/>
  <c r="N16"/>
  <c r="H17"/>
  <c r="N17"/>
  <c r="H18"/>
  <c r="N18"/>
  <c r="H7"/>
  <c r="I7"/>
  <c r="J7"/>
  <c r="P1"/>
  <c r="P16"/>
  <c r="P17"/>
  <c r="P18"/>
  <c r="P15"/>
  <c r="P3"/>
  <c r="G7"/>
  <c r="P7"/>
  <c r="P5"/>
  <c r="M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<sst xmlns="http://schemas.openxmlformats.org/spreadsheetml/2006/main" count="149" uniqueCount="97">
  <si>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</si>
  <si>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</si>
  <si>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</si>
  <si>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</si>
  <si>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</si>
  <si>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</si>
  <si>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</si>
  <si>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</si>
  <si>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</si>
  <si>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</si>
  <si>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</si>
  <si>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</si>
  <si>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</si>
  <si>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</si>
  <si>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</si>
  <si>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</si>
  <si>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</si>
  <si>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</si>
  <si>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</si>
  <si>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</si>
  <si>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</si>
  <si>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</si>
  <si>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</si>
  <si>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</si>
  <si>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</si>
  <si>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</si>
  <si>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</si>
  <si>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</si>
  <si>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</si>
  <si>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</si>
  <si>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</si>
  <si>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</si>
  <si>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</si>
  <si>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</si>
  <si>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</si>
  <si>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</si>
  <si>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</si>
  <si>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</si>
  <si>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</si>
  <si>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Daniele Milan</t>
  </si>
  <si>
    <t>Giancarlo Russo</t>
  </si>
  <si>
    <t>(importi in Valuta EUR)</t>
  </si>
  <si>
    <t>Italia</t>
  </si>
  <si>
    <t>EUR</t>
  </si>
  <si>
    <t>Abbonamento Linkedin</t>
  </si>
  <si>
    <t>Gennaio</t>
  </si>
  <si>
    <t>01_01</t>
  </si>
  <si>
    <t>Uso interno</t>
  </si>
  <si>
    <t>Libro</t>
  </si>
  <si>
    <t>Gruppo FAE</t>
  </si>
  <si>
    <t>Colazione con FAE</t>
  </si>
  <si>
    <t>Prelievo contante</t>
  </si>
  <si>
    <t>Cena</t>
  </si>
  <si>
    <t>Parcheggio</t>
  </si>
  <si>
    <t>Antivirus AVG</t>
  </si>
  <si>
    <t>Antivirus IOBit</t>
  </si>
  <si>
    <t>Antivirus Intego</t>
  </si>
  <si>
    <t>Name&amp;Surname</t>
  </si>
  <si>
    <t>Total AMOUNT</t>
  </si>
  <si>
    <t>yes</t>
  </si>
  <si>
    <t>Sales Manager</t>
  </si>
  <si>
    <t>Cash advance</t>
  </si>
  <si>
    <t>Company car</t>
  </si>
  <si>
    <t>Credit Card payments</t>
  </si>
  <si>
    <t>Cost per Mile</t>
  </si>
  <si>
    <t>No. Attached documents:</t>
  </si>
  <si>
    <t>Fuel cost (company car)</t>
  </si>
  <si>
    <t>TOTAL REFUND</t>
  </si>
  <si>
    <t>(value USD )</t>
  </si>
  <si>
    <t>Car waste (company car)</t>
  </si>
  <si>
    <t>EXPENSES</t>
  </si>
  <si>
    <t>MONTH TOTAL AMOUNT</t>
  </si>
  <si>
    <t>PROJECT/EVENT</t>
  </si>
  <si>
    <t>DESCRIPTION
(specify kind of costs)</t>
  </si>
  <si>
    <t>Address</t>
  </si>
  <si>
    <t>City
(City where the expense has been done)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</si>
  <si>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</si>
  <si>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</si>
  <si>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</si>
  <si>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</si>
  <si>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</si>
  <si>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</si>
  <si>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</si>
  <si>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DATE</t>
  </si>
  <si>
    <t xml:space="preserve">Invoice </t>
  </si>
  <si>
    <t>Fiscal Receipt</t>
  </si>
  <si>
    <t>Sign</t>
  </si>
  <si>
    <t xml:space="preserve">Administration </t>
  </si>
  <si>
    <t>CFO</t>
  </si>
  <si>
    <t>January</t>
  </si>
  <si>
    <t>Internal</t>
  </si>
  <si>
    <t>Book</t>
  </si>
  <si>
    <t>Italy</t>
  </si>
  <si>
    <t>Milan</t>
  </si>
  <si>
    <t>VPS service</t>
  </si>
  <si>
    <r>
      <t xml:space="preserve">Accessori PC </t>
    </r>
    <r>
      <rPr>
        <b/>
        <sz val="14"/>
        <color rgb="FFFF0000"/>
        <rFont val="Gulim"/>
        <family val="2"/>
      </rPr>
      <t>(manca giustificativo)</t>
    </r>
  </si>
  <si>
    <t>01_02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</si>
</sst>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&quot;€ &quot;#,##0.00"/>
    <numFmt numFmtId="172" formatCode="&quot;€&quot;\ #,##0.00"/>
  </numFmts>
  <fonts count="16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i/>
      <sz val="14"/>
      <color indexed="10"/>
      <name val="Gulim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indexed="8"/>
      </left>
      <right style="thin">
        <color auto="1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/>
      <right style="thin">
        <color auto="1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auto="1"/>
      </left>
      <right style="thick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auto="1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276">
    <xf numFmtId="0" fontId="0" fillId="0" borderId="0"/>
    <xf numFmtId="164" fontId="5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59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8" fontId="1" fillId="6" borderId="11" xfId="0" applyNumberFormat="1" applyFont="1" applyFill="1" applyBorder="1" applyAlignment="1" applyProtection="1">
      <alignment horizontal="center" vertical="center"/>
    </xf>
    <xf numFmtId="16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  <protection locked="0"/>
    </xf>
    <xf numFmtId="170" fontId="1" fillId="0" borderId="18" xfId="0" applyNumberFormat="1" applyFont="1" applyBorder="1" applyAlignment="1" applyProtection="1">
      <alignment horizontal="right" vertical="center"/>
      <protection locked="0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</xf>
    <xf numFmtId="168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169" fontId="1" fillId="0" borderId="17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6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horizontal="right" vertical="center" wrapText="1"/>
    </xf>
    <xf numFmtId="40" fontId="2" fillId="0" borderId="41" xfId="0" applyNumberFormat="1" applyFont="1" applyBorder="1" applyAlignment="1" applyProtection="1">
      <alignment vertical="center"/>
    </xf>
    <xf numFmtId="0" fontId="2" fillId="0" borderId="41" xfId="0" applyFont="1" applyBorder="1" applyAlignment="1" applyProtection="1">
      <alignment vertical="center"/>
    </xf>
    <xf numFmtId="0" fontId="2" fillId="0" borderId="41" xfId="0" applyFont="1" applyBorder="1" applyAlignment="1" applyProtection="1">
      <alignment horizontal="right" vertical="center"/>
    </xf>
    <xf numFmtId="0" fontId="1" fillId="8" borderId="42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3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38" fontId="1" fillId="0" borderId="44" xfId="0" applyNumberFormat="1" applyFont="1" applyBorder="1" applyAlignment="1" applyProtection="1">
      <alignment horizontal="center" vertical="center"/>
      <protection locked="0"/>
    </xf>
    <xf numFmtId="0" fontId="1" fillId="2" borderId="47" xfId="0" applyFont="1" applyFill="1" applyBorder="1" applyAlignment="1" applyProtection="1">
      <alignment horizontal="center" vertical="center" wrapText="1"/>
    </xf>
    <xf numFmtId="4" fontId="1" fillId="2" borderId="48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5" xfId="0" applyNumberFormat="1" applyFont="1" applyFill="1" applyBorder="1" applyAlignment="1" applyProtection="1">
      <alignment horizontal="center" vertical="center"/>
    </xf>
    <xf numFmtId="170" fontId="1" fillId="0" borderId="53" xfId="0" applyNumberFormat="1" applyFont="1" applyBorder="1" applyAlignment="1" applyProtection="1">
      <alignment horizontal="right" vertical="center"/>
      <protection locked="0"/>
    </xf>
    <xf numFmtId="170" fontId="1" fillId="0" borderId="54" xfId="0" applyNumberFormat="1" applyFont="1" applyBorder="1" applyAlignment="1" applyProtection="1">
      <alignment horizontal="right" vertical="center"/>
      <protection locked="0"/>
    </xf>
    <xf numFmtId="170" fontId="1" fillId="0" borderId="55" xfId="0" applyNumberFormat="1" applyFont="1" applyBorder="1" applyAlignment="1" applyProtection="1">
      <alignment horizontal="right" vertical="center"/>
      <protection locked="0"/>
    </xf>
    <xf numFmtId="164" fontId="2" fillId="3" borderId="3" xfId="1" applyFont="1" applyFill="1" applyBorder="1" applyAlignment="1" applyProtection="1">
      <alignment horizontal="right"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166" fontId="2" fillId="5" borderId="7" xfId="0" applyNumberFormat="1" applyFont="1" applyFill="1" applyBorder="1" applyAlignment="1" applyProtection="1">
      <alignment vertical="center"/>
    </xf>
    <xf numFmtId="0" fontId="14" fillId="0" borderId="0" xfId="0" applyNumberFormat="1" applyFont="1" applyBorder="1" applyAlignment="1" applyProtection="1">
      <alignment vertical="center"/>
    </xf>
    <xf numFmtId="167" fontId="1" fillId="4" borderId="56" xfId="1" applyNumberFormat="1" applyFont="1" applyFill="1" applyBorder="1" applyAlignment="1" applyProtection="1">
      <alignment horizontal="right" vertical="center"/>
      <protection locked="0"/>
    </xf>
    <xf numFmtId="0" fontId="1" fillId="10" borderId="57" xfId="0" applyNumberFormat="1" applyFont="1" applyFill="1" applyBorder="1" applyAlignment="1" applyProtection="1">
      <alignment horizontal="center" vertical="center"/>
    </xf>
    <xf numFmtId="0" fontId="1" fillId="10" borderId="58" xfId="0" applyNumberFormat="1" applyFont="1" applyFill="1" applyBorder="1" applyAlignment="1" applyProtection="1">
      <alignment vertical="center"/>
    </xf>
    <xf numFmtId="0" fontId="1" fillId="10" borderId="59" xfId="0" applyNumberFormat="1" applyFont="1" applyFill="1" applyBorder="1" applyAlignment="1" applyProtection="1">
      <alignment vertical="center"/>
    </xf>
    <xf numFmtId="38" fontId="1" fillId="2" borderId="60" xfId="0" applyNumberFormat="1" applyFont="1" applyFill="1" applyBorder="1" applyAlignment="1" applyProtection="1">
      <alignment horizontal="center" vertical="center"/>
    </xf>
    <xf numFmtId="171" fontId="1" fillId="2" borderId="61" xfId="0" applyNumberFormat="1" applyFont="1" applyFill="1" applyBorder="1" applyAlignment="1" applyProtection="1">
      <alignment horizontal="right" vertical="center"/>
    </xf>
    <xf numFmtId="171" fontId="1" fillId="2" borderId="62" xfId="0" applyNumberFormat="1" applyFont="1" applyFill="1" applyBorder="1" applyAlignment="1" applyProtection="1">
      <alignment horizontal="right" vertical="center"/>
    </xf>
    <xf numFmtId="171" fontId="1" fillId="2" borderId="63" xfId="0" applyNumberFormat="1" applyFont="1" applyFill="1" applyBorder="1" applyAlignment="1" applyProtection="1">
      <alignment horizontal="right" vertical="center"/>
    </xf>
    <xf numFmtId="171" fontId="1" fillId="2" borderId="64" xfId="0" applyNumberFormat="1" applyFont="1" applyFill="1" applyBorder="1" applyAlignment="1" applyProtection="1">
      <alignment horizontal="right" vertical="center"/>
    </xf>
    <xf numFmtId="0" fontId="2" fillId="7" borderId="66" xfId="0" applyFont="1" applyFill="1" applyBorder="1" applyAlignment="1" applyProtection="1">
      <alignment horizontal="center" vertical="center"/>
    </xf>
    <xf numFmtId="0" fontId="2" fillId="7" borderId="75" xfId="0" applyFont="1" applyFill="1" applyBorder="1" applyAlignment="1" applyProtection="1">
      <alignment horizontal="center" vertical="center"/>
    </xf>
    <xf numFmtId="0" fontId="1" fillId="2" borderId="76" xfId="0" applyFont="1" applyFill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0" fontId="1" fillId="0" borderId="78" xfId="0" applyFont="1" applyBorder="1" applyAlignment="1" applyProtection="1">
      <alignment vertical="center"/>
      <protection locked="0"/>
    </xf>
    <xf numFmtId="170" fontId="1" fillId="0" borderId="79" xfId="0" applyNumberFormat="1" applyFont="1" applyBorder="1" applyAlignment="1" applyProtection="1">
      <alignment horizontal="right" vertical="center"/>
    </xf>
    <xf numFmtId="170" fontId="1" fillId="0" borderId="16" xfId="0" applyNumberFormat="1" applyFont="1" applyBorder="1" applyAlignment="1" applyProtection="1">
      <alignment horizontal="right" vertical="center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80" xfId="0" applyFont="1" applyBorder="1" applyAlignment="1" applyProtection="1">
      <alignment horizontal="left" vertical="center"/>
      <protection locked="0"/>
    </xf>
    <xf numFmtId="0" fontId="1" fillId="0" borderId="80" xfId="0" applyFont="1" applyBorder="1" applyAlignment="1" applyProtection="1">
      <alignment vertical="center"/>
      <protection locked="0"/>
    </xf>
    <xf numFmtId="38" fontId="1" fillId="0" borderId="20" xfId="0" applyNumberFormat="1" applyFont="1" applyBorder="1" applyAlignment="1" applyProtection="1">
      <alignment horizontal="center" vertical="center"/>
      <protection locked="0"/>
    </xf>
    <xf numFmtId="170" fontId="1" fillId="0" borderId="8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</xf>
    <xf numFmtId="4" fontId="1" fillId="8" borderId="0" xfId="0" applyNumberFormat="1" applyFont="1" applyFill="1" applyAlignment="1" applyProtection="1">
      <alignment vertical="center"/>
    </xf>
    <xf numFmtId="4" fontId="1" fillId="8" borderId="0" xfId="0" applyNumberFormat="1" applyFont="1" applyFill="1" applyBorder="1" applyAlignment="1" applyProtection="1">
      <alignment vertical="center"/>
    </xf>
    <xf numFmtId="0" fontId="1" fillId="0" borderId="13" xfId="0" applyFont="1" applyBorder="1" applyAlignment="1" applyProtection="1">
      <alignment horizontal="left" vertical="center" wrapText="1"/>
      <protection locked="0"/>
    </xf>
    <xf numFmtId="172" fontId="2" fillId="0" borderId="0" xfId="0" applyNumberFormat="1" applyFont="1" applyAlignment="1" applyProtection="1">
      <alignment vertical="center"/>
    </xf>
    <xf numFmtId="172" fontId="2" fillId="0" borderId="0" xfId="0" applyNumberFormat="1" applyFont="1" applyBorder="1" applyAlignment="1" applyProtection="1">
      <alignment vertical="center"/>
    </xf>
    <xf numFmtId="0" fontId="2" fillId="3" borderId="28" xfId="0" applyFont="1" applyFill="1" applyBorder="1" applyAlignment="1" applyProtection="1">
      <alignment horizontal="center" vertical="center" wrapText="1"/>
    </xf>
    <xf numFmtId="38" fontId="1" fillId="2" borderId="30" xfId="0" applyNumberFormat="1" applyFont="1" applyFill="1" applyBorder="1" applyAlignment="1" applyProtection="1">
      <alignment horizontal="center" vertical="center"/>
    </xf>
    <xf numFmtId="38" fontId="1" fillId="2" borderId="31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48" xfId="0" applyFont="1" applyFill="1" applyBorder="1" applyAlignment="1" applyProtection="1">
      <alignment horizontal="center" vertical="center" wrapText="1"/>
    </xf>
    <xf numFmtId="0" fontId="2" fillId="7" borderId="48" xfId="0" applyFont="1" applyFill="1" applyBorder="1" applyAlignment="1" applyProtection="1">
      <alignment horizontal="center" vertical="center"/>
    </xf>
    <xf numFmtId="0" fontId="2" fillId="7" borderId="2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49" fontId="2" fillId="4" borderId="24" xfId="0" applyNumberFormat="1" applyFont="1" applyFill="1" applyBorder="1" applyAlignment="1" applyProtection="1">
      <alignment horizontal="left" vertical="center"/>
    </xf>
    <xf numFmtId="49" fontId="2" fillId="4" borderId="24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3" xfId="0" applyNumberFormat="1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textRotation="180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2" fillId="5" borderId="25" xfId="0" applyNumberFormat="1" applyFont="1" applyFill="1" applyBorder="1" applyAlignment="1" applyProtection="1">
      <alignment horizontal="center" vertical="center"/>
    </xf>
    <xf numFmtId="0" fontId="1" fillId="9" borderId="50" xfId="0" applyNumberFormat="1" applyFont="1" applyFill="1" applyBorder="1" applyAlignment="1" applyProtection="1">
      <alignment horizontal="center" vertical="center"/>
    </xf>
    <xf numFmtId="0" fontId="1" fillId="9" borderId="51" xfId="0" applyNumberFormat="1" applyFont="1" applyFill="1" applyBorder="1" applyAlignment="1" applyProtection="1">
      <alignment horizontal="center" vertical="center"/>
    </xf>
    <xf numFmtId="0" fontId="1" fillId="9" borderId="52" xfId="0" applyNumberFormat="1" applyFont="1" applyFill="1" applyBorder="1" applyAlignment="1" applyProtection="1">
      <alignment horizontal="center" vertical="center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2" fillId="7" borderId="30" xfId="0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6" borderId="65" xfId="0" applyNumberFormat="1" applyFont="1" applyFill="1" applyBorder="1" applyAlignment="1" applyProtection="1">
      <alignment horizontal="center" vertical="center"/>
    </xf>
    <xf numFmtId="0" fontId="2" fillId="7" borderId="67" xfId="0" applyFont="1" applyFill="1" applyBorder="1" applyAlignment="1" applyProtection="1">
      <alignment horizontal="center" vertical="center" wrapText="1"/>
    </xf>
    <xf numFmtId="0" fontId="2" fillId="7" borderId="66" xfId="0" applyFont="1" applyFill="1" applyBorder="1" applyAlignment="1" applyProtection="1">
      <alignment horizontal="center" vertical="center" wrapText="1"/>
    </xf>
    <xf numFmtId="0" fontId="2" fillId="7" borderId="75" xfId="0" applyFont="1" applyFill="1" applyBorder="1" applyAlignment="1" applyProtection="1">
      <alignment horizontal="center" vertical="center" wrapText="1"/>
    </xf>
    <xf numFmtId="0" fontId="2" fillId="7" borderId="9" xfId="0" applyFont="1" applyFill="1" applyBorder="1" applyAlignment="1" applyProtection="1">
      <alignment horizontal="center" vertical="center" wrapText="1"/>
    </xf>
    <xf numFmtId="0" fontId="2" fillId="7" borderId="10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4" fontId="1" fillId="0" borderId="72" xfId="0" applyNumberFormat="1" applyFont="1" applyBorder="1" applyAlignment="1" applyProtection="1">
      <alignment horizontal="center" vertical="center" wrapText="1"/>
    </xf>
    <xf numFmtId="0" fontId="1" fillId="2" borderId="74" xfId="0" applyFont="1" applyFill="1" applyBorder="1" applyAlignment="1" applyProtection="1">
      <alignment horizontal="center" vertical="center" wrapText="1"/>
    </xf>
    <xf numFmtId="0" fontId="1" fillId="2" borderId="77" xfId="0" applyFont="1" applyFill="1" applyBorder="1" applyAlignment="1" applyProtection="1">
      <alignment horizontal="center" vertical="center" wrapText="1"/>
    </xf>
  </cellXfs>
  <cellStyles count="276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" xfId="118" builtinId="8" hidden="1"/>
    <cellStyle name="Collegamento ipertestuale" xfId="120" builtinId="8" hidden="1"/>
    <cellStyle name="Collegamento ipertestuale" xfId="122" builtinId="8" hidden="1"/>
    <cellStyle name="Collegamento ipertestuale" xfId="124" builtinId="8" hidden="1"/>
    <cellStyle name="Collegamento ipertestuale" xfId="126" builtinId="8" hidden="1"/>
    <cellStyle name="Collegamento ipertestuale" xfId="128" builtinId="8" hidden="1"/>
    <cellStyle name="Collegamento ipertestuale" xfId="130" builtinId="8" hidden="1"/>
    <cellStyle name="Collegamento ipertestuale" xfId="132" builtinId="8" hidden="1"/>
    <cellStyle name="Collegamento ipertestuale" xfId="134" builtinId="8" hidden="1"/>
    <cellStyle name="Collegamento ipertestuale" xfId="136" builtinId="8" hidden="1"/>
    <cellStyle name="Collegamento ipertestuale" xfId="138" builtinId="8" hidden="1"/>
    <cellStyle name="Collegamento ipertestuale" xfId="140" builtinId="8" hidden="1"/>
    <cellStyle name="Collegamento ipertestuale" xfId="142" builtinId="8" hidden="1"/>
    <cellStyle name="Collegamento ipertestuale" xfId="144" builtinId="8" hidden="1"/>
    <cellStyle name="Collegamento ipertestuale" xfId="146" builtinId="8" hidden="1"/>
    <cellStyle name="Collegamento ipertestuale" xfId="148" builtinId="8" hidden="1"/>
    <cellStyle name="Collegamento ipertestuale" xfId="150" builtinId="8" hidden="1"/>
    <cellStyle name="Collegamento ipertestuale" xfId="152" builtinId="8" hidden="1"/>
    <cellStyle name="Collegamento ipertestuale" xfId="154" builtinId="8" hidden="1"/>
    <cellStyle name="Collegamento ipertestuale" xfId="156" builtinId="8" hidden="1"/>
    <cellStyle name="Collegamento ipertestuale" xfId="158" builtinId="8" hidden="1"/>
    <cellStyle name="Collegamento ipertestuale" xfId="160" builtinId="8" hidden="1"/>
    <cellStyle name="Collegamento ipertestuale" xfId="162" builtinId="8" hidden="1"/>
    <cellStyle name="Collegamento ipertestuale" xfId="164" builtinId="8" hidden="1"/>
    <cellStyle name="Collegamento ipertestuale" xfId="166" builtinId="8" hidden="1"/>
    <cellStyle name="Collegamento ipertestuale" xfId="168" builtinId="8" hidden="1"/>
    <cellStyle name="Collegamento ipertestuale" xfId="170" builtinId="8" hidden="1"/>
    <cellStyle name="Collegamento ipertestuale" xfId="172" builtinId="8" hidden="1"/>
    <cellStyle name="Collegamento ipertestuale" xfId="174" builtinId="8" hidden="1"/>
    <cellStyle name="Collegamento ipertestuale" xfId="176" builtinId="8" hidden="1"/>
    <cellStyle name="Collegamento ipertestuale" xfId="178" builtinId="8" hidden="1"/>
    <cellStyle name="Collegamento ipertestuale" xfId="180" builtinId="8" hidden="1"/>
    <cellStyle name="Collegamento ipertestuale" xfId="182" builtinId="8" hidden="1"/>
    <cellStyle name="Collegamento ipertestuale" xfId="184" builtinId="8" hidden="1"/>
    <cellStyle name="Collegamento ipertestuale" xfId="186" builtinId="8" hidden="1"/>
    <cellStyle name="Collegamento ipertestuale" xfId="188" builtinId="8" hidden="1"/>
    <cellStyle name="Collegamento ipertestuale" xfId="190" builtinId="8" hidden="1"/>
    <cellStyle name="Collegamento ipertestuale" xfId="192" builtinId="8" hidden="1"/>
    <cellStyle name="Collegamento ipertestuale" xfId="194" builtinId="8" hidden="1"/>
    <cellStyle name="Collegamento ipertestuale" xfId="196" builtinId="8" hidden="1"/>
    <cellStyle name="Collegamento ipertestuale" xfId="198" builtinId="8" hidden="1"/>
    <cellStyle name="Collegamento ipertestuale" xfId="200" builtinId="8" hidden="1"/>
    <cellStyle name="Collegamento ipertestuale" xfId="202" builtinId="8" hidden="1"/>
    <cellStyle name="Collegamento ipertestuale" xfId="204" builtinId="8" hidden="1"/>
    <cellStyle name="Collegamento ipertestuale" xfId="206" builtinId="8" hidden="1"/>
    <cellStyle name="Collegamento ipertestuale" xfId="208" builtinId="8" hidden="1"/>
    <cellStyle name="Collegamento ipertestuale" xfId="210" builtinId="8" hidden="1"/>
    <cellStyle name="Collegamento ipertestuale" xfId="212" builtinId="8" hidden="1"/>
    <cellStyle name="Collegamento ipertestuale" xfId="214" builtinId="8" hidden="1"/>
    <cellStyle name="Collegamento ipertestuale" xfId="216" builtinId="8" hidden="1"/>
    <cellStyle name="Collegamento ipertestuale" xfId="218" builtinId="8" hidden="1"/>
    <cellStyle name="Collegamento ipertestuale" xfId="220" builtinId="8" hidden="1"/>
    <cellStyle name="Collegamento ipertestuale" xfId="222" builtinId="8" hidden="1"/>
    <cellStyle name="Collegamento ipertestuale" xfId="224" builtinId="8" hidden="1"/>
    <cellStyle name="Collegamento ipertestuale" xfId="226" builtinId="8" hidden="1"/>
    <cellStyle name="Collegamento ipertestuale" xfId="228" builtinId="8" hidden="1"/>
    <cellStyle name="Collegamento ipertestuale" xfId="230" builtinId="8" hidden="1"/>
    <cellStyle name="Collegamento ipertestuale" xfId="232" builtinId="8" hidden="1"/>
    <cellStyle name="Collegamento ipertestuale" xfId="234" builtinId="8" hidden="1"/>
    <cellStyle name="Collegamento ipertestuale" xfId="236" builtinId="8" hidden="1"/>
    <cellStyle name="Collegamento ipertestuale" xfId="238" builtinId="8" hidden="1"/>
    <cellStyle name="Collegamento ipertestuale" xfId="240" builtinId="8" hidden="1"/>
    <cellStyle name="Collegamento ipertestuale" xfId="242" builtinId="8" hidden="1"/>
    <cellStyle name="Collegamento ipertestuale" xfId="244" builtinId="8" hidden="1"/>
    <cellStyle name="Collegamento ipertestuale" xfId="246" builtinId="8" hidden="1"/>
    <cellStyle name="Collegamento ipertestuale" xfId="248" builtinId="8" hidden="1"/>
    <cellStyle name="Collegamento ipertestuale" xfId="250" builtinId="8" hidden="1"/>
    <cellStyle name="Collegamento ipertestuale" xfId="252" builtinId="8" hidden="1"/>
    <cellStyle name="Collegamento ipertestuale" xfId="254" builtinId="8" hidden="1"/>
    <cellStyle name="Collegamento ipertestuale" xfId="256" builtinId="8" hidden="1"/>
    <cellStyle name="Collegamento ipertestuale" xfId="258" builtinId="8" hidden="1"/>
    <cellStyle name="Collegamento ipertestuale" xfId="260" builtinId="8" hidden="1"/>
    <cellStyle name="Collegamento ipertestuale" xfId="262" builtinId="8" hidden="1"/>
    <cellStyle name="Collegamento ipertestuale" xfId="264" builtinId="8" hidden="1"/>
    <cellStyle name="Collegamento ipertestuale" xfId="266" builtinId="8" hidden="1"/>
    <cellStyle name="Collegamento ipertestuale" xfId="268" builtinId="8" hidden="1"/>
    <cellStyle name="Collegamento ipertestuale" xfId="270" builtinId="8" hidden="1"/>
    <cellStyle name="Collegamento ipertestuale" xfId="272" builtinId="8" hidden="1"/>
    <cellStyle name="Collegamento ipertestuale" xfId="274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Collegamento ipertestuale visitato" xfId="75" builtinId="9" hidden="1"/>
    <cellStyle name="Collegamento ipertestuale visitato" xfId="77" builtinId="9" hidden="1"/>
    <cellStyle name="Collegamento ipertestuale visitato" xfId="79" builtinId="9" hidden="1"/>
    <cellStyle name="Collegamento ipertestuale visitato" xfId="81" builtinId="9" hidden="1"/>
    <cellStyle name="Collegamento ipertestuale visitato" xfId="83" builtinId="9" hidden="1"/>
    <cellStyle name="Collegamento ipertestuale visitato" xfId="85" builtinId="9" hidden="1"/>
    <cellStyle name="Collegamento ipertestuale visitato" xfId="87" builtinId="9" hidden="1"/>
    <cellStyle name="Collegamento ipertestuale visitato" xfId="89" builtinId="9" hidden="1"/>
    <cellStyle name="Collegamento ipertestuale visitato" xfId="91" builtinId="9" hidden="1"/>
    <cellStyle name="Collegamento ipertestuale visitato" xfId="93" builtinId="9" hidden="1"/>
    <cellStyle name="Collegamento ipertestuale visitato" xfId="95" builtinId="9" hidden="1"/>
    <cellStyle name="Collegamento ipertestuale visitato" xfId="97" builtinId="9" hidden="1"/>
    <cellStyle name="Collegamento ipertestuale visitato" xfId="99" builtinId="9" hidden="1"/>
    <cellStyle name="Collegamento ipertestuale visitato" xfId="101" builtinId="9" hidden="1"/>
    <cellStyle name="Collegamento ipertestuale visitato" xfId="103" builtinId="9" hidden="1"/>
    <cellStyle name="Collegamento ipertestuale visitato" xfId="105" builtinId="9" hidden="1"/>
    <cellStyle name="Collegamento ipertestuale visitato" xfId="107" builtinId="9" hidden="1"/>
    <cellStyle name="Collegamento ipertestuale visitato" xfId="109" builtinId="9" hidden="1"/>
    <cellStyle name="Collegamento ipertestuale visitato" xfId="111" builtinId="9" hidden="1"/>
    <cellStyle name="Collegamento ipertestuale visitato" xfId="113" builtinId="9" hidden="1"/>
    <cellStyle name="Collegamento ipertestuale visitato" xfId="115" builtinId="9" hidden="1"/>
    <cellStyle name="Collegamento ipertestuale visitato" xfId="117" builtinId="9" hidden="1"/>
    <cellStyle name="Collegamento ipertestuale visitato" xfId="119" builtinId="9" hidden="1"/>
    <cellStyle name="Collegamento ipertestuale visitato" xfId="121" builtinId="9" hidden="1"/>
    <cellStyle name="Collegamento ipertestuale visitato" xfId="123" builtinId="9" hidden="1"/>
    <cellStyle name="Collegamento ipertestuale visitato" xfId="125" builtinId="9" hidden="1"/>
    <cellStyle name="Collegamento ipertestuale visitato" xfId="127" builtinId="9" hidden="1"/>
    <cellStyle name="Collegamento ipertestuale visitato" xfId="129" builtinId="9" hidden="1"/>
    <cellStyle name="Collegamento ipertestuale visitato" xfId="131" builtinId="9" hidden="1"/>
    <cellStyle name="Collegamento ipertestuale visitato" xfId="133" builtinId="9" hidden="1"/>
    <cellStyle name="Collegamento ipertestuale visitato" xfId="135" builtinId="9" hidden="1"/>
    <cellStyle name="Collegamento ipertestuale visitato" xfId="137" builtinId="9" hidden="1"/>
    <cellStyle name="Collegamento ipertestuale visitato" xfId="139" builtinId="9" hidden="1"/>
    <cellStyle name="Collegamento ipertestuale visitato" xfId="141" builtinId="9" hidden="1"/>
    <cellStyle name="Collegamento ipertestuale visitato" xfId="143" builtinId="9" hidden="1"/>
    <cellStyle name="Collegamento ipertestuale visitato" xfId="145" builtinId="9" hidden="1"/>
    <cellStyle name="Collegamento ipertestuale visitato" xfId="147" builtinId="9" hidden="1"/>
    <cellStyle name="Collegamento ipertestuale visitato" xfId="149" builtinId="9" hidden="1"/>
    <cellStyle name="Collegamento ipertestuale visitato" xfId="151" builtinId="9" hidden="1"/>
    <cellStyle name="Collegamento ipertestuale visitato" xfId="153" builtinId="9" hidden="1"/>
    <cellStyle name="Collegamento ipertestuale visitato" xfId="155" builtinId="9" hidden="1"/>
    <cellStyle name="Collegamento ipertestuale visitato" xfId="157" builtinId="9" hidden="1"/>
    <cellStyle name="Collegamento ipertestuale visitato" xfId="159" builtinId="9" hidden="1"/>
    <cellStyle name="Collegamento ipertestuale visitato" xfId="161" builtinId="9" hidden="1"/>
    <cellStyle name="Collegamento ipertestuale visitato" xfId="163" builtinId="9" hidden="1"/>
    <cellStyle name="Collegamento ipertestuale visitato" xfId="165" builtinId="9" hidden="1"/>
    <cellStyle name="Collegamento ipertestuale visitato" xfId="167" builtinId="9" hidden="1"/>
    <cellStyle name="Collegamento ipertestuale visitato" xfId="169" builtinId="9" hidden="1"/>
    <cellStyle name="Collegamento ipertestuale visitato" xfId="171" builtinId="9" hidden="1"/>
    <cellStyle name="Collegamento ipertestuale visitato" xfId="173" builtinId="9" hidden="1"/>
    <cellStyle name="Collegamento ipertestuale visitato" xfId="175" builtinId="9" hidden="1"/>
    <cellStyle name="Collegamento ipertestuale visitato" xfId="177" builtinId="9" hidden="1"/>
    <cellStyle name="Collegamento ipertestuale visitato" xfId="179" builtinId="9" hidden="1"/>
    <cellStyle name="Collegamento ipertestuale visitato" xfId="181" builtinId="9" hidden="1"/>
    <cellStyle name="Collegamento ipertestuale visitato" xfId="183" builtinId="9" hidden="1"/>
    <cellStyle name="Collegamento ipertestuale visitato" xfId="185" builtinId="9" hidden="1"/>
    <cellStyle name="Collegamento ipertestuale visitato" xfId="187" builtinId="9" hidden="1"/>
    <cellStyle name="Collegamento ipertestuale visitato" xfId="189" builtinId="9" hidden="1"/>
    <cellStyle name="Collegamento ipertestuale visitato" xfId="191" builtinId="9" hidden="1"/>
    <cellStyle name="Collegamento ipertestuale visitato" xfId="193" builtinId="9" hidden="1"/>
    <cellStyle name="Collegamento ipertestuale visitato" xfId="195" builtinId="9" hidden="1"/>
    <cellStyle name="Collegamento ipertestuale visitato" xfId="197" builtinId="9" hidden="1"/>
    <cellStyle name="Collegamento ipertestuale visitato" xfId="199" builtinId="9" hidden="1"/>
    <cellStyle name="Collegamento ipertestuale visitato" xfId="201" builtinId="9" hidden="1"/>
    <cellStyle name="Collegamento ipertestuale visitato" xfId="203" builtinId="9" hidden="1"/>
    <cellStyle name="Collegamento ipertestuale visitato" xfId="205" builtinId="9" hidden="1"/>
    <cellStyle name="Collegamento ipertestuale visitato" xfId="207" builtinId="9" hidden="1"/>
    <cellStyle name="Collegamento ipertestuale visitato" xfId="209" builtinId="9" hidden="1"/>
    <cellStyle name="Collegamento ipertestuale visitato" xfId="211" builtinId="9" hidden="1"/>
    <cellStyle name="Collegamento ipertestuale visitato" xfId="213" builtinId="9" hidden="1"/>
    <cellStyle name="Collegamento ipertestuale visitato" xfId="215" builtinId="9" hidden="1"/>
    <cellStyle name="Collegamento ipertestuale visitato" xfId="217" builtinId="9" hidden="1"/>
    <cellStyle name="Collegamento ipertestuale visitato" xfId="219" builtinId="9" hidden="1"/>
    <cellStyle name="Collegamento ipertestuale visitato" xfId="221" builtinId="9" hidden="1"/>
    <cellStyle name="Collegamento ipertestuale visitato" xfId="223" builtinId="9" hidden="1"/>
    <cellStyle name="Collegamento ipertestuale visitato" xfId="225" builtinId="9" hidden="1"/>
    <cellStyle name="Collegamento ipertestuale visitato" xfId="227" builtinId="9" hidden="1"/>
    <cellStyle name="Collegamento ipertestuale visitato" xfId="229" builtinId="9" hidden="1"/>
    <cellStyle name="Collegamento ipertestuale visitato" xfId="231" builtinId="9" hidden="1"/>
    <cellStyle name="Collegamento ipertestuale visitato" xfId="233" builtinId="9" hidden="1"/>
    <cellStyle name="Collegamento ipertestuale visitato" xfId="235" builtinId="9" hidden="1"/>
    <cellStyle name="Collegamento ipertestuale visitato" xfId="237" builtinId="9" hidden="1"/>
    <cellStyle name="Collegamento ipertestuale visitato" xfId="239" builtinId="9" hidden="1"/>
    <cellStyle name="Collegamento ipertestuale visitato" xfId="241" builtinId="9" hidden="1"/>
    <cellStyle name="Collegamento ipertestuale visitato" xfId="243" builtinId="9" hidden="1"/>
    <cellStyle name="Collegamento ipertestuale visitato" xfId="245" builtinId="9" hidden="1"/>
    <cellStyle name="Collegamento ipertestuale visitato" xfId="247" builtinId="9" hidden="1"/>
    <cellStyle name="Collegamento ipertestuale visitato" xfId="249" builtinId="9" hidden="1"/>
    <cellStyle name="Collegamento ipertestuale visitato" xfId="251" builtinId="9" hidden="1"/>
    <cellStyle name="Collegamento ipertestuale visitato" xfId="253" builtinId="9" hidden="1"/>
    <cellStyle name="Collegamento ipertestuale visitato" xfId="255" builtinId="9" hidden="1"/>
    <cellStyle name="Collegamento ipertestuale visitato" xfId="257" builtinId="9" hidden="1"/>
    <cellStyle name="Collegamento ipertestuale visitato" xfId="259" builtinId="9" hidden="1"/>
    <cellStyle name="Collegamento ipertestuale visitato" xfId="261" builtinId="9" hidden="1"/>
    <cellStyle name="Collegamento ipertestuale visitato" xfId="263" builtinId="9" hidden="1"/>
    <cellStyle name="Collegamento ipertestuale visitato" xfId="265" builtinId="9" hidden="1"/>
    <cellStyle name="Collegamento ipertestuale visitato" xfId="267" builtinId="9" hidden="1"/>
    <cellStyle name="Collegamento ipertestuale visitato" xfId="269" builtinId="9" hidden="1"/>
    <cellStyle name="Collegamento ipertestuale visitato" xfId="271" builtinId="9" hidden="1"/>
    <cellStyle name="Collegamento ipertestuale visitato" xfId="273" builtinId="9" hidden="1"/>
    <cellStyle name="Collegamento ipertestuale visitato" xfId="275" builtinId="9" hidden="1"/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28"/>
  <sheetViews>
    <sheetView tabSelected="1" view="pageBreakPreview" zoomScale="50" zoomScaleSheetLayoutView="50" workbookViewId="0">
      <pane ySplit="5" topLeftCell="A6" activePane="bottomLeft" state="frozen"/>
      <selection pane="bottomLeft" activeCell="O8" sqref="O8:O10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7" customFormat="1" ht="65.25" customHeight="1">
      <c r="A1" s="4"/>
      <c r="B1" s="126" t="s">
        <v>0</v>
      </c>
      <c r="C1" s="126"/>
      <c r="D1" s="127" t="s">
        <v>39</v>
      </c>
      <c r="E1" s="127"/>
      <c r="F1" s="38" t="s">
        <v>45</v>
      </c>
      <c r="G1" s="37" t="s">
        <v>46</v>
      </c>
      <c r="L1" s="7" t="s">
        <v>28</v>
      </c>
      <c r="M1" s="3">
        <f>+P1-N7</f>
        <v>0</v>
      </c>
      <c r="N1" s="5" t="s">
        <v>1</v>
      </c>
      <c r="O1" s="6"/>
      <c r="P1" s="40">
        <f>SUM(H7:M7)</f>
        <v>555.4</v>
      </c>
      <c r="Q1" s="3" t="s">
        <v>26</v>
      </c>
    </row>
    <row r="2" spans="1:18" s="7" customFormat="1" ht="57.75" customHeight="1">
      <c r="A2" s="4"/>
      <c r="B2" s="128" t="s">
        <v>2</v>
      </c>
      <c r="C2" s="128"/>
      <c r="D2" s="127" t="s">
        <v>40</v>
      </c>
      <c r="E2" s="127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128" t="s">
        <v>24</v>
      </c>
      <c r="C3" s="128"/>
      <c r="D3" s="127" t="s">
        <v>26</v>
      </c>
      <c r="E3" s="127"/>
      <c r="N3" s="9" t="s">
        <v>4</v>
      </c>
      <c r="O3" s="10"/>
      <c r="P3" s="45">
        <f>+O7</f>
        <v>541.59999999999991</v>
      </c>
      <c r="Q3" s="12"/>
    </row>
    <row r="4" spans="1:18" s="7" customFormat="1" ht="35.25" customHeight="1" thickBot="1">
      <c r="A4" s="4"/>
      <c r="D4" s="13"/>
      <c r="E4" s="13"/>
      <c r="F4" s="9" t="s">
        <v>19</v>
      </c>
      <c r="G4" s="51">
        <v>0.56999999999999995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42">
        <v>13</v>
      </c>
      <c r="E5" s="13"/>
      <c r="F5" s="9" t="s">
        <v>7</v>
      </c>
      <c r="G5" s="51">
        <v>1.726</v>
      </c>
      <c r="N5" s="135" t="s">
        <v>8</v>
      </c>
      <c r="O5" s="135"/>
      <c r="P5" s="41">
        <f>P1-P2-P3-P4</f>
        <v>13.800000000000068</v>
      </c>
      <c r="Q5" s="12"/>
    </row>
    <row r="6" spans="1:18" s="7" customFormat="1" ht="43.5" customHeight="1" thickTop="1" thickBot="1">
      <c r="A6" s="4"/>
      <c r="B6" s="39" t="s">
        <v>41</v>
      </c>
      <c r="C6" s="39"/>
      <c r="D6" s="13"/>
      <c r="E6" s="13"/>
      <c r="F6" s="9" t="s">
        <v>9</v>
      </c>
      <c r="G6" s="70">
        <v>11.11</v>
      </c>
      <c r="Q6" s="12"/>
    </row>
    <row r="7" spans="1:18" s="7" customFormat="1" ht="27" customHeight="1" thickTop="1" thickBot="1">
      <c r="A7" s="136" t="s">
        <v>27</v>
      </c>
      <c r="B7" s="137"/>
      <c r="C7" s="138"/>
      <c r="D7" s="111" t="s">
        <v>10</v>
      </c>
      <c r="E7" s="112"/>
      <c r="F7" s="112"/>
      <c r="G7" s="71">
        <f>SUM(G12:G18)</f>
        <v>0</v>
      </c>
      <c r="H7" s="69">
        <f>SUM(H12:H18)</f>
        <v>0</v>
      </c>
      <c r="I7" s="53">
        <f>SUM(I12:I18)</f>
        <v>4.0999999999999996</v>
      </c>
      <c r="J7" s="53">
        <f>SUM(J12:J18)</f>
        <v>0</v>
      </c>
      <c r="K7" s="53">
        <f>SUM(K11:K23)</f>
        <v>387.5</v>
      </c>
      <c r="L7" s="53">
        <f>SUM(L12:L18)</f>
        <v>0</v>
      </c>
      <c r="M7" s="54">
        <f>SUM(M12:M18)</f>
        <v>163.79999999999998</v>
      </c>
      <c r="N7" s="52">
        <f>SUM(N11:N23)</f>
        <v>555.4</v>
      </c>
      <c r="O7" s="55">
        <f>SUM(O11:O23)</f>
        <v>541.59999999999991</v>
      </c>
      <c r="P7" s="12">
        <f>+N7-SUM(H7:M7)</f>
        <v>0</v>
      </c>
    </row>
    <row r="8" spans="1:18" ht="36" customHeight="1" thickTop="1" thickBot="1">
      <c r="A8" s="113"/>
      <c r="B8" s="114" t="s">
        <v>11</v>
      </c>
      <c r="C8" s="114" t="s">
        <v>12</v>
      </c>
      <c r="D8" s="115" t="s">
        <v>23</v>
      </c>
      <c r="E8" s="114" t="s">
        <v>30</v>
      </c>
      <c r="F8" s="117" t="s">
        <v>29</v>
      </c>
      <c r="G8" s="118" t="s">
        <v>13</v>
      </c>
      <c r="H8" s="120" t="s">
        <v>14</v>
      </c>
      <c r="I8" s="122" t="s">
        <v>32</v>
      </c>
      <c r="J8" s="121" t="s">
        <v>34</v>
      </c>
      <c r="K8" s="121" t="s">
        <v>33</v>
      </c>
      <c r="L8" s="139" t="s">
        <v>20</v>
      </c>
      <c r="M8" s="140"/>
      <c r="N8" s="110" t="s">
        <v>15</v>
      </c>
      <c r="O8" s="129" t="s">
        <v>16</v>
      </c>
      <c r="P8" s="130" t="s">
        <v>17</v>
      </c>
      <c r="Q8" s="2"/>
      <c r="R8" s="123" t="s">
        <v>35</v>
      </c>
    </row>
    <row r="9" spans="1:18" ht="36" customHeight="1" thickTop="1" thickBot="1">
      <c r="A9" s="113"/>
      <c r="B9" s="114" t="s">
        <v>11</v>
      </c>
      <c r="C9" s="114"/>
      <c r="D9" s="116"/>
      <c r="E9" s="114"/>
      <c r="F9" s="117"/>
      <c r="G9" s="119"/>
      <c r="H9" s="120" t="s">
        <v>32</v>
      </c>
      <c r="I9" s="122" t="s">
        <v>32</v>
      </c>
      <c r="J9" s="122"/>
      <c r="K9" s="122" t="s">
        <v>31</v>
      </c>
      <c r="L9" s="131" t="s">
        <v>21</v>
      </c>
      <c r="M9" s="133" t="s">
        <v>22</v>
      </c>
      <c r="N9" s="110"/>
      <c r="O9" s="129"/>
      <c r="P9" s="130"/>
      <c r="Q9" s="2"/>
      <c r="R9" s="124"/>
    </row>
    <row r="10" spans="1:18" ht="37.5" customHeight="1" thickTop="1" thickBot="1">
      <c r="A10" s="113"/>
      <c r="B10" s="114"/>
      <c r="C10" s="114"/>
      <c r="D10" s="116"/>
      <c r="E10" s="114"/>
      <c r="F10" s="117"/>
      <c r="G10" s="68" t="s">
        <v>18</v>
      </c>
      <c r="H10" s="120"/>
      <c r="I10" s="122"/>
      <c r="J10" s="122"/>
      <c r="K10" s="122"/>
      <c r="L10" s="132"/>
      <c r="M10" s="134"/>
      <c r="N10" s="110"/>
      <c r="O10" s="129"/>
      <c r="P10" s="130"/>
      <c r="Q10" s="2"/>
      <c r="R10" s="125"/>
    </row>
    <row r="11" spans="1:18" ht="30" customHeight="1" thickTop="1">
      <c r="A11" s="20">
        <v>1</v>
      </c>
      <c r="B11" s="36">
        <v>41641</v>
      </c>
      <c r="C11" s="22" t="s">
        <v>47</v>
      </c>
      <c r="D11" s="23" t="s">
        <v>48</v>
      </c>
      <c r="E11" s="23" t="s">
        <v>42</v>
      </c>
      <c r="F11" s="23" t="s">
        <v>43</v>
      </c>
      <c r="G11" s="67"/>
      <c r="H11" s="26">
        <f t="shared" ref="H11:H18" si="0">IF($D$3="si",($G$5/$G$6*G11),IF($D$3="no",G11*$G$4,0))</f>
        <v>0</v>
      </c>
      <c r="I11" s="27"/>
      <c r="J11" s="28"/>
      <c r="K11" s="72">
        <v>37.090000000000003</v>
      </c>
      <c r="L11" s="29"/>
      <c r="M11" s="30"/>
      <c r="N11" s="31">
        <f t="shared" ref="N11" si="1">SUM(H11:M11)</f>
        <v>37.090000000000003</v>
      </c>
      <c r="O11" s="35">
        <v>37.090000000000003</v>
      </c>
      <c r="P11" s="33" t="str">
        <f t="shared" ref="P11:P18" si="2">IF(F11="Milano","X","")</f>
        <v/>
      </c>
      <c r="Q11" s="2"/>
      <c r="R11" s="46"/>
    </row>
    <row r="12" spans="1:18" ht="30" customHeight="1">
      <c r="A12" s="34">
        <v>2</v>
      </c>
      <c r="B12" s="36">
        <v>41641</v>
      </c>
      <c r="C12" s="22" t="s">
        <v>47</v>
      </c>
      <c r="D12" s="23" t="s">
        <v>48</v>
      </c>
      <c r="E12" s="23" t="s">
        <v>42</v>
      </c>
      <c r="F12" s="23" t="s">
        <v>43</v>
      </c>
      <c r="G12" s="67"/>
      <c r="H12" s="26">
        <f t="shared" si="0"/>
        <v>0</v>
      </c>
      <c r="I12" s="27"/>
      <c r="J12" s="28"/>
      <c r="K12" s="73">
        <v>35.72</v>
      </c>
      <c r="L12" s="29"/>
      <c r="M12" s="30"/>
      <c r="N12" s="31">
        <f>SUM(H12:M12)</f>
        <v>35.72</v>
      </c>
      <c r="O12" s="32">
        <v>35.72</v>
      </c>
      <c r="P12" s="33" t="str">
        <f t="shared" si="2"/>
        <v/>
      </c>
      <c r="Q12" s="2"/>
      <c r="R12" s="46"/>
    </row>
    <row r="13" spans="1:18" ht="30" customHeight="1">
      <c r="A13" s="34">
        <v>3</v>
      </c>
      <c r="B13" s="36">
        <v>41641</v>
      </c>
      <c r="C13" s="22" t="s">
        <v>47</v>
      </c>
      <c r="D13" s="23" t="s">
        <v>48</v>
      </c>
      <c r="E13" s="23" t="s">
        <v>42</v>
      </c>
      <c r="F13" s="23" t="s">
        <v>43</v>
      </c>
      <c r="G13" s="25"/>
      <c r="H13" s="26">
        <f t="shared" si="0"/>
        <v>0</v>
      </c>
      <c r="I13" s="27"/>
      <c r="J13" s="28"/>
      <c r="K13" s="73">
        <v>28.37</v>
      </c>
      <c r="L13" s="29"/>
      <c r="M13" s="30"/>
      <c r="N13" s="31">
        <f>SUM(H13:L13)</f>
        <v>28.37</v>
      </c>
      <c r="O13" s="35">
        <v>28.37</v>
      </c>
      <c r="P13" s="33" t="str">
        <f t="shared" si="2"/>
        <v/>
      </c>
      <c r="Q13" s="2"/>
      <c r="R13" s="47"/>
    </row>
    <row r="14" spans="1:18" ht="30" customHeight="1">
      <c r="A14" s="34">
        <v>4</v>
      </c>
      <c r="B14" s="36">
        <v>41646</v>
      </c>
      <c r="C14" s="22" t="s">
        <v>47</v>
      </c>
      <c r="D14" s="23" t="s">
        <v>48</v>
      </c>
      <c r="E14" s="23" t="s">
        <v>42</v>
      </c>
      <c r="F14" s="23" t="s">
        <v>43</v>
      </c>
      <c r="G14" s="25"/>
      <c r="H14" s="26">
        <f t="shared" si="0"/>
        <v>0</v>
      </c>
      <c r="I14" s="27"/>
      <c r="J14" s="28"/>
      <c r="K14" s="73">
        <v>35.479999999999997</v>
      </c>
      <c r="L14" s="29"/>
      <c r="M14" s="30"/>
      <c r="N14" s="31">
        <f t="shared" ref="N14:N22" si="3">SUM(H14:M14)</f>
        <v>35.479999999999997</v>
      </c>
      <c r="O14" s="35">
        <v>35.479999999999997</v>
      </c>
      <c r="P14" s="33" t="str">
        <f t="shared" si="2"/>
        <v/>
      </c>
      <c r="Q14" s="2"/>
      <c r="R14" s="47"/>
    </row>
    <row r="15" spans="1:18" ht="30" customHeight="1">
      <c r="A15" s="34">
        <v>5</v>
      </c>
      <c r="B15" s="36">
        <v>41646</v>
      </c>
      <c r="C15" s="22" t="s">
        <v>49</v>
      </c>
      <c r="D15" s="23" t="s">
        <v>50</v>
      </c>
      <c r="E15" s="23" t="s">
        <v>42</v>
      </c>
      <c r="F15" s="24" t="s">
        <v>43</v>
      </c>
      <c r="G15" s="25"/>
      <c r="H15" s="26">
        <f t="shared" si="0"/>
        <v>0</v>
      </c>
      <c r="I15" s="27"/>
      <c r="J15" s="28"/>
      <c r="K15" s="73"/>
      <c r="L15" s="29"/>
      <c r="M15" s="30">
        <v>13.7</v>
      </c>
      <c r="N15" s="31">
        <f t="shared" si="3"/>
        <v>13.7</v>
      </c>
      <c r="O15" s="35"/>
      <c r="P15" s="33" t="str">
        <f t="shared" si="2"/>
        <v/>
      </c>
      <c r="Q15" s="2"/>
      <c r="R15" s="48"/>
    </row>
    <row r="16" spans="1:18" ht="30" customHeight="1">
      <c r="A16" s="34">
        <v>6</v>
      </c>
      <c r="B16" s="36">
        <v>41646</v>
      </c>
      <c r="C16" s="22"/>
      <c r="D16" s="23" t="s">
        <v>51</v>
      </c>
      <c r="E16" s="23" t="s">
        <v>42</v>
      </c>
      <c r="F16" s="24" t="s">
        <v>43</v>
      </c>
      <c r="G16" s="25"/>
      <c r="H16" s="26">
        <f t="shared" si="0"/>
        <v>0</v>
      </c>
      <c r="I16" s="27"/>
      <c r="J16" s="28"/>
      <c r="K16" s="73"/>
      <c r="L16" s="29"/>
      <c r="M16" s="30"/>
      <c r="N16" s="31">
        <f t="shared" si="3"/>
        <v>0</v>
      </c>
      <c r="O16" s="35">
        <v>150</v>
      </c>
      <c r="P16" s="33" t="str">
        <f t="shared" si="2"/>
        <v/>
      </c>
      <c r="Q16" s="2"/>
      <c r="R16" s="48"/>
    </row>
    <row r="17" spans="1:18" ht="30" customHeight="1">
      <c r="A17" s="34">
        <v>7</v>
      </c>
      <c r="B17" s="21">
        <v>41646</v>
      </c>
      <c r="C17" s="22" t="s">
        <v>49</v>
      </c>
      <c r="D17" s="23" t="s">
        <v>52</v>
      </c>
      <c r="E17" s="23" t="s">
        <v>42</v>
      </c>
      <c r="F17" s="24" t="s">
        <v>43</v>
      </c>
      <c r="G17" s="25"/>
      <c r="H17" s="26">
        <f t="shared" si="0"/>
        <v>0</v>
      </c>
      <c r="I17" s="27"/>
      <c r="J17" s="28"/>
      <c r="K17" s="74"/>
      <c r="L17" s="29"/>
      <c r="M17" s="30">
        <v>150.1</v>
      </c>
      <c r="N17" s="31">
        <f t="shared" si="3"/>
        <v>150.1</v>
      </c>
      <c r="O17" s="35"/>
      <c r="P17" s="33" t="str">
        <f t="shared" si="2"/>
        <v/>
      </c>
      <c r="Q17" s="2"/>
      <c r="R17" s="48"/>
    </row>
    <row r="18" spans="1:18" ht="30" customHeight="1">
      <c r="A18" s="34">
        <v>8</v>
      </c>
      <c r="B18" s="21">
        <v>41646</v>
      </c>
      <c r="C18" s="22" t="s">
        <v>49</v>
      </c>
      <c r="D18" s="23" t="s">
        <v>53</v>
      </c>
      <c r="E18" s="23" t="s">
        <v>42</v>
      </c>
      <c r="F18" s="23" t="s">
        <v>43</v>
      </c>
      <c r="G18" s="25"/>
      <c r="H18" s="26">
        <f t="shared" si="0"/>
        <v>0</v>
      </c>
      <c r="I18" s="27">
        <v>4.0999999999999996</v>
      </c>
      <c r="J18" s="28"/>
      <c r="K18" s="74"/>
      <c r="L18" s="29"/>
      <c r="M18" s="30"/>
      <c r="N18" s="31">
        <f t="shared" si="3"/>
        <v>4.0999999999999996</v>
      </c>
      <c r="O18" s="35">
        <v>4.0999999999999996</v>
      </c>
      <c r="P18" s="33" t="str">
        <f t="shared" si="2"/>
        <v/>
      </c>
      <c r="Q18" s="2"/>
      <c r="R18" s="49"/>
    </row>
    <row r="19" spans="1:18" ht="30" customHeight="1">
      <c r="A19" s="34">
        <v>9</v>
      </c>
      <c r="B19" s="36">
        <v>41653</v>
      </c>
      <c r="C19" s="22" t="s">
        <v>47</v>
      </c>
      <c r="D19" s="23" t="s">
        <v>44</v>
      </c>
      <c r="E19" s="23" t="s">
        <v>42</v>
      </c>
      <c r="F19" s="24" t="s">
        <v>43</v>
      </c>
      <c r="G19" s="25"/>
      <c r="H19" s="26">
        <f t="shared" ref="H19:H22" si="4">IF($D$3="si",($G$5/$G$6*G19),IF($D$3="no",G19*$G$4,0))</f>
        <v>0</v>
      </c>
      <c r="I19" s="27"/>
      <c r="J19" s="28"/>
      <c r="K19" s="73">
        <v>71.95</v>
      </c>
      <c r="L19" s="29"/>
      <c r="M19" s="30"/>
      <c r="N19" s="31">
        <f t="shared" si="3"/>
        <v>71.95</v>
      </c>
      <c r="O19" s="35">
        <v>71.95</v>
      </c>
      <c r="P19" s="33" t="str">
        <f t="shared" ref="P19:P22" si="5">IF(F19="Milano","X","")</f>
        <v/>
      </c>
      <c r="Q19" s="2"/>
      <c r="R19" s="48"/>
    </row>
    <row r="20" spans="1:18" ht="30" customHeight="1">
      <c r="A20" s="34">
        <v>10</v>
      </c>
      <c r="B20" s="21">
        <v>41655</v>
      </c>
      <c r="C20" s="22" t="s">
        <v>47</v>
      </c>
      <c r="D20" s="23" t="s">
        <v>54</v>
      </c>
      <c r="E20" s="23" t="s">
        <v>42</v>
      </c>
      <c r="F20" s="24" t="s">
        <v>43</v>
      </c>
      <c r="G20" s="25"/>
      <c r="H20" s="26">
        <f t="shared" si="4"/>
        <v>0</v>
      </c>
      <c r="I20" s="27"/>
      <c r="J20" s="28"/>
      <c r="K20" s="73">
        <v>83.71</v>
      </c>
      <c r="L20" s="29"/>
      <c r="M20" s="30"/>
      <c r="N20" s="31">
        <f t="shared" si="3"/>
        <v>83.71</v>
      </c>
      <c r="O20" s="35">
        <v>83.71</v>
      </c>
      <c r="P20" s="33" t="str">
        <f t="shared" si="5"/>
        <v/>
      </c>
      <c r="Q20" s="2"/>
      <c r="R20" s="48"/>
    </row>
    <row r="21" spans="1:18" ht="30" customHeight="1">
      <c r="A21" s="34">
        <v>11</v>
      </c>
      <c r="B21" s="21">
        <v>41655</v>
      </c>
      <c r="C21" s="22" t="s">
        <v>47</v>
      </c>
      <c r="D21" s="23" t="s">
        <v>55</v>
      </c>
      <c r="E21" s="23" t="s">
        <v>42</v>
      </c>
      <c r="F21" s="24" t="s">
        <v>43</v>
      </c>
      <c r="G21" s="25"/>
      <c r="H21" s="26">
        <f t="shared" si="4"/>
        <v>0</v>
      </c>
      <c r="I21" s="27"/>
      <c r="J21" s="28"/>
      <c r="K21" s="74">
        <v>17.71</v>
      </c>
      <c r="L21" s="29"/>
      <c r="M21" s="30"/>
      <c r="N21" s="31">
        <f t="shared" si="3"/>
        <v>17.71</v>
      </c>
      <c r="O21" s="35">
        <v>17.71</v>
      </c>
      <c r="P21" s="33" t="str">
        <f t="shared" si="5"/>
        <v/>
      </c>
      <c r="Q21" s="2"/>
      <c r="R21" s="48"/>
    </row>
    <row r="22" spans="1:18" ht="63" customHeight="1">
      <c r="A22" s="34">
        <v>12</v>
      </c>
      <c r="B22" s="21">
        <v>41662</v>
      </c>
      <c r="C22" s="22" t="s">
        <v>47</v>
      </c>
      <c r="D22" s="107" t="s">
        <v>95</v>
      </c>
      <c r="E22" s="23" t="s">
        <v>42</v>
      </c>
      <c r="F22" s="24" t="s">
        <v>43</v>
      </c>
      <c r="G22" s="25"/>
      <c r="H22" s="26">
        <f t="shared" si="4"/>
        <v>0</v>
      </c>
      <c r="I22" s="27"/>
      <c r="J22" s="28"/>
      <c r="K22" s="74">
        <v>28.73</v>
      </c>
      <c r="L22" s="29"/>
      <c r="M22" s="30"/>
      <c r="N22" s="31">
        <f t="shared" si="3"/>
        <v>28.73</v>
      </c>
      <c r="O22" s="35">
        <v>28.73</v>
      </c>
      <c r="P22" s="33" t="str">
        <f t="shared" si="5"/>
        <v/>
      </c>
      <c r="Q22" s="2"/>
      <c r="R22" s="49"/>
    </row>
    <row r="23" spans="1:18" ht="30" customHeight="1">
      <c r="A23" s="34">
        <v>13</v>
      </c>
      <c r="B23" s="21">
        <v>41664</v>
      </c>
      <c r="C23" s="22" t="s">
        <v>47</v>
      </c>
      <c r="D23" s="23" t="s">
        <v>56</v>
      </c>
      <c r="E23" s="23" t="s">
        <v>42</v>
      </c>
      <c r="F23" s="24" t="s">
        <v>43</v>
      </c>
      <c r="G23" s="25"/>
      <c r="H23" s="26">
        <f t="shared" ref="H23" si="6">IF($D$3="si",($G$5/$G$6*G23),IF($D$3="no",G23*$G$4,0))</f>
        <v>0</v>
      </c>
      <c r="I23" s="27"/>
      <c r="J23" s="28"/>
      <c r="K23" s="74">
        <v>48.74</v>
      </c>
      <c r="L23" s="29"/>
      <c r="M23" s="30"/>
      <c r="N23" s="31">
        <f t="shared" ref="N23" si="7">SUM(H23:M23)</f>
        <v>48.74</v>
      </c>
      <c r="O23" s="35">
        <v>48.74</v>
      </c>
      <c r="P23" s="33" t="str">
        <f t="shared" ref="P23" si="8">IF(F23="Milano","X","")</f>
        <v/>
      </c>
      <c r="Q23" s="2"/>
      <c r="R23" s="49"/>
    </row>
    <row r="24" spans="1:18" ht="54.75" customHeight="1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8">
      <c r="A25" s="56"/>
      <c r="B25" s="57"/>
      <c r="C25" s="58"/>
      <c r="D25" s="59"/>
      <c r="E25" s="59"/>
      <c r="F25" s="60"/>
      <c r="G25" s="61"/>
      <c r="H25" s="62"/>
      <c r="I25" s="63"/>
      <c r="J25" s="63"/>
      <c r="K25" s="63"/>
      <c r="L25" s="63"/>
      <c r="M25" s="63"/>
      <c r="N25" s="64"/>
      <c r="O25" s="65"/>
      <c r="P25" s="66"/>
    </row>
    <row r="26" spans="1:18">
      <c r="A26" s="43"/>
      <c r="B26" s="50" t="s">
        <v>36</v>
      </c>
      <c r="C26" s="50"/>
      <c r="D26" s="50"/>
      <c r="E26" s="44"/>
      <c r="F26" s="44"/>
      <c r="G26" s="50" t="s">
        <v>38</v>
      </c>
      <c r="H26" s="50"/>
      <c r="I26" s="50"/>
      <c r="J26" s="44"/>
      <c r="K26" s="44"/>
      <c r="L26" s="50" t="s">
        <v>37</v>
      </c>
      <c r="M26" s="50"/>
      <c r="N26" s="50"/>
      <c r="O26" s="44"/>
      <c r="P26" s="66"/>
    </row>
    <row r="27" spans="1:18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66"/>
    </row>
    <row r="28" spans="1:18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phoneticPr fontId="13" type="noConversion"/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5">
      <formula1>1</formula1>
      <formula2>0</formula2>
    </dataValidation>
    <dataValidation type="date" operator="greaterThanOrEqual" showErrorMessage="1" errorTitle="Data" error="Inserire una data superiore al 1/11/2000" sqref="B25 B19:B21 B11:B17">
      <formula1>36831</formula1>
      <formula2>0</formula2>
    </dataValidation>
    <dataValidation type="textLength" operator="greaterThan" sqref="F25">
      <formula1>1</formula1>
      <formula2>0</formula2>
    </dataValidation>
    <dataValidation type="textLength" operator="greaterThan" allowBlank="1" showErrorMessage="1" sqref="D25:E2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25 N11:N23">
      <formula1>0</formula1>
      <formula2>0</formula2>
    </dataValidation>
    <dataValidation type="decimal" operator="greaterThanOrEqual" allowBlank="1" showErrorMessage="1" errorTitle="Valore" error="Inserire un numero maggiore o uguale a 0 (zero)!" sqref="H25:M25 K12:K14 K18:L18 L11:L17 J11:K11 K16 L19:L21 K20 H11:H23 J12:J23 K22:L23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24"/>
  <sheetViews>
    <sheetView view="pageBreakPreview" zoomScale="50" zoomScaleSheetLayoutView="50" workbookViewId="0">
      <pane ySplit="5" topLeftCell="A6" activePane="bottomLeft" state="frozen"/>
      <selection pane="bottomLeft" activeCell="G16" sqref="G16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18.85546875" style="2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42578125" style="2" customWidth="1"/>
    <col min="14" max="15" width="19.85546875" style="2" customWidth="1"/>
    <col min="16" max="16" width="23.85546875" style="2" customWidth="1"/>
    <col min="17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7" customFormat="1" ht="35.25" customHeight="1">
      <c r="A1" s="4"/>
      <c r="B1" s="126" t="s">
        <v>57</v>
      </c>
      <c r="C1" s="126"/>
      <c r="D1" s="126"/>
      <c r="E1" s="127" t="s">
        <v>39</v>
      </c>
      <c r="F1" s="127"/>
      <c r="G1" s="38" t="s">
        <v>89</v>
      </c>
      <c r="H1" s="37" t="s">
        <v>96</v>
      </c>
      <c r="L1" s="7" t="s">
        <v>28</v>
      </c>
      <c r="M1" s="3">
        <f>+P1-N7</f>
        <v>0</v>
      </c>
      <c r="N1" s="5" t="s">
        <v>58</v>
      </c>
      <c r="O1" s="6"/>
      <c r="P1" s="75">
        <f>SUM(H7:M7)</f>
        <v>96.95</v>
      </c>
      <c r="Q1" s="108">
        <f>SUM(P11:P12)</f>
        <v>72.67</v>
      </c>
    </row>
    <row r="2" spans="1:19" s="7" customFormat="1" ht="35.25" customHeight="1">
      <c r="A2" s="4"/>
      <c r="B2" s="128" t="s">
        <v>60</v>
      </c>
      <c r="C2" s="128"/>
      <c r="D2" s="128"/>
      <c r="E2" s="127" t="s">
        <v>40</v>
      </c>
      <c r="F2" s="127"/>
      <c r="G2" s="8"/>
      <c r="H2" s="8"/>
      <c r="N2" s="9" t="s">
        <v>61</v>
      </c>
      <c r="O2" s="10"/>
      <c r="P2" s="11"/>
      <c r="Q2" s="108"/>
    </row>
    <row r="3" spans="1:19" s="7" customFormat="1" ht="35.25" customHeight="1">
      <c r="A3" s="4"/>
      <c r="B3" s="128" t="s">
        <v>62</v>
      </c>
      <c r="C3" s="128"/>
      <c r="D3" s="128"/>
      <c r="E3" s="127" t="s">
        <v>59</v>
      </c>
      <c r="F3" s="127"/>
      <c r="N3" s="9" t="s">
        <v>63</v>
      </c>
      <c r="O3" s="10"/>
      <c r="P3" s="11">
        <f>+O7</f>
        <v>96.95</v>
      </c>
      <c r="Q3" s="109">
        <f>SUM(P11:P12)</f>
        <v>72.67</v>
      </c>
      <c r="R3" s="13"/>
    </row>
    <row r="4" spans="1:19" s="7" customFormat="1" ht="35.25" customHeight="1" thickBot="1">
      <c r="A4" s="4"/>
      <c r="E4" s="13"/>
      <c r="F4" s="13"/>
      <c r="G4" s="9" t="s">
        <v>64</v>
      </c>
      <c r="H4" s="76">
        <v>1</v>
      </c>
      <c r="I4" s="14"/>
      <c r="J4" s="14"/>
      <c r="K4" s="14"/>
      <c r="L4" s="2"/>
      <c r="M4" s="2"/>
      <c r="N4" s="15"/>
      <c r="O4" s="16"/>
      <c r="P4" s="17"/>
      <c r="Q4" s="109"/>
      <c r="R4" s="13"/>
    </row>
    <row r="5" spans="1:19" s="7" customFormat="1" ht="46.5" customHeight="1" thickTop="1" thickBot="1">
      <c r="A5" s="4"/>
      <c r="B5" s="18" t="s">
        <v>65</v>
      </c>
      <c r="C5" s="77"/>
      <c r="D5" s="19"/>
      <c r="E5" s="42">
        <v>2</v>
      </c>
      <c r="F5" s="13"/>
      <c r="G5" s="78" t="s">
        <v>66</v>
      </c>
      <c r="H5" s="76">
        <v>1.1100000000000001</v>
      </c>
      <c r="N5" s="135" t="s">
        <v>67</v>
      </c>
      <c r="O5" s="135"/>
      <c r="P5" s="79">
        <f>P1-P2-P3</f>
        <v>0</v>
      </c>
      <c r="Q5" s="109">
        <f>Q1-Q3</f>
        <v>0</v>
      </c>
      <c r="R5" s="13"/>
    </row>
    <row r="6" spans="1:19" s="7" customFormat="1" ht="43.5" customHeight="1" thickTop="1" thickBot="1">
      <c r="A6" s="4"/>
      <c r="B6" s="80" t="s">
        <v>68</v>
      </c>
      <c r="C6" s="80"/>
      <c r="D6" s="80"/>
      <c r="E6" s="13"/>
      <c r="F6" s="13"/>
      <c r="G6" s="78" t="s">
        <v>69</v>
      </c>
      <c r="H6" s="81">
        <v>11.11</v>
      </c>
      <c r="R6" s="12"/>
      <c r="S6" s="13"/>
    </row>
    <row r="7" spans="1:19" s="7" customFormat="1" ht="27" customHeight="1" thickBot="1">
      <c r="A7" s="82"/>
      <c r="B7" s="83"/>
      <c r="C7" s="83"/>
      <c r="D7" s="84" t="s">
        <v>70</v>
      </c>
      <c r="E7" s="141" t="s">
        <v>71</v>
      </c>
      <c r="F7" s="142"/>
      <c r="G7" s="85">
        <f t="shared" ref="G7:O7" si="0">SUM(G11:G18)</f>
        <v>0</v>
      </c>
      <c r="H7" s="85">
        <f t="shared" si="0"/>
        <v>0</v>
      </c>
      <c r="I7" s="86">
        <f t="shared" si="0"/>
        <v>0</v>
      </c>
      <c r="J7" s="87">
        <f t="shared" si="0"/>
        <v>0</v>
      </c>
      <c r="K7" s="88">
        <f t="shared" si="0"/>
        <v>96.95</v>
      </c>
      <c r="L7" s="88">
        <f t="shared" si="0"/>
        <v>0</v>
      </c>
      <c r="M7" s="88">
        <f t="shared" si="0"/>
        <v>0</v>
      </c>
      <c r="N7" s="88">
        <f t="shared" si="0"/>
        <v>96.95</v>
      </c>
      <c r="O7" s="89">
        <f t="shared" si="0"/>
        <v>96.95</v>
      </c>
      <c r="P7" s="12"/>
    </row>
    <row r="8" spans="1:19" ht="36" customHeight="1" thickTop="1" thickBot="1">
      <c r="A8" s="143"/>
      <c r="B8" s="90"/>
      <c r="C8" s="144" t="s">
        <v>72</v>
      </c>
      <c r="D8" s="147" t="s">
        <v>73</v>
      </c>
      <c r="E8" s="114" t="s">
        <v>74</v>
      </c>
      <c r="F8" s="148" t="s">
        <v>75</v>
      </c>
      <c r="G8" s="149" t="s">
        <v>76</v>
      </c>
      <c r="H8" s="150" t="s">
        <v>77</v>
      </c>
      <c r="I8" s="121" t="s">
        <v>78</v>
      </c>
      <c r="J8" s="121" t="s">
        <v>79</v>
      </c>
      <c r="K8" s="121" t="s">
        <v>80</v>
      </c>
      <c r="L8" s="153" t="s">
        <v>81</v>
      </c>
      <c r="M8" s="154"/>
      <c r="N8" s="155" t="s">
        <v>58</v>
      </c>
      <c r="O8" s="156" t="s">
        <v>82</v>
      </c>
      <c r="P8" s="123" t="s">
        <v>35</v>
      </c>
      <c r="R8" s="2"/>
    </row>
    <row r="9" spans="1:19" ht="36" customHeight="1" thickTop="1" thickBot="1">
      <c r="A9" s="113"/>
      <c r="B9" s="90" t="s">
        <v>83</v>
      </c>
      <c r="C9" s="145"/>
      <c r="D9" s="114"/>
      <c r="E9" s="114"/>
      <c r="F9" s="148"/>
      <c r="G9" s="149"/>
      <c r="H9" s="151"/>
      <c r="I9" s="122" t="s">
        <v>32</v>
      </c>
      <c r="J9" s="122"/>
      <c r="K9" s="122" t="s">
        <v>31</v>
      </c>
      <c r="L9" s="121" t="s">
        <v>84</v>
      </c>
      <c r="M9" s="157" t="s">
        <v>85</v>
      </c>
      <c r="N9" s="110"/>
      <c r="O9" s="129"/>
      <c r="P9" s="124"/>
      <c r="R9" s="2"/>
    </row>
    <row r="10" spans="1:19" ht="37.5" customHeight="1" thickTop="1" thickBot="1">
      <c r="A10" s="113"/>
      <c r="B10" s="91"/>
      <c r="C10" s="146"/>
      <c r="D10" s="114"/>
      <c r="E10" s="114"/>
      <c r="F10" s="148"/>
      <c r="G10" s="92" t="s">
        <v>18</v>
      </c>
      <c r="H10" s="152"/>
      <c r="I10" s="122"/>
      <c r="J10" s="122"/>
      <c r="K10" s="122"/>
      <c r="L10" s="122"/>
      <c r="M10" s="158"/>
      <c r="N10" s="110"/>
      <c r="O10" s="129"/>
      <c r="P10" s="125"/>
      <c r="R10" s="2"/>
    </row>
    <row r="11" spans="1:19" ht="30" customHeight="1" thickTop="1">
      <c r="A11" s="20">
        <v>1</v>
      </c>
      <c r="B11" s="36">
        <v>41655</v>
      </c>
      <c r="C11" s="22" t="s">
        <v>90</v>
      </c>
      <c r="D11" s="22" t="s">
        <v>91</v>
      </c>
      <c r="E11" s="93" t="s">
        <v>92</v>
      </c>
      <c r="F11" s="93" t="s">
        <v>93</v>
      </c>
      <c r="G11" s="94"/>
      <c r="H11" s="95">
        <f>IF($E$3="si",($H$5/$H$6*G11),IF($E$3="no",G11*$H$4,0))</f>
        <v>0</v>
      </c>
      <c r="I11" s="96"/>
      <c r="J11" s="96"/>
      <c r="K11" s="27">
        <v>29.95</v>
      </c>
      <c r="L11" s="28"/>
      <c r="M11" s="29"/>
      <c r="N11" s="31">
        <f>SUM(H11:M11)</f>
        <v>29.95</v>
      </c>
      <c r="O11" s="32">
        <v>29.95</v>
      </c>
      <c r="P11" s="46">
        <v>22.11</v>
      </c>
      <c r="R11" s="2"/>
    </row>
    <row r="12" spans="1:19" ht="30" customHeight="1">
      <c r="A12" s="34">
        <v>2</v>
      </c>
      <c r="B12" s="36">
        <v>41668</v>
      </c>
      <c r="C12" s="22" t="s">
        <v>90</v>
      </c>
      <c r="D12" s="22" t="s">
        <v>94</v>
      </c>
      <c r="E12" s="93" t="s">
        <v>92</v>
      </c>
      <c r="F12" s="93" t="s">
        <v>93</v>
      </c>
      <c r="G12" s="98"/>
      <c r="H12" s="95">
        <f>IF($E$3="si",($H$5/$H$6*G12),IF($E$3="no",G12*$H$4,0))</f>
        <v>0</v>
      </c>
      <c r="I12" s="96"/>
      <c r="J12" s="96"/>
      <c r="K12" s="27">
        <v>67</v>
      </c>
      <c r="L12" s="28"/>
      <c r="M12" s="29"/>
      <c r="N12" s="31">
        <f>SUM(H12:M12)</f>
        <v>67</v>
      </c>
      <c r="O12" s="35">
        <v>67</v>
      </c>
      <c r="P12" s="46">
        <v>50.56</v>
      </c>
      <c r="R12" s="2"/>
    </row>
    <row r="13" spans="1:19" ht="30" customHeight="1">
      <c r="A13" s="34">
        <v>3</v>
      </c>
      <c r="B13" s="21"/>
      <c r="C13" s="22"/>
      <c r="D13" s="22"/>
      <c r="E13" s="93"/>
      <c r="F13" s="93"/>
      <c r="G13" s="98"/>
      <c r="H13" s="95">
        <f t="shared" ref="H13" si="1">IF($E$3="si",($H$5/$H$6*G13),IF($E$3="no",G13*$H$4,0))</f>
        <v>0</v>
      </c>
      <c r="I13" s="96"/>
      <c r="J13" s="96"/>
      <c r="K13" s="27"/>
      <c r="L13" s="28"/>
      <c r="M13" s="29"/>
      <c r="N13" s="31">
        <f>SUM(H13:M13)</f>
        <v>0</v>
      </c>
      <c r="O13" s="35"/>
      <c r="P13" s="46"/>
      <c r="R13" s="2"/>
    </row>
    <row r="14" spans="1:19" ht="30" customHeight="1">
      <c r="A14" s="34">
        <v>67</v>
      </c>
      <c r="B14" s="36"/>
      <c r="C14" s="97"/>
      <c r="D14" s="99"/>
      <c r="E14" s="100"/>
      <c r="F14" s="101"/>
      <c r="G14" s="102"/>
      <c r="H14" s="103">
        <f t="shared" ref="H14:H18" si="2">IF($E$3="si",($H$5/$H$6*G14),IF($E$3="no",G14*$H$4,0))</f>
        <v>0</v>
      </c>
      <c r="I14" s="103"/>
      <c r="J14" s="103"/>
      <c r="K14" s="29"/>
      <c r="L14" s="29"/>
      <c r="M14" s="30"/>
      <c r="N14" s="31">
        <f t="shared" ref="N14:N15" si="3">SUM(H14:M14)</f>
        <v>0</v>
      </c>
      <c r="O14" s="35"/>
      <c r="P14" s="46"/>
      <c r="R14" s="2"/>
    </row>
    <row r="15" spans="1:19" ht="30" customHeight="1">
      <c r="A15" s="34">
        <v>68</v>
      </c>
      <c r="B15" s="36"/>
      <c r="C15" s="97"/>
      <c r="D15" s="99"/>
      <c r="E15" s="100"/>
      <c r="F15" s="101"/>
      <c r="G15" s="102"/>
      <c r="H15" s="103">
        <f t="shared" si="2"/>
        <v>0</v>
      </c>
      <c r="I15" s="103"/>
      <c r="J15" s="103"/>
      <c r="K15" s="29"/>
      <c r="L15" s="29"/>
      <c r="M15" s="30"/>
      <c r="N15" s="31">
        <f t="shared" si="3"/>
        <v>0</v>
      </c>
      <c r="O15" s="35"/>
      <c r="P15" s="46"/>
      <c r="R15" s="2"/>
    </row>
    <row r="16" spans="1:19" ht="30" customHeight="1">
      <c r="A16" s="34">
        <v>69</v>
      </c>
      <c r="B16" s="36"/>
      <c r="C16" s="97"/>
      <c r="D16" s="99"/>
      <c r="E16" s="100"/>
      <c r="F16" s="101"/>
      <c r="G16" s="102"/>
      <c r="H16" s="103">
        <f t="shared" si="2"/>
        <v>0</v>
      </c>
      <c r="I16" s="103"/>
      <c r="J16" s="103"/>
      <c r="K16" s="29"/>
      <c r="L16" s="29"/>
      <c r="M16" s="30"/>
      <c r="N16" s="31">
        <f t="shared" ref="N16:N18" si="4">SUM(H16:M16)</f>
        <v>0</v>
      </c>
      <c r="O16" s="35"/>
      <c r="P16" s="46"/>
      <c r="R16" s="2"/>
    </row>
    <row r="17" spans="1:18" ht="30" customHeight="1">
      <c r="A17" s="34">
        <v>70</v>
      </c>
      <c r="B17" s="36"/>
      <c r="C17" s="97"/>
      <c r="D17" s="99"/>
      <c r="E17" s="100"/>
      <c r="F17" s="101"/>
      <c r="G17" s="102"/>
      <c r="H17" s="103">
        <f t="shared" si="2"/>
        <v>0</v>
      </c>
      <c r="I17" s="103"/>
      <c r="J17" s="103"/>
      <c r="K17" s="29"/>
      <c r="L17" s="29"/>
      <c r="M17" s="30"/>
      <c r="N17" s="31">
        <f t="shared" si="4"/>
        <v>0</v>
      </c>
      <c r="O17" s="35"/>
      <c r="P17" s="46"/>
      <c r="R17" s="2"/>
    </row>
    <row r="18" spans="1:18" ht="30" customHeight="1">
      <c r="A18" s="34">
        <v>71</v>
      </c>
      <c r="B18" s="36"/>
      <c r="C18" s="97"/>
      <c r="D18" s="99"/>
      <c r="E18" s="100"/>
      <c r="F18" s="101"/>
      <c r="G18" s="102"/>
      <c r="H18" s="103">
        <f t="shared" si="2"/>
        <v>0</v>
      </c>
      <c r="I18" s="103"/>
      <c r="J18" s="103"/>
      <c r="K18" s="29"/>
      <c r="L18" s="29"/>
      <c r="M18" s="30"/>
      <c r="N18" s="31">
        <f t="shared" si="4"/>
        <v>0</v>
      </c>
      <c r="O18" s="35"/>
      <c r="P18" s="46"/>
      <c r="R18" s="2"/>
    </row>
    <row r="19" spans="1:18">
      <c r="P19" s="104"/>
    </row>
    <row r="20" spans="1:18">
      <c r="A20" s="43"/>
      <c r="B20" s="44"/>
      <c r="C20" s="44"/>
      <c r="D20" s="44"/>
      <c r="E20" s="44"/>
      <c r="F20" s="44"/>
      <c r="G20" s="44"/>
      <c r="H20" s="44"/>
      <c r="I20" s="44"/>
      <c r="J20" s="105"/>
      <c r="K20" s="105"/>
      <c r="L20" s="44"/>
      <c r="M20" s="44"/>
      <c r="N20" s="44"/>
      <c r="O20" s="44"/>
      <c r="P20" s="106"/>
      <c r="Q20" s="3"/>
    </row>
    <row r="21" spans="1:18">
      <c r="A21" s="56"/>
      <c r="B21" s="57"/>
      <c r="C21" s="58"/>
      <c r="D21" s="59"/>
      <c r="E21" s="59"/>
      <c r="F21" s="60"/>
      <c r="G21" s="61"/>
      <c r="H21" s="62"/>
      <c r="I21" s="63"/>
      <c r="J21" s="105"/>
      <c r="K21" s="105"/>
      <c r="L21" s="63"/>
      <c r="M21" s="63"/>
      <c r="N21" s="64"/>
      <c r="O21" s="65"/>
      <c r="P21" s="105"/>
      <c r="Q21" s="3"/>
    </row>
    <row r="22" spans="1:18">
      <c r="A22" s="43"/>
      <c r="B22" s="50" t="s">
        <v>86</v>
      </c>
      <c r="C22" s="50"/>
      <c r="D22" s="50"/>
      <c r="E22" s="44"/>
      <c r="F22" s="44"/>
      <c r="G22" s="50" t="s">
        <v>87</v>
      </c>
      <c r="H22" s="50"/>
      <c r="I22" s="50"/>
      <c r="J22" s="105"/>
      <c r="K22" s="105"/>
      <c r="L22" s="50" t="s">
        <v>88</v>
      </c>
      <c r="M22" s="50"/>
      <c r="N22" s="50"/>
      <c r="O22" s="44"/>
      <c r="P22" s="105"/>
      <c r="Q22" s="3"/>
    </row>
    <row r="23" spans="1:18">
      <c r="A23" s="43"/>
      <c r="B23" s="44"/>
      <c r="C23" s="44"/>
      <c r="D23" s="44"/>
      <c r="E23" s="44"/>
      <c r="F23" s="44"/>
      <c r="G23" s="44"/>
      <c r="H23" s="44"/>
      <c r="I23" s="44"/>
      <c r="J23" s="105"/>
      <c r="K23" s="105"/>
      <c r="L23" s="44"/>
      <c r="M23" s="44"/>
      <c r="N23" s="44"/>
      <c r="O23" s="44"/>
      <c r="P23" s="105"/>
      <c r="Q23" s="3"/>
    </row>
    <row r="24" spans="1:18">
      <c r="A24" s="43"/>
      <c r="B24" s="44"/>
      <c r="C24" s="44"/>
      <c r="D24" s="44"/>
      <c r="E24" s="44"/>
      <c r="F24" s="44"/>
      <c r="G24" s="44"/>
      <c r="H24" s="44"/>
      <c r="I24" s="44"/>
      <c r="J24" s="105"/>
      <c r="K24" s="105"/>
      <c r="L24" s="44"/>
      <c r="M24" s="44"/>
      <c r="N24" s="44"/>
      <c r="O24" s="44"/>
      <c r="P24" s="105"/>
      <c r="Q24" s="3"/>
    </row>
  </sheetData>
  <mergeCells count="24">
    <mergeCell ref="O8:O10"/>
    <mergeCell ref="L9:L10"/>
    <mergeCell ref="M9:M10"/>
    <mergeCell ref="A8:A10"/>
    <mergeCell ref="C8:C10"/>
    <mergeCell ref="D8:D10"/>
    <mergeCell ref="E8:E10"/>
    <mergeCell ref="F8:F10"/>
    <mergeCell ref="P8:P10"/>
    <mergeCell ref="B1:D1"/>
    <mergeCell ref="E1:F1"/>
    <mergeCell ref="B2:D2"/>
    <mergeCell ref="E2:F2"/>
    <mergeCell ref="B3:D3"/>
    <mergeCell ref="E3:F3"/>
    <mergeCell ref="N5:O5"/>
    <mergeCell ref="E7:F7"/>
    <mergeCell ref="G8:G9"/>
    <mergeCell ref="H8:H10"/>
    <mergeCell ref="I8:I10"/>
    <mergeCell ref="J8:J10"/>
    <mergeCell ref="K8:K10"/>
    <mergeCell ref="L8:M8"/>
    <mergeCell ref="N8:N10"/>
  </mergeCells>
  <conditionalFormatting sqref="M1">
    <cfRule type="cellIs" dxfId="0" priority="1" operator="notEqual">
      <formula>0</formula>
    </cfRule>
  </conditionalFormatting>
  <dataValidations count="13">
    <dataValidation type="list" allowBlank="1" showInputMessage="1" showErrorMessage="1" sqref="E3:F3">
      <formula1>$Q$1:$Q$2</formula1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type="textLength" operator="greaterThan" allowBlank="1" sqref="C21 C14:C18">
      <formula1>1</formula1>
      <formula2>0</formula2>
    </dataValidation>
    <dataValidation type="date" operator="greaterThanOrEqual" showErrorMessage="1" errorTitle="Data" error="Inserire una data superiore al 1/11/2000" sqref="B21 B11:B12 B14:B18">
      <formula1>36831</formula1>
      <formula2>0</formula2>
    </dataValidation>
    <dataValidation type="textLength" operator="greaterThan" sqref="F21 F14:F18">
      <formula1>1</formula1>
      <formula2>0</formula2>
    </dataValidation>
    <dataValidation type="textLength" operator="greaterThan" allowBlank="1" showErrorMessage="1" sqref="D21:E21 D14:E18">
      <formula1>1</formula1>
      <formula2>0</formula2>
    </dataValidation>
    <dataValidation type="decimal" operator="greaterThanOrEqual" allowBlank="1" showErrorMessage="1" errorTitle="Valore" error="Inserire un numero maggiore o uguale a 0 (zero)!" sqref="H21:M21 L11:M13 H11:K11 H12:J13 H14:M18">
      <formula1>0</formula1>
      <formula2>0</formula2>
    </dataValidation>
    <dataValidation type="whole" operator="greaterThanOrEqual" allowBlank="1" showErrorMessage="1" errorTitle="Valore" error="Inserire un numero maggiore o uguale a 0 (zero)!" sqref="N21 N11:N1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EUR</vt:lpstr>
      <vt:lpstr>Expense USD</vt:lpstr>
      <vt:lpstr>'Expense USD'!Area_stampa</vt:lpstr>
      <vt:lpstr>'Nota Spese EUR'!Area_stampa</vt:lpstr>
      <vt:lpstr>'Expense USD'!Titoli_stampa</vt:lpstr>
      <vt:lpstr>'Nota Spese EUR'!Titoli_stampa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2014-02-27T17:59:04Z</cp:lastPrinted>
  <dcterms:created xsi:type="dcterms:W3CDTF">2007-03-06T14:42:56Z</dcterms:created>
  <dcterms:modified xsi:type="dcterms:W3CDTF">2014-03-12T09:33:16Z</dcterms:modified>
</cp:coreProperties>
</file>