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5" yWindow="60" windowWidth="25440" windowHeight="15990" tabRatio="433" activeTab="1"/>
  </bookViews>
  <sheets>
    <sheet name="Nota Spese Euro" sheetId="1" r:id="rId1"/>
    <sheet name="Nota Spese Qatar" sheetId="4" r:id="rId2"/>
  </sheets>
  <definedNames>
    <definedName name="_xlnm.Print_Area" localSheetId="0">'Nota Spese Euro'!$A$1:$S$36</definedName>
    <definedName name="_xlnm.Print_Area" localSheetId="1">'Nota Spese Qatar'!$A$1:$R$44</definedName>
    <definedName name="_xlnm.Print_Titles" localSheetId="0">'Nota Spese Euro'!$7:$10</definedName>
    <definedName name="_xlnm.Print_Titles" localSheetId="1">'Nota Spese Qatar'!$1:$10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4"/>
  <c r="R3"/>
  <c r="R1"/>
  <c r="H23" i="1" l="1"/>
  <c r="N11" i="4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7"/>
  <c r="H7"/>
  <c r="I7"/>
  <c r="J7"/>
  <c r="K7"/>
  <c r="L7"/>
  <c r="M7"/>
  <c r="P7"/>
  <c r="O7"/>
  <c r="G7"/>
  <c r="P1"/>
  <c r="P3"/>
  <c r="P5"/>
  <c r="M1"/>
  <c r="G7" i="1"/>
  <c r="O7"/>
  <c r="P3" s="1"/>
  <c r="M7"/>
  <c r="L7"/>
  <c r="K7"/>
  <c r="J7"/>
  <c r="I7"/>
  <c r="H12"/>
  <c r="H11"/>
  <c r="N11" s="1"/>
  <c r="H13"/>
  <c r="N13" s="1"/>
  <c r="H30"/>
  <c r="H29"/>
  <c r="H28"/>
  <c r="H27"/>
  <c r="H26"/>
  <c r="H25"/>
  <c r="H24"/>
  <c r="H22"/>
  <c r="H21"/>
  <c r="H20"/>
  <c r="H19"/>
  <c r="H18"/>
  <c r="H17"/>
  <c r="H16"/>
  <c r="H15"/>
  <c r="H14"/>
  <c r="H7"/>
  <c r="P1" s="1"/>
  <c r="P30"/>
  <c r="P29"/>
  <c r="P28"/>
  <c r="P27"/>
  <c r="P26"/>
  <c r="P25"/>
  <c r="P24"/>
  <c r="P23"/>
  <c r="P22"/>
  <c r="P21"/>
  <c r="P20"/>
  <c r="N30"/>
  <c r="N29"/>
  <c r="N28"/>
  <c r="N27"/>
  <c r="N26"/>
  <c r="N25"/>
  <c r="N24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" l="1"/>
  <c r="M1" s="1"/>
  <c r="P5"/>
  <c r="P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<sst xmlns="http://schemas.openxmlformats.org/spreadsheetml/2006/main" count="131" uniqueCount="67">
  <si>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</si>
  <si>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</si>
  <si>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</si>
  <si>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</si>
  <si>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</si>
  <si>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</si>
  <si>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</si>
  <si>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</si>
  <si>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</si>
  <si>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</si>
  <si>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</si>
  <si>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</si>
  <si>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</si>
  <si>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</si>
  <si>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</si>
  <si>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</si>
  <si>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</si>
  <si>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</si>
  <si>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</si>
  <si>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</si>
  <si>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</si>
  <si>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</si>
  <si>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</si>
  <si>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</si>
  <si>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</si>
  <si>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</si>
  <si>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</si>
  <si>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</si>
  <si>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</si>
  <si>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</si>
  <si>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</si>
  <si>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</si>
  <si>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</si>
  <si>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</si>
  <si>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</si>
  <si>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</si>
  <si>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</si>
  <si>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</si>
  <si>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</si>
  <si>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</si>
  <si>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</si>
  <si>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</si>
  <si>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</si>
  <si>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</si>
  <si>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</si>
  <si>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Viaggio Malpensa</t>
  </si>
  <si>
    <t>Malpensa</t>
  </si>
  <si>
    <t>Italy</t>
  </si>
  <si>
    <t>Milano</t>
  </si>
  <si>
    <t>Gennaio</t>
  </si>
  <si>
    <t>Meeting HQ</t>
  </si>
  <si>
    <t>Pranzo</t>
  </si>
  <si>
    <t>Visita Lituania</t>
  </si>
  <si>
    <t>Varie</t>
  </si>
  <si>
    <t>Belgium</t>
  </si>
  <si>
    <t>Brussels Airport</t>
  </si>
  <si>
    <t>Visita Romania</t>
  </si>
  <si>
    <t>Pranzo con Mexican</t>
  </si>
  <si>
    <t>Visita Qatar/Kuwait</t>
  </si>
  <si>
    <t>Visita Qatar</t>
  </si>
  <si>
    <t>VISA</t>
  </si>
  <si>
    <t>Qatar</t>
  </si>
  <si>
    <t>Qatar QAR</t>
  </si>
  <si>
    <t>QAR</t>
  </si>
  <si>
    <t>01_01</t>
  </si>
  <si>
    <t>GENNAIO</t>
  </si>
  <si>
    <t>01_02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</si>
</sst>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3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1" fontId="1" fillId="0" borderId="58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22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</cellXfs>
  <cellStyles count="3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6"/>
  <sheetViews>
    <sheetView view="pageBreakPreview" zoomScale="50" zoomScaleSheetLayoutView="50" workbookViewId="0">
      <pane ySplit="5" topLeftCell="A6" activePane="bottomLeft" state="frozen"/>
      <selection pane="bottomLeft" activeCell="I18" sqref="I1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5" t="s">
        <v>0</v>
      </c>
      <c r="C1" s="115"/>
      <c r="D1" s="115"/>
      <c r="E1" s="106" t="s">
        <v>44</v>
      </c>
      <c r="F1" s="106"/>
      <c r="G1" s="50" t="s">
        <v>49</v>
      </c>
      <c r="H1" s="156" t="s">
        <v>64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736.77475247524762</v>
      </c>
      <c r="Q1" s="3" t="s">
        <v>28</v>
      </c>
    </row>
    <row r="2" spans="1:19" s="8" customFormat="1" ht="35.25" customHeight="1">
      <c r="A2" s="4"/>
      <c r="B2" s="105" t="s">
        <v>2</v>
      </c>
      <c r="C2" s="105"/>
      <c r="D2" s="105"/>
      <c r="E2" s="106"/>
      <c r="F2" s="10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5" t="s">
        <v>26</v>
      </c>
      <c r="C3" s="105"/>
      <c r="D3" s="105"/>
      <c r="E3" s="106" t="s">
        <v>28</v>
      </c>
      <c r="F3" s="106"/>
      <c r="N3" s="10" t="s">
        <v>4</v>
      </c>
      <c r="O3" s="11"/>
      <c r="P3" s="12">
        <f>+O7</f>
        <v>541.95000000000005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9</v>
      </c>
      <c r="F5" s="14"/>
      <c r="G5" s="10" t="s">
        <v>7</v>
      </c>
      <c r="H5" s="21">
        <v>1.7010000000000001</v>
      </c>
      <c r="N5" s="104" t="s">
        <v>8</v>
      </c>
      <c r="O5" s="104"/>
      <c r="P5" s="22">
        <f>P1-P2-P3-P4</f>
        <v>194.82475247524758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11" t="s">
        <v>11</v>
      </c>
      <c r="F7" s="112"/>
      <c r="G7" s="25">
        <f>SUM(G11:G30)</f>
        <v>330</v>
      </c>
      <c r="H7" s="25">
        <f>SUM(H11:H30)</f>
        <v>50.524752475247524</v>
      </c>
      <c r="I7" s="64">
        <f>SUM(I11:I30)</f>
        <v>171.3</v>
      </c>
      <c r="J7" s="69">
        <f>SUM(J11:J30)</f>
        <v>50</v>
      </c>
      <c r="K7" s="65">
        <f>SUM(K11:K30)</f>
        <v>0</v>
      </c>
      <c r="L7" s="65">
        <f>SUM(L11:L30)</f>
        <v>270</v>
      </c>
      <c r="M7" s="65">
        <f>SUM(M11:M30)</f>
        <v>194.95</v>
      </c>
      <c r="N7" s="65">
        <f>SUM(N11:N30)</f>
        <v>736.7747524752474</v>
      </c>
      <c r="O7" s="66">
        <f>SUM(O11:O30)</f>
        <v>541.95000000000005</v>
      </c>
      <c r="P7" s="13">
        <f>+N7-SUM(I7:M7)</f>
        <v>50.524752475247396</v>
      </c>
    </row>
    <row r="8" spans="1:19" ht="36" customHeight="1" thickTop="1" thickBot="1">
      <c r="A8" s="121"/>
      <c r="B8" s="63"/>
      <c r="C8" s="123" t="s">
        <v>13</v>
      </c>
      <c r="D8" s="125" t="s">
        <v>25</v>
      </c>
      <c r="E8" s="124" t="s">
        <v>14</v>
      </c>
      <c r="F8" s="126" t="s">
        <v>34</v>
      </c>
      <c r="G8" s="127" t="s">
        <v>15</v>
      </c>
      <c r="H8" s="128" t="s">
        <v>16</v>
      </c>
      <c r="I8" s="107" t="s">
        <v>37</v>
      </c>
      <c r="J8" s="107" t="s">
        <v>39</v>
      </c>
      <c r="K8" s="107" t="s">
        <v>38</v>
      </c>
      <c r="L8" s="109" t="s">
        <v>35</v>
      </c>
      <c r="M8" s="110"/>
      <c r="N8" s="119" t="s">
        <v>17</v>
      </c>
      <c r="O8" s="131" t="s">
        <v>18</v>
      </c>
      <c r="P8" s="118" t="s">
        <v>19</v>
      </c>
      <c r="R8" s="2"/>
    </row>
    <row r="9" spans="1:19" ht="36" customHeight="1" thickTop="1" thickBot="1">
      <c r="A9" s="122"/>
      <c r="B9" s="63" t="s">
        <v>12</v>
      </c>
      <c r="C9" s="124"/>
      <c r="D9" s="124"/>
      <c r="E9" s="124"/>
      <c r="F9" s="126"/>
      <c r="G9" s="127"/>
      <c r="H9" s="129"/>
      <c r="I9" s="108" t="s">
        <v>37</v>
      </c>
      <c r="J9" s="108"/>
      <c r="K9" s="108" t="s">
        <v>36</v>
      </c>
      <c r="L9" s="113" t="s">
        <v>23</v>
      </c>
      <c r="M9" s="116" t="s">
        <v>24</v>
      </c>
      <c r="N9" s="120"/>
      <c r="O9" s="132"/>
      <c r="P9" s="118"/>
      <c r="R9" s="2"/>
    </row>
    <row r="10" spans="1:19" ht="37.5" customHeight="1" thickTop="1" thickBot="1">
      <c r="A10" s="122"/>
      <c r="B10" s="54"/>
      <c r="C10" s="124"/>
      <c r="D10" s="124"/>
      <c r="E10" s="124"/>
      <c r="F10" s="126"/>
      <c r="G10" s="26" t="s">
        <v>20</v>
      </c>
      <c r="H10" s="130"/>
      <c r="I10" s="108"/>
      <c r="J10" s="108"/>
      <c r="K10" s="108"/>
      <c r="L10" s="114"/>
      <c r="M10" s="117"/>
      <c r="N10" s="120"/>
      <c r="O10" s="132"/>
      <c r="P10" s="118"/>
      <c r="R10" s="2"/>
    </row>
    <row r="11" spans="1:19" ht="30" customHeight="1" thickTop="1">
      <c r="A11" s="27">
        <v>1</v>
      </c>
      <c r="B11" s="47">
        <v>41646</v>
      </c>
      <c r="C11" s="29" t="s">
        <v>50</v>
      </c>
      <c r="D11" s="29" t="s">
        <v>51</v>
      </c>
      <c r="E11" s="68" t="s">
        <v>48</v>
      </c>
      <c r="F11" s="68" t="s">
        <v>47</v>
      </c>
      <c r="G11" s="97"/>
      <c r="H11" s="100">
        <f>IF($E$3="si",($H$5/$H$6*G11),IF($E$3="no",G11*$H$4,0))</f>
        <v>0</v>
      </c>
      <c r="I11" s="70"/>
      <c r="J11" s="70"/>
      <c r="K11" s="34"/>
      <c r="L11" s="35"/>
      <c r="M11" s="37">
        <v>148.4</v>
      </c>
      <c r="N11" s="39">
        <f>SUM(H11:M11)</f>
        <v>148.4</v>
      </c>
      <c r="O11" s="43">
        <v>148.4</v>
      </c>
      <c r="P11" s="41"/>
      <c r="R11" s="2"/>
    </row>
    <row r="12" spans="1:19" ht="30" customHeight="1">
      <c r="A12" s="42">
        <v>2</v>
      </c>
      <c r="B12" s="47">
        <v>41652</v>
      </c>
      <c r="C12" s="29" t="s">
        <v>52</v>
      </c>
      <c r="D12" s="44" t="s">
        <v>45</v>
      </c>
      <c r="E12" s="68" t="s">
        <v>46</v>
      </c>
      <c r="F12" s="68" t="s">
        <v>47</v>
      </c>
      <c r="G12" s="98">
        <v>55</v>
      </c>
      <c r="H12" s="151">
        <f>IF($E$3="si",($H$5/$H$6*G12),IF($E$3="no",G12*$H$4,0))</f>
        <v>8.4207920792079207</v>
      </c>
      <c r="I12" s="152">
        <v>3.3</v>
      </c>
      <c r="J12" s="152"/>
      <c r="K12" s="153"/>
      <c r="L12" s="154"/>
      <c r="M12" s="155">
        <v>7.1</v>
      </c>
      <c r="N12" s="39">
        <f>SUM(H12:M12)</f>
        <v>18.820792079207919</v>
      </c>
      <c r="O12" s="43"/>
      <c r="P12" s="41" t="str">
        <f t="shared" ref="P12:P30" si="0">IF($F12="Milano","X","")</f>
        <v/>
      </c>
      <c r="R12" s="2"/>
    </row>
    <row r="13" spans="1:19" ht="30" customHeight="1">
      <c r="A13" s="42">
        <v>3</v>
      </c>
      <c r="B13" s="28">
        <v>41653</v>
      </c>
      <c r="C13" s="29" t="s">
        <v>52</v>
      </c>
      <c r="D13" s="29" t="s">
        <v>53</v>
      </c>
      <c r="E13" s="68" t="s">
        <v>55</v>
      </c>
      <c r="F13" s="68" t="s">
        <v>54</v>
      </c>
      <c r="G13" s="98"/>
      <c r="H13" s="151">
        <f t="shared" ref="H13:H30" si="1">IF($E$3="si",($H$5/$H$6*G13),IF($E$3="no",G13*$H$4,0))</f>
        <v>0</v>
      </c>
      <c r="I13" s="152"/>
      <c r="J13" s="152"/>
      <c r="K13" s="153"/>
      <c r="L13" s="154"/>
      <c r="M13" s="155">
        <v>39.450000000000003</v>
      </c>
      <c r="N13" s="39">
        <f>SUM(H13:M13)</f>
        <v>39.450000000000003</v>
      </c>
      <c r="O13" s="43">
        <v>34.450000000000003</v>
      </c>
      <c r="P13" s="41" t="str">
        <f t="shared" si="0"/>
        <v/>
      </c>
      <c r="R13" s="2"/>
    </row>
    <row r="14" spans="1:19" ht="30" customHeight="1">
      <c r="A14" s="42">
        <v>4</v>
      </c>
      <c r="B14" s="28">
        <v>41653</v>
      </c>
      <c r="C14" s="29" t="s">
        <v>52</v>
      </c>
      <c r="D14" s="29" t="s">
        <v>45</v>
      </c>
      <c r="E14" s="68" t="s">
        <v>46</v>
      </c>
      <c r="F14" s="68" t="s">
        <v>47</v>
      </c>
      <c r="G14" s="98">
        <v>55</v>
      </c>
      <c r="H14" s="151">
        <f t="shared" si="1"/>
        <v>8.4207920792079207</v>
      </c>
      <c r="I14" s="152">
        <v>62.3</v>
      </c>
      <c r="J14" s="152"/>
      <c r="K14" s="153"/>
      <c r="L14" s="154"/>
      <c r="M14" s="155"/>
      <c r="N14" s="39">
        <f t="shared" ref="N14:N18" si="2">SUM(H14:M14)</f>
        <v>70.720792079207911</v>
      </c>
      <c r="O14" s="43"/>
      <c r="P14" s="41" t="str">
        <f t="shared" si="0"/>
        <v/>
      </c>
      <c r="R14" s="2"/>
    </row>
    <row r="15" spans="1:19" ht="30" customHeight="1">
      <c r="A15" s="42">
        <v>5</v>
      </c>
      <c r="B15" s="28">
        <v>41654</v>
      </c>
      <c r="C15" s="29" t="s">
        <v>56</v>
      </c>
      <c r="D15" s="29" t="s">
        <v>45</v>
      </c>
      <c r="E15" s="68" t="s">
        <v>46</v>
      </c>
      <c r="F15" s="68" t="s">
        <v>47</v>
      </c>
      <c r="G15" s="98">
        <v>55</v>
      </c>
      <c r="H15" s="151">
        <f t="shared" si="1"/>
        <v>8.4207920792079207</v>
      </c>
      <c r="I15" s="152">
        <v>1.7</v>
      </c>
      <c r="J15" s="152">
        <v>50</v>
      </c>
      <c r="K15" s="153"/>
      <c r="L15" s="154"/>
      <c r="M15" s="155"/>
      <c r="N15" s="39">
        <f t="shared" si="2"/>
        <v>60.120792079207916</v>
      </c>
      <c r="O15" s="43">
        <v>50</v>
      </c>
      <c r="P15" s="41" t="str">
        <f t="shared" si="0"/>
        <v/>
      </c>
      <c r="R15" s="2"/>
    </row>
    <row r="16" spans="1:19" ht="30" customHeight="1">
      <c r="A16" s="42">
        <v>6</v>
      </c>
      <c r="B16" s="28">
        <v>41655</v>
      </c>
      <c r="C16" s="29" t="s">
        <v>56</v>
      </c>
      <c r="D16" s="44" t="s">
        <v>45</v>
      </c>
      <c r="E16" s="68" t="s">
        <v>46</v>
      </c>
      <c r="F16" s="68" t="s">
        <v>47</v>
      </c>
      <c r="G16" s="98">
        <v>55</v>
      </c>
      <c r="H16" s="151">
        <f t="shared" si="1"/>
        <v>8.4207920792079207</v>
      </c>
      <c r="I16" s="152">
        <v>58.3</v>
      </c>
      <c r="J16" s="152"/>
      <c r="K16" s="153"/>
      <c r="L16" s="154"/>
      <c r="M16" s="155"/>
      <c r="N16" s="39">
        <f t="shared" si="2"/>
        <v>66.720792079207911</v>
      </c>
      <c r="O16" s="43"/>
      <c r="P16" s="41" t="str">
        <f t="shared" si="0"/>
        <v/>
      </c>
      <c r="R16" s="2"/>
    </row>
    <row r="17" spans="1:18" ht="30" customHeight="1">
      <c r="A17" s="42">
        <v>7</v>
      </c>
      <c r="B17" s="28">
        <v>41662</v>
      </c>
      <c r="C17" s="29" t="s">
        <v>57</v>
      </c>
      <c r="D17" s="44" t="s">
        <v>51</v>
      </c>
      <c r="E17" s="68" t="s">
        <v>48</v>
      </c>
      <c r="F17" s="68" t="s">
        <v>47</v>
      </c>
      <c r="G17" s="98"/>
      <c r="H17" s="151">
        <f t="shared" si="1"/>
        <v>0</v>
      </c>
      <c r="I17" s="152"/>
      <c r="J17" s="152"/>
      <c r="K17" s="153"/>
      <c r="L17" s="154">
        <v>270</v>
      </c>
      <c r="M17" s="155"/>
      <c r="N17" s="39">
        <f t="shared" si="2"/>
        <v>270</v>
      </c>
      <c r="O17" s="43">
        <v>270</v>
      </c>
      <c r="P17" s="41" t="str">
        <f t="shared" si="0"/>
        <v/>
      </c>
      <c r="R17" s="2"/>
    </row>
    <row r="18" spans="1:18" ht="30" customHeight="1">
      <c r="A18" s="42">
        <v>8</v>
      </c>
      <c r="B18" s="28">
        <v>41666</v>
      </c>
      <c r="C18" s="29" t="s">
        <v>58</v>
      </c>
      <c r="D18" s="44" t="s">
        <v>45</v>
      </c>
      <c r="E18" s="68" t="s">
        <v>46</v>
      </c>
      <c r="F18" s="68" t="s">
        <v>47</v>
      </c>
      <c r="G18" s="98">
        <v>55</v>
      </c>
      <c r="H18" s="151">
        <f t="shared" si="1"/>
        <v>8.4207920792079207</v>
      </c>
      <c r="I18" s="152">
        <v>42.4</v>
      </c>
      <c r="J18" s="152"/>
      <c r="K18" s="153"/>
      <c r="L18" s="154"/>
      <c r="M18" s="154"/>
      <c r="N18" s="39">
        <f t="shared" si="2"/>
        <v>50.820792079207919</v>
      </c>
      <c r="O18" s="43">
        <v>39.1</v>
      </c>
      <c r="P18" s="41" t="str">
        <f t="shared" si="0"/>
        <v/>
      </c>
      <c r="R18" s="2"/>
    </row>
    <row r="19" spans="1:18" ht="30" customHeight="1">
      <c r="A19" s="42">
        <v>9</v>
      </c>
      <c r="B19" s="28">
        <v>41670</v>
      </c>
      <c r="C19" s="29" t="s">
        <v>58</v>
      </c>
      <c r="D19" s="44" t="s">
        <v>45</v>
      </c>
      <c r="E19" s="68" t="s">
        <v>46</v>
      </c>
      <c r="F19" s="68" t="s">
        <v>47</v>
      </c>
      <c r="G19" s="99">
        <v>55</v>
      </c>
      <c r="H19" s="151">
        <f t="shared" si="1"/>
        <v>8.4207920792079207</v>
      </c>
      <c r="I19" s="152">
        <v>3.3</v>
      </c>
      <c r="J19" s="152"/>
      <c r="K19" s="153"/>
      <c r="L19" s="154"/>
      <c r="M19" s="154"/>
      <c r="N19" s="39">
        <f t="shared" ref="N19:N30" si="3">SUM(H19:M19)</f>
        <v>11.720792079207921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/>
      <c r="C20" s="29"/>
      <c r="D20" s="44"/>
      <c r="E20" s="68"/>
      <c r="F20" s="68"/>
      <c r="G20" s="103"/>
      <c r="H20" s="151">
        <f t="shared" si="1"/>
        <v>0</v>
      </c>
      <c r="I20" s="152"/>
      <c r="J20" s="152"/>
      <c r="K20" s="153"/>
      <c r="L20" s="154"/>
      <c r="M20" s="154"/>
      <c r="N20" s="39">
        <f t="shared" si="3"/>
        <v>0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28"/>
      <c r="C21" s="29"/>
      <c r="D21" s="44"/>
      <c r="E21" s="68"/>
      <c r="F21" s="68"/>
      <c r="G21" s="99"/>
      <c r="H21" s="151">
        <f t="shared" si="1"/>
        <v>0</v>
      </c>
      <c r="I21" s="152"/>
      <c r="J21" s="152"/>
      <c r="K21" s="153"/>
      <c r="L21" s="154"/>
      <c r="M21" s="154"/>
      <c r="N21" s="39">
        <f t="shared" si="3"/>
        <v>0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28"/>
      <c r="C22" s="29"/>
      <c r="D22" s="44"/>
      <c r="E22" s="68"/>
      <c r="F22" s="68"/>
      <c r="G22" s="99"/>
      <c r="H22" s="100">
        <f t="shared" si="1"/>
        <v>0</v>
      </c>
      <c r="I22" s="70"/>
      <c r="J22" s="70"/>
      <c r="K22" s="34"/>
      <c r="L22" s="35"/>
      <c r="M22" s="35"/>
      <c r="N22" s="39">
        <f t="shared" si="3"/>
        <v>0</v>
      </c>
      <c r="O22" s="43"/>
      <c r="P22" s="41" t="str">
        <f t="shared" si="0"/>
        <v/>
      </c>
      <c r="R22" s="2"/>
    </row>
    <row r="23" spans="1:18" ht="30" customHeight="1">
      <c r="A23" s="42">
        <v>13</v>
      </c>
      <c r="B23" s="28"/>
      <c r="C23" s="29"/>
      <c r="D23" s="44"/>
      <c r="E23" s="68"/>
      <c r="F23" s="68"/>
      <c r="G23" s="99"/>
      <c r="H23" s="100">
        <f t="shared" si="1"/>
        <v>0</v>
      </c>
      <c r="I23" s="70"/>
      <c r="J23" s="70"/>
      <c r="K23" s="34"/>
      <c r="L23" s="35"/>
      <c r="M23" s="35"/>
      <c r="N23" s="39">
        <f t="shared" si="3"/>
        <v>0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28"/>
      <c r="C24" s="29"/>
      <c r="D24" s="44"/>
      <c r="E24" s="68"/>
      <c r="F24" s="68"/>
      <c r="G24" s="99"/>
      <c r="H24" s="100">
        <f t="shared" si="1"/>
        <v>0</v>
      </c>
      <c r="I24" s="70"/>
      <c r="J24" s="70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5" spans="1:18" ht="30" customHeight="1">
      <c r="A25" s="42">
        <v>15</v>
      </c>
      <c r="B25" s="28"/>
      <c r="C25" s="29"/>
      <c r="D25" s="44"/>
      <c r="E25" s="68"/>
      <c r="F25" s="68"/>
      <c r="G25" s="99"/>
      <c r="H25" s="100">
        <f t="shared" si="1"/>
        <v>0</v>
      </c>
      <c r="I25" s="70"/>
      <c r="J25" s="70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28"/>
      <c r="C26" s="29"/>
      <c r="D26" s="44"/>
      <c r="E26" s="68"/>
      <c r="F26" s="68"/>
      <c r="G26" s="99"/>
      <c r="H26" s="100">
        <f t="shared" si="1"/>
        <v>0</v>
      </c>
      <c r="I26" s="70"/>
      <c r="J26" s="70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28"/>
      <c r="C27" s="29"/>
      <c r="D27" s="44"/>
      <c r="E27" s="68"/>
      <c r="F27" s="68"/>
      <c r="G27" s="99"/>
      <c r="H27" s="100">
        <f t="shared" si="1"/>
        <v>0</v>
      </c>
      <c r="I27" s="70"/>
      <c r="J27" s="70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28"/>
      <c r="C28" s="29"/>
      <c r="D28" s="44"/>
      <c r="E28" s="68"/>
      <c r="F28" s="68"/>
      <c r="G28" s="99"/>
      <c r="H28" s="100">
        <f t="shared" si="1"/>
        <v>0</v>
      </c>
      <c r="I28" s="70"/>
      <c r="J28" s="70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28"/>
      <c r="C29" s="29"/>
      <c r="D29" s="44"/>
      <c r="E29" s="68"/>
      <c r="F29" s="68"/>
      <c r="G29" s="99"/>
      <c r="H29" s="100">
        <f t="shared" si="1"/>
        <v>0</v>
      </c>
      <c r="I29" s="70"/>
      <c r="J29" s="70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28"/>
      <c r="C30" s="29"/>
      <c r="D30" s="44"/>
      <c r="E30" s="68"/>
      <c r="F30" s="68"/>
      <c r="G30" s="99"/>
      <c r="H30" s="100">
        <f t="shared" si="1"/>
        <v>0</v>
      </c>
      <c r="I30" s="70"/>
      <c r="J30" s="70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2" spans="1:18">
      <c r="A32" s="59"/>
      <c r="B32" s="60"/>
      <c r="C32" s="60"/>
      <c r="D32" s="60"/>
      <c r="E32" s="60"/>
      <c r="F32" s="60"/>
      <c r="G32" s="60"/>
      <c r="H32" s="60"/>
      <c r="I32" s="60"/>
      <c r="J32" s="101"/>
      <c r="K32" s="101"/>
      <c r="L32" s="60"/>
      <c r="M32" s="60"/>
      <c r="N32" s="60"/>
      <c r="O32" s="60"/>
      <c r="P32" s="101"/>
      <c r="Q32" s="3"/>
    </row>
    <row r="33" spans="1:17">
      <c r="A33" s="81"/>
      <c r="B33" s="82"/>
      <c r="C33" s="83"/>
      <c r="D33" s="84"/>
      <c r="E33" s="84"/>
      <c r="F33" s="85"/>
      <c r="G33" s="86"/>
      <c r="H33" s="87"/>
      <c r="I33" s="88"/>
      <c r="J33" s="101"/>
      <c r="K33" s="101"/>
      <c r="L33" s="88"/>
      <c r="M33" s="88"/>
      <c r="N33" s="89"/>
      <c r="O33" s="90"/>
      <c r="P33" s="101"/>
      <c r="Q33" s="3"/>
    </row>
    <row r="34" spans="1:17">
      <c r="A34" s="59"/>
      <c r="B34" s="75" t="s">
        <v>41</v>
      </c>
      <c r="C34" s="75"/>
      <c r="D34" s="75"/>
      <c r="E34" s="60"/>
      <c r="F34" s="60"/>
      <c r="G34" s="75" t="s">
        <v>43</v>
      </c>
      <c r="H34" s="75"/>
      <c r="I34" s="75"/>
      <c r="J34" s="101"/>
      <c r="K34" s="101"/>
      <c r="L34" s="75" t="s">
        <v>42</v>
      </c>
      <c r="M34" s="75"/>
      <c r="N34" s="75"/>
      <c r="O34" s="60"/>
      <c r="P34" s="101"/>
      <c r="Q34" s="3"/>
    </row>
    <row r="35" spans="1:17">
      <c r="A35" s="59"/>
      <c r="B35" s="60"/>
      <c r="C35" s="60"/>
      <c r="D35" s="60"/>
      <c r="E35" s="60"/>
      <c r="F35" s="60"/>
      <c r="G35" s="60"/>
      <c r="H35" s="60"/>
      <c r="I35" s="60"/>
      <c r="J35" s="101"/>
      <c r="K35" s="101"/>
      <c r="L35" s="60"/>
      <c r="M35" s="60"/>
      <c r="N35" s="60"/>
      <c r="O35" s="60"/>
      <c r="P35" s="101"/>
      <c r="Q35" s="3"/>
    </row>
    <row r="36" spans="1:17">
      <c r="A36" s="59"/>
      <c r="B36" s="60"/>
      <c r="C36" s="60"/>
      <c r="D36" s="60"/>
      <c r="E36" s="60"/>
      <c r="F36" s="60"/>
      <c r="G36" s="60"/>
      <c r="H36" s="60"/>
      <c r="I36" s="60"/>
      <c r="J36" s="101"/>
      <c r="K36" s="101"/>
      <c r="L36" s="60"/>
      <c r="M36" s="60"/>
      <c r="N36" s="60"/>
      <c r="O36" s="60"/>
      <c r="P36" s="101"/>
      <c r="Q3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3 N11:N30">
      <formula1>0</formula1>
      <formula2>0</formula2>
    </dataValidation>
    <dataValidation type="decimal" operator="greaterThanOrEqual" allowBlank="1" showErrorMessage="1" errorTitle="Valore" error="Inserire un numero maggiore o uguale a 0 (zero)!" sqref="H33:M33 L11:M30 K17:K30 H11:K11 H12:J30">
      <formula1>0</formula1>
      <formula2>0</formula2>
    </dataValidation>
    <dataValidation type="textLength" operator="greaterThan" allowBlank="1" showErrorMessage="1" sqref="D33:E33 F16:F30">
      <formula1>1</formula1>
      <formula2>0</formula2>
    </dataValidation>
    <dataValidation type="textLength" operator="greaterThan" sqref="F33 G19:G30">
      <formula1>1</formula1>
      <formula2>0</formula2>
    </dataValidation>
    <dataValidation type="date" operator="greaterThanOrEqual" showErrorMessage="1" errorTitle="Data" error="Inserire una data superiore al 1/11/2000" sqref="B33 B11:B12">
      <formula1>36831</formula1>
      <formula2>0</formula2>
    </dataValidation>
    <dataValidation type="textLength" operator="greaterThan" allowBlank="1" sqref="C3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R16" sqref="R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5" t="s">
        <v>0</v>
      </c>
      <c r="C1" s="115"/>
      <c r="D1" s="106" t="s">
        <v>44</v>
      </c>
      <c r="E1" s="106"/>
      <c r="F1" s="50" t="s">
        <v>65</v>
      </c>
      <c r="G1" s="156" t="s">
        <v>66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100</v>
      </c>
      <c r="Q1" s="3" t="s">
        <v>28</v>
      </c>
      <c r="R1" s="102">
        <f>R11</f>
        <v>20.149999999999999</v>
      </c>
    </row>
    <row r="2" spans="1:18" s="8" customFormat="1" ht="57.75" customHeight="1">
      <c r="A2" s="4"/>
      <c r="B2" s="105" t="s">
        <v>2</v>
      </c>
      <c r="C2" s="105"/>
      <c r="D2" s="106"/>
      <c r="E2" s="106"/>
      <c r="F2" s="9"/>
      <c r="G2" s="9"/>
      <c r="N2" s="10" t="s">
        <v>3</v>
      </c>
      <c r="O2" s="11"/>
      <c r="P2" s="12"/>
      <c r="Q2" s="3" t="s">
        <v>27</v>
      </c>
      <c r="R2" s="102"/>
    </row>
    <row r="3" spans="1:18" s="8" customFormat="1" ht="35.25" customHeight="1">
      <c r="A3" s="4"/>
      <c r="B3" s="105" t="s">
        <v>26</v>
      </c>
      <c r="C3" s="105"/>
      <c r="D3" s="106" t="s">
        <v>28</v>
      </c>
      <c r="E3" s="106"/>
      <c r="N3" s="10" t="s">
        <v>4</v>
      </c>
      <c r="O3" s="11"/>
      <c r="P3" s="61">
        <f>+O7</f>
        <v>100</v>
      </c>
      <c r="Q3" s="13"/>
      <c r="R3" s="102">
        <f>R11</f>
        <v>20.149999999999999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2"/>
    </row>
    <row r="5" spans="1:18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6">
        <v>1.73</v>
      </c>
      <c r="N5" s="104" t="s">
        <v>8</v>
      </c>
      <c r="O5" s="104"/>
      <c r="P5" s="57">
        <f>P1-P2-P3-P4</f>
        <v>0</v>
      </c>
      <c r="Q5" s="13"/>
      <c r="R5" s="102">
        <f>R1-R3</f>
        <v>0</v>
      </c>
    </row>
    <row r="6" spans="1:18" s="8" customFormat="1" ht="43.5" customHeight="1" thickTop="1" thickBot="1">
      <c r="A6" s="4"/>
      <c r="B6" s="55" t="s">
        <v>62</v>
      </c>
      <c r="C6" s="55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1" t="s">
        <v>11</v>
      </c>
      <c r="E7" s="142"/>
      <c r="F7" s="142"/>
      <c r="G7" s="96">
        <f t="shared" ref="G7:O7" si="0">SUM(G11:G39)</f>
        <v>0</v>
      </c>
      <c r="H7" s="94">
        <f t="shared" si="0"/>
        <v>0</v>
      </c>
      <c r="I7" s="78">
        <f t="shared" si="0"/>
        <v>0</v>
      </c>
      <c r="J7" s="78">
        <f t="shared" si="0"/>
        <v>100</v>
      </c>
      <c r="K7" s="78">
        <f t="shared" si="0"/>
        <v>0</v>
      </c>
      <c r="L7" s="78">
        <f t="shared" si="0"/>
        <v>0</v>
      </c>
      <c r="M7" s="79">
        <f t="shared" si="0"/>
        <v>0</v>
      </c>
      <c r="N7" s="77">
        <f t="shared" si="0"/>
        <v>100</v>
      </c>
      <c r="O7" s="80">
        <f t="shared" si="0"/>
        <v>100</v>
      </c>
      <c r="P7" s="13">
        <f>+N7-SUM(H7:M7)</f>
        <v>0</v>
      </c>
    </row>
    <row r="8" spans="1:18" ht="36" customHeight="1" thickTop="1" thickBot="1">
      <c r="A8" s="122"/>
      <c r="B8" s="124" t="s">
        <v>12</v>
      </c>
      <c r="C8" s="124" t="s">
        <v>13</v>
      </c>
      <c r="D8" s="143" t="s">
        <v>25</v>
      </c>
      <c r="E8" s="124" t="s">
        <v>33</v>
      </c>
      <c r="F8" s="145" t="s">
        <v>32</v>
      </c>
      <c r="G8" s="146" t="s">
        <v>15</v>
      </c>
      <c r="H8" s="148" t="s">
        <v>16</v>
      </c>
      <c r="I8" s="108" t="s">
        <v>37</v>
      </c>
      <c r="J8" s="107" t="s">
        <v>39</v>
      </c>
      <c r="K8" s="107" t="s">
        <v>38</v>
      </c>
      <c r="L8" s="149" t="s">
        <v>22</v>
      </c>
      <c r="M8" s="150"/>
      <c r="N8" s="120" t="s">
        <v>17</v>
      </c>
      <c r="O8" s="132" t="s">
        <v>18</v>
      </c>
      <c r="P8" s="118" t="s">
        <v>19</v>
      </c>
      <c r="Q8" s="2"/>
      <c r="R8" s="133" t="s">
        <v>40</v>
      </c>
    </row>
    <row r="9" spans="1:18" ht="36" customHeight="1" thickTop="1" thickBot="1">
      <c r="A9" s="122"/>
      <c r="B9" s="124" t="s">
        <v>12</v>
      </c>
      <c r="C9" s="124"/>
      <c r="D9" s="144"/>
      <c r="E9" s="124"/>
      <c r="F9" s="145"/>
      <c r="G9" s="147"/>
      <c r="H9" s="148" t="s">
        <v>37</v>
      </c>
      <c r="I9" s="108" t="s">
        <v>37</v>
      </c>
      <c r="J9" s="108"/>
      <c r="K9" s="108" t="s">
        <v>36</v>
      </c>
      <c r="L9" s="113" t="s">
        <v>23</v>
      </c>
      <c r="M9" s="137" t="s">
        <v>24</v>
      </c>
      <c r="N9" s="120"/>
      <c r="O9" s="132"/>
      <c r="P9" s="118"/>
      <c r="Q9" s="2"/>
      <c r="R9" s="134"/>
    </row>
    <row r="10" spans="1:18" ht="37.5" customHeight="1" thickTop="1" thickBot="1">
      <c r="A10" s="122"/>
      <c r="B10" s="124"/>
      <c r="C10" s="124"/>
      <c r="D10" s="144"/>
      <c r="E10" s="124"/>
      <c r="F10" s="145"/>
      <c r="G10" s="93" t="s">
        <v>20</v>
      </c>
      <c r="H10" s="148"/>
      <c r="I10" s="108"/>
      <c r="J10" s="108"/>
      <c r="K10" s="108"/>
      <c r="L10" s="136"/>
      <c r="M10" s="117"/>
      <c r="N10" s="120"/>
      <c r="O10" s="132"/>
      <c r="P10" s="118"/>
      <c r="Q10" s="2"/>
      <c r="R10" s="135"/>
    </row>
    <row r="11" spans="1:18" ht="30" customHeight="1" thickTop="1">
      <c r="A11" s="27">
        <v>1</v>
      </c>
      <c r="B11" s="47">
        <v>41666</v>
      </c>
      <c r="C11" s="29" t="s">
        <v>59</v>
      </c>
      <c r="D11" s="30" t="s">
        <v>60</v>
      </c>
      <c r="E11" s="30" t="s">
        <v>61</v>
      </c>
      <c r="F11" s="31" t="s">
        <v>63</v>
      </c>
      <c r="G11" s="92"/>
      <c r="H11" s="33">
        <f>IF($D$3="si",($G$5/$G$6*G11),IF($D$3="no",G11*$G$4,0))</f>
        <v>0</v>
      </c>
      <c r="I11" s="34"/>
      <c r="J11" s="35">
        <v>100</v>
      </c>
      <c r="K11" s="67"/>
      <c r="L11" s="67"/>
      <c r="M11" s="38"/>
      <c r="N11" s="39">
        <f>SUM(H11:M11)</f>
        <v>100</v>
      </c>
      <c r="O11" s="40">
        <v>100</v>
      </c>
      <c r="P11" s="41"/>
      <c r="Q11" s="2"/>
      <c r="R11" s="71">
        <v>20.149999999999999</v>
      </c>
    </row>
    <row r="12" spans="1:18" ht="30" customHeight="1">
      <c r="A12" s="42">
        <v>2</v>
      </c>
      <c r="B12" s="28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7"/>
      <c r="L12" s="37"/>
      <c r="M12" s="38"/>
      <c r="N12" s="39">
        <f>SUM(H12:M12)</f>
        <v>0</v>
      </c>
      <c r="O12" s="43"/>
      <c r="P12" s="41"/>
      <c r="Q12" s="2"/>
      <c r="R12" s="71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7"/>
      <c r="L13" s="37"/>
      <c r="M13" s="38"/>
      <c r="N13" s="39">
        <f t="shared" ref="N13:N26" si="2">SUM(H13:M13)</f>
        <v>0</v>
      </c>
      <c r="O13" s="43"/>
      <c r="P13" s="41" t="str">
        <f t="shared" ref="P13:P39" si="3">IF(F13="Milano","X","")</f>
        <v/>
      </c>
      <c r="Q13" s="2"/>
      <c r="R13" s="72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3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4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3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3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3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3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3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3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3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3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3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3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3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3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3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3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3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3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3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3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3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3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3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3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3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3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1"/>
      <c r="B41" s="82"/>
      <c r="C41" s="83"/>
      <c r="D41" s="84"/>
      <c r="E41" s="84"/>
      <c r="F41" s="85"/>
      <c r="G41" s="86"/>
      <c r="H41" s="87"/>
      <c r="I41" s="88"/>
      <c r="J41" s="88"/>
      <c r="K41" s="88"/>
      <c r="L41" s="88"/>
      <c r="M41" s="88"/>
      <c r="N41" s="89"/>
      <c r="O41" s="90"/>
      <c r="P41" s="91"/>
    </row>
    <row r="42" spans="1:18">
      <c r="A42" s="59"/>
      <c r="B42" s="75" t="s">
        <v>41</v>
      </c>
      <c r="C42" s="75"/>
      <c r="D42" s="75"/>
      <c r="E42" s="60"/>
      <c r="F42" s="60"/>
      <c r="G42" s="75" t="s">
        <v>43</v>
      </c>
      <c r="H42" s="75"/>
      <c r="I42" s="75"/>
      <c r="J42" s="60"/>
      <c r="K42" s="60"/>
      <c r="L42" s="75" t="s">
        <v>42</v>
      </c>
      <c r="M42" s="75"/>
      <c r="N42" s="75"/>
      <c r="O42" s="60"/>
      <c r="P42" s="91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1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4" type="noConversion"/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allowBlank="1" sqref="C41 C23:C39 C12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Euro</vt:lpstr>
      <vt:lpstr>Nota Spese Qatar</vt:lpstr>
      <vt:lpstr>'Nota Spese Euro'!Area_stampa</vt:lpstr>
      <vt:lpstr>'Nota Spese Qatar'!Area_stampa</vt:lpstr>
      <vt:lpstr>'Nota Spese Euro'!Titoli_stampa</vt:lpstr>
      <vt:lpstr>'Nota Spese Qatar'!Titoli_stampa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2014-02-17T11:54:44Z</cp:lastPrinted>
  <dcterms:created xsi:type="dcterms:W3CDTF">2007-03-06T14:42:56Z</dcterms:created>
  <dcterms:modified xsi:type="dcterms:W3CDTF">2014-02-17T12:04:15Z</dcterms:modified>
</cp:coreProperties>
</file>