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0" windowWidth="1980" windowHeight="15990" activeTab="1"/>
  </bookViews>
  <sheets>
    <sheet name="Expense Value USD - Table 1" sheetId="1" r:id="rId1"/>
    <sheet name="Expense Mex Pesos" sheetId="2" r:id="rId2"/>
    <sheet name="Invoice (2)" sheetId="3" r:id="rId3"/>
    <sheet name="Calculation page" sheetId="4" r:id="rId4"/>
  </sheets>
  <definedNames>
    <definedName name="_xlnm.Print_Area" localSheetId="2">'Invoice (2)'!$A$1:$E$33</definedName>
    <definedName name="InvoiceNoDetails">"InvoiceDetails[Invoice No]"</definedName>
    <definedName name="rngInvoice" localSheetId="2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<sst xmlns="http://schemas.openxmlformats.org/spreadsheetml/2006/main" count="143" uniqueCount="80">
  <si>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</si>
  <si>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</si>
  <si>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</si>
  <si>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</si>
  <si>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</si>
  <si>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</si>
  <si>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</si>
  <si>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</si>
  <si>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</si>
  <si>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</si>
  <si>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</si>
  <si>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</si>
  <si>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</si>
  <si>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</si>
  <si>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</si>
  <si>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</si>
  <si>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</si>
  <si>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</si>
  <si>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</si>
  <si>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</si>
  <si>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</si>
  <si>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</si>
  <si>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</si>
  <si>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</si>
  <si>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</si>
  <si>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</si>
  <si>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</si>
  <si>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</si>
  <si>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</si>
  <si>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</si>
  <si>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</si>
  <si>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</si>
  <si>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</si>
  <si>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</si>
  <si>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</si>
  <si>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</si>
  <si>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</si>
  <si>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</si>
  <si>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</si>
  <si>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</si>
  <si>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</si>
  <si>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</si>
  <si>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</si>
  <si>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</si>
  <si>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</si>
  <si>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</si>
  <si>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</si>
  <si>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usa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</si>
  <si>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</si>
  <si>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</si>
  <si>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</si>
  <si>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</si>
  <si>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</si>
  <si>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</si>
  <si>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</si>
  <si>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</si>
  <si>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</si>
  <si>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</si>
  <si>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</si>
  <si>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</si>
  <si>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</si>
  <si>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</si>
  <si>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</si>
  <si>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* No phone bill this month, I called due to over chargein other countries and they found errors</t>
  </si>
  <si>
    <t>** Monthly is $1,559.50, but $300 is left on deposit towards last months fee.</t>
  </si>
  <si>
    <t xml:space="preserve">*Phone </t>
  </si>
  <si>
    <t>Mexican Peso</t>
  </si>
  <si>
    <t>Exchange rate</t>
  </si>
  <si>
    <t>Mexico</t>
  </si>
  <si>
    <t>Hotel</t>
  </si>
  <si>
    <t>**Office Rent $1,559.50-550</t>
  </si>
  <si>
    <t>POC Dany</t>
  </si>
  <si>
    <t>MCDA</t>
  </si>
  <si>
    <t>gas</t>
  </si>
  <si>
    <t>taci</t>
  </si>
  <si>
    <t>POC PGR</t>
  </si>
  <si>
    <t>POC Mexico</t>
  </si>
  <si>
    <t>Month August 2013 invoice</t>
  </si>
  <si>
    <t>Date:  October 2, 2013</t>
  </si>
  <si>
    <t>EURO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</si>
</sst>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Arial Rounded MT Bold"/>
      <family val="0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2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0" xfId="0" applyNumberFormat="1" applyFont="1" applyFill="1" applyBorder="1" applyAlignment="1">
      <alignment horizontal="center" vertical="center"/>
    </xf>
    <xf numFmtId="178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left" vertical="center"/>
    </xf>
    <xf numFmtId="0" fontId="2" fillId="33" borderId="42" xfId="0" applyNumberFormat="1" applyFont="1" applyFill="1" applyBorder="1" applyAlignment="1">
      <alignment horizontal="left" vertical="center"/>
    </xf>
    <xf numFmtId="38" fontId="2" fillId="33" borderId="43" xfId="0" applyNumberFormat="1" applyFont="1" applyFill="1" applyBorder="1" applyAlignment="1">
      <alignment horizontal="center" vertical="center"/>
    </xf>
    <xf numFmtId="174" fontId="2" fillId="33" borderId="44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4" fontId="2" fillId="34" borderId="43" xfId="0" applyNumberFormat="1" applyFont="1" applyFill="1" applyBorder="1" applyAlignment="1">
      <alignment horizontal="right" vertical="center"/>
    </xf>
    <xf numFmtId="4" fontId="2" fillId="35" borderId="43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horizontal="right" vertical="center" wrapText="1"/>
    </xf>
    <xf numFmtId="40" fontId="3" fillId="33" borderId="43" xfId="0" applyNumberFormat="1" applyFont="1" applyFill="1" applyBorder="1" applyAlignment="1">
      <alignment vertical="center"/>
    </xf>
    <xf numFmtId="0" fontId="3" fillId="33" borderId="43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vertical="center"/>
    </xf>
    <xf numFmtId="173" fontId="2" fillId="33" borderId="48" xfId="0" applyNumberFormat="1" applyFont="1" applyFill="1" applyBorder="1" applyAlignment="1">
      <alignment vertical="center"/>
    </xf>
    <xf numFmtId="4" fontId="2" fillId="33" borderId="49" xfId="0" applyNumberFormat="1" applyFont="1" applyFill="1" applyBorder="1" applyAlignment="1">
      <alignment vertical="center"/>
    </xf>
    <xf numFmtId="0" fontId="2" fillId="33" borderId="50" xfId="0" applyNumberFormat="1" applyFont="1" applyFill="1" applyBorder="1" applyAlignment="1">
      <alignment vertical="center"/>
    </xf>
    <xf numFmtId="1" fontId="2" fillId="33" borderId="51" xfId="0" applyNumberFormat="1" applyFont="1" applyFill="1" applyBorder="1" applyAlignment="1">
      <alignment horizontal="center" vertical="center"/>
    </xf>
    <xf numFmtId="178" fontId="2" fillId="33" borderId="52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left" vertical="center"/>
    </xf>
    <xf numFmtId="0" fontId="2" fillId="33" borderId="52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2" xfId="0" applyNumberFormat="1" applyFont="1" applyFill="1" applyBorder="1" applyAlignment="1">
      <alignment horizontal="center" vertical="center"/>
    </xf>
    <xf numFmtId="174" fontId="2" fillId="33" borderId="52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2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vertical="center"/>
    </xf>
    <xf numFmtId="173" fontId="2" fillId="33" borderId="53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vertical="center"/>
    </xf>
    <xf numFmtId="173" fontId="2" fillId="33" borderId="55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8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14" fontId="2" fillId="33" borderId="41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right" vertical="center"/>
    </xf>
    <xf numFmtId="182" fontId="2" fillId="33" borderId="58" xfId="0" applyNumberFormat="1" applyFont="1" applyFill="1" applyBorder="1" applyAlignment="1">
      <alignment horizontal="right" vertical="center"/>
    </xf>
    <xf numFmtId="182" fontId="2" fillId="33" borderId="57" xfId="0" applyNumberFormat="1" applyFont="1" applyFill="1" applyBorder="1" applyAlignment="1">
      <alignment vertical="center"/>
    </xf>
    <xf numFmtId="182" fontId="2" fillId="33" borderId="58" xfId="0" applyNumberFormat="1" applyFont="1" applyFill="1" applyBorder="1" applyAlignment="1">
      <alignment vertical="center"/>
    </xf>
    <xf numFmtId="182" fontId="2" fillId="33" borderId="58" xfId="0" applyNumberFormat="1" applyFont="1" applyFill="1" applyBorder="1" applyAlignment="1">
      <alignment horizontal="left" vertical="center"/>
    </xf>
    <xf numFmtId="182" fontId="2" fillId="33" borderId="48" xfId="0" applyNumberFormat="1" applyFont="1" applyFill="1" applyBorder="1" applyAlignment="1">
      <alignment vertical="center"/>
    </xf>
    <xf numFmtId="182" fontId="2" fillId="33" borderId="59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44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5" xfId="0" applyNumberFormat="1" applyFont="1" applyFill="1" applyBorder="1" applyAlignment="1">
      <alignment horizontal="left" vertical="center"/>
    </xf>
    <xf numFmtId="182" fontId="7" fillId="33" borderId="46" xfId="0" applyNumberFormat="1" applyFont="1" applyFill="1" applyBorder="1" applyAlignment="1">
      <alignment horizontal="left" vertical="center"/>
    </xf>
    <xf numFmtId="182" fontId="2" fillId="33" borderId="46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63" xfId="0" applyNumberFormat="1" applyFont="1" applyFill="1" applyBorder="1" applyAlignment="1">
      <alignment horizontal="center" vertical="center"/>
    </xf>
    <xf numFmtId="14" fontId="2" fillId="33" borderId="64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left" vertical="center"/>
    </xf>
    <xf numFmtId="0" fontId="2" fillId="33" borderId="65" xfId="0" applyNumberFormat="1" applyFont="1" applyFill="1" applyBorder="1" applyAlignment="1">
      <alignment horizontal="left" vertical="center"/>
    </xf>
    <xf numFmtId="182" fontId="2" fillId="33" borderId="66" xfId="0" applyNumberFormat="1" applyFont="1" applyFill="1" applyBorder="1" applyAlignment="1">
      <alignment vertical="center"/>
    </xf>
    <xf numFmtId="38" fontId="2" fillId="33" borderId="67" xfId="0" applyNumberFormat="1" applyFont="1" applyFill="1" applyBorder="1" applyAlignment="1">
      <alignment horizontal="center" vertical="center"/>
    </xf>
    <xf numFmtId="182" fontId="2" fillId="33" borderId="68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69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182" fontId="2" fillId="33" borderId="66" xfId="0" applyNumberFormat="1" applyFont="1" applyFill="1" applyBorder="1" applyAlignment="1">
      <alignment horizontal="right" vertical="center"/>
    </xf>
    <xf numFmtId="4" fontId="2" fillId="35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horizontal="right" vertical="center" wrapText="1"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71" xfId="46" applyFont="1" applyFill="1" applyBorder="1" applyAlignment="1">
      <alignment vertical="center"/>
      <protection/>
    </xf>
    <xf numFmtId="190" fontId="32" fillId="40" borderId="71" xfId="46" applyNumberFormat="1" applyFont="1" applyFill="1" applyBorder="1" applyAlignment="1">
      <alignment horizontal="right" vertical="center"/>
      <protection/>
    </xf>
    <xf numFmtId="183" fontId="32" fillId="40" borderId="72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183" fontId="2" fillId="34" borderId="43" xfId="0" applyNumberFormat="1" applyFont="1" applyFill="1" applyBorder="1" applyAlignment="1">
      <alignment horizontal="right" vertical="center"/>
    </xf>
    <xf numFmtId="183" fontId="2" fillId="33" borderId="62" xfId="0" applyNumberFormat="1" applyFont="1" applyFill="1" applyBorder="1" applyAlignment="1">
      <alignment horizontal="right" vertical="center"/>
    </xf>
    <xf numFmtId="183" fontId="2" fillId="33" borderId="58" xfId="0" applyNumberFormat="1" applyFont="1" applyFill="1" applyBorder="1" applyAlignment="1">
      <alignment horizontal="right" vertical="center"/>
    </xf>
    <xf numFmtId="193" fontId="3" fillId="33" borderId="43" xfId="0" applyNumberFormat="1" applyFont="1" applyFill="1" applyBorder="1" applyAlignment="1">
      <alignment vertical="center"/>
    </xf>
    <xf numFmtId="4" fontId="3" fillId="33" borderId="43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73" xfId="0" applyNumberFormat="1" applyFont="1" applyFill="1" applyBorder="1" applyAlignment="1">
      <alignment horizontal="center" vertical="center" wrapText="1"/>
    </xf>
    <xf numFmtId="49" fontId="3" fillId="35" borderId="74" xfId="0" applyNumberFormat="1" applyFont="1" applyFill="1" applyBorder="1" applyAlignment="1">
      <alignment horizontal="left" vertical="center"/>
    </xf>
    <xf numFmtId="173" fontId="3" fillId="34" borderId="75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74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76" xfId="0" applyNumberFormat="1" applyFont="1" applyFill="1" applyBorder="1" applyAlignment="1">
      <alignment horizontal="center" vertical="center"/>
    </xf>
    <xf numFmtId="0" fontId="2" fillId="41" borderId="77" xfId="0" applyNumberFormat="1" applyFont="1" applyFill="1" applyBorder="1" applyAlignment="1">
      <alignment horizontal="center" vertical="center"/>
    </xf>
    <xf numFmtId="0" fontId="2" fillId="41" borderId="78" xfId="0" applyNumberFormat="1" applyFont="1" applyFill="1" applyBorder="1" applyAlignment="1">
      <alignment horizontal="center" vertical="center"/>
    </xf>
    <xf numFmtId="38" fontId="2" fillId="37" borderId="76" xfId="0" applyNumberFormat="1" applyFont="1" applyFill="1" applyBorder="1" applyAlignment="1">
      <alignment horizontal="center" vertical="center"/>
    </xf>
    <xf numFmtId="38" fontId="2" fillId="37" borderId="77" xfId="0" applyNumberFormat="1" applyFont="1" applyFill="1" applyBorder="1" applyAlignment="1">
      <alignment horizontal="center" vertical="center"/>
    </xf>
    <xf numFmtId="38" fontId="2" fillId="37" borderId="79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80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81" xfId="0" applyNumberFormat="1" applyFont="1" applyFill="1" applyBorder="1" applyAlignment="1">
      <alignment horizontal="center" vertical="center" wrapText="1"/>
    </xf>
    <xf numFmtId="0" fontId="2" fillId="37" borderId="82" xfId="0" applyNumberFormat="1" applyFont="1" applyFill="1" applyBorder="1" applyAlignment="1">
      <alignment horizontal="center" vertical="center" wrapText="1"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4" xfId="0" applyNumberFormat="1" applyFont="1" applyFill="1" applyBorder="1" applyAlignment="1">
      <alignment horizontal="center" vertical="center" wrapText="1"/>
    </xf>
    <xf numFmtId="0" fontId="2" fillId="37" borderId="85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87" xfId="0" applyNumberFormat="1" applyFont="1" applyFill="1" applyBorder="1" applyAlignment="1">
      <alignment horizontal="center" vertical="center" wrapText="1"/>
    </xf>
    <xf numFmtId="0" fontId="52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  <xf numFmtId="0" fontId="31" fillId="0" borderId="0" xfId="46" applyFont="1" applyAlignment="1">
      <alignment horizontal="center"/>
      <protection/>
    </xf>
    <xf numFmtId="0" fontId="53" fillId="0" borderId="0" xfId="46" applyFont="1" applyAlignment="1">
      <alignment horizontal="left" vertical="center" indent="5"/>
      <protection/>
    </xf>
    <xf numFmtId="193" fontId="3" fillId="33" borderId="12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="50" zoomScaleNormal="50" zoomScalePageLayoutView="0" workbookViewId="0" topLeftCell="A1">
      <selection activeCell="R13" sqref="R13:R1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58" t="s">
        <v>0</v>
      </c>
      <c r="C1" s="158"/>
      <c r="D1" s="158" t="s">
        <v>1</v>
      </c>
      <c r="E1" s="158"/>
      <c r="F1" s="3" t="s">
        <v>2</v>
      </c>
      <c r="G1" s="4">
        <v>41487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338.57</v>
      </c>
      <c r="Q1" s="10" t="s">
        <v>5</v>
      </c>
      <c r="R1" s="191">
        <f>SUM(R11:R16)</f>
        <v>255.89</v>
      </c>
    </row>
    <row r="2" spans="1:18" ht="57.75" customHeight="1">
      <c r="A2" s="2"/>
      <c r="B2" s="158" t="s">
        <v>6</v>
      </c>
      <c r="C2" s="158"/>
      <c r="D2" s="158" t="s">
        <v>7</v>
      </c>
      <c r="E2" s="158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91"/>
    </row>
    <row r="3" spans="1:18" ht="35.25" customHeight="1">
      <c r="A3" s="2"/>
      <c r="B3" s="158" t="s">
        <v>10</v>
      </c>
      <c r="C3" s="158"/>
      <c r="D3" s="158" t="s">
        <v>9</v>
      </c>
      <c r="E3" s="158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91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91"/>
    </row>
    <row r="5" spans="1:18" ht="43.5" customHeight="1">
      <c r="A5" s="2"/>
      <c r="B5" s="28" t="s">
        <v>13</v>
      </c>
      <c r="C5" s="29"/>
      <c r="D5" s="30">
        <v>6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61" t="s">
        <v>15</v>
      </c>
      <c r="O5" s="162"/>
      <c r="P5" s="32">
        <f>P1-P2-P3</f>
        <v>338.57</v>
      </c>
      <c r="Q5" s="10"/>
      <c r="R5" s="191">
        <f>SUM(R11:R16)</f>
        <v>255.89</v>
      </c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63" t="s">
        <v>18</v>
      </c>
      <c r="B7" s="164"/>
      <c r="C7" s="165"/>
      <c r="D7" s="166" t="s">
        <v>19</v>
      </c>
      <c r="E7" s="167"/>
      <c r="F7" s="168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230</v>
      </c>
      <c r="K7" s="46">
        <f t="shared" si="0"/>
        <v>0</v>
      </c>
      <c r="L7" s="46">
        <f t="shared" si="0"/>
        <v>0</v>
      </c>
      <c r="M7" s="47">
        <f t="shared" si="0"/>
        <v>108.57000000000001</v>
      </c>
      <c r="N7" s="48">
        <f t="shared" si="0"/>
        <v>338.57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69"/>
      <c r="B8" s="170" t="s">
        <v>20</v>
      </c>
      <c r="C8" s="170" t="s">
        <v>21</v>
      </c>
      <c r="D8" s="171" t="s">
        <v>22</v>
      </c>
      <c r="E8" s="170" t="s">
        <v>23</v>
      </c>
      <c r="F8" s="172" t="s">
        <v>24</v>
      </c>
      <c r="G8" s="156" t="s">
        <v>25</v>
      </c>
      <c r="H8" s="182" t="s">
        <v>26</v>
      </c>
      <c r="I8" s="183" t="s">
        <v>27</v>
      </c>
      <c r="J8" s="183" t="s">
        <v>28</v>
      </c>
      <c r="K8" s="183" t="s">
        <v>29</v>
      </c>
      <c r="L8" s="184" t="s">
        <v>30</v>
      </c>
      <c r="M8" s="185"/>
      <c r="N8" s="159" t="s">
        <v>4</v>
      </c>
      <c r="O8" s="173" t="s">
        <v>31</v>
      </c>
      <c r="P8" s="174" t="s">
        <v>32</v>
      </c>
      <c r="Q8" s="51"/>
      <c r="R8" s="175" t="s">
        <v>79</v>
      </c>
    </row>
    <row r="9" spans="1:18" ht="36" customHeight="1">
      <c r="A9" s="169"/>
      <c r="B9" s="170"/>
      <c r="C9" s="170"/>
      <c r="D9" s="171"/>
      <c r="E9" s="170"/>
      <c r="F9" s="172"/>
      <c r="G9" s="157"/>
      <c r="H9" s="182"/>
      <c r="I9" s="183"/>
      <c r="J9" s="183"/>
      <c r="K9" s="183"/>
      <c r="L9" s="178" t="s">
        <v>34</v>
      </c>
      <c r="M9" s="180" t="s">
        <v>35</v>
      </c>
      <c r="N9" s="160"/>
      <c r="O9" s="173"/>
      <c r="P9" s="174"/>
      <c r="Q9" s="51"/>
      <c r="R9" s="176"/>
    </row>
    <row r="10" spans="1:18" ht="37.5" customHeight="1" thickBot="1" thickTop="1">
      <c r="A10" s="169"/>
      <c r="B10" s="170"/>
      <c r="C10" s="170"/>
      <c r="D10" s="171"/>
      <c r="E10" s="170"/>
      <c r="F10" s="172"/>
      <c r="G10" s="52" t="s">
        <v>36</v>
      </c>
      <c r="H10" s="182"/>
      <c r="I10" s="183"/>
      <c r="J10" s="183"/>
      <c r="K10" s="183"/>
      <c r="L10" s="179"/>
      <c r="M10" s="181"/>
      <c r="N10" s="160"/>
      <c r="O10" s="173"/>
      <c r="P10" s="174"/>
      <c r="Q10" s="51"/>
      <c r="R10" s="177"/>
    </row>
    <row r="11" spans="1:18" ht="30" customHeight="1" thickTop="1">
      <c r="A11" s="53">
        <v>1</v>
      </c>
      <c r="B11" s="103">
        <v>41517</v>
      </c>
      <c r="C11" s="54" t="s">
        <v>71</v>
      </c>
      <c r="D11" s="55" t="s">
        <v>46</v>
      </c>
      <c r="E11" s="55" t="s">
        <v>47</v>
      </c>
      <c r="F11" s="107">
        <v>80</v>
      </c>
      <c r="G11" s="56"/>
      <c r="H11" s="111"/>
      <c r="I11" s="112"/>
      <c r="J11" s="112">
        <v>80</v>
      </c>
      <c r="K11" s="113"/>
      <c r="L11" s="114"/>
      <c r="M11" s="105"/>
      <c r="N11" s="68">
        <f aca="true" t="shared" si="1" ref="N11:N28">SUM(H11:M11)</f>
        <v>80</v>
      </c>
      <c r="O11" s="57"/>
      <c r="P11" s="58"/>
      <c r="Q11" s="51"/>
      <c r="R11" s="59">
        <v>60.47</v>
      </c>
    </row>
    <row r="12" spans="1:18" ht="30" customHeight="1">
      <c r="A12" s="124"/>
      <c r="B12" s="125">
        <v>41517</v>
      </c>
      <c r="C12" s="126" t="s">
        <v>72</v>
      </c>
      <c r="D12" s="127" t="s">
        <v>73</v>
      </c>
      <c r="E12" s="127" t="s">
        <v>47</v>
      </c>
      <c r="F12" s="128">
        <v>36.11</v>
      </c>
      <c r="G12" s="129"/>
      <c r="H12" s="130"/>
      <c r="I12" s="131"/>
      <c r="J12" s="131"/>
      <c r="K12" s="132"/>
      <c r="L12" s="133"/>
      <c r="M12" s="134">
        <v>36.11</v>
      </c>
      <c r="N12" s="68">
        <f t="shared" si="1"/>
        <v>36.11</v>
      </c>
      <c r="O12" s="135"/>
      <c r="P12" s="136"/>
      <c r="Q12" s="51"/>
      <c r="R12" s="137">
        <v>27.29</v>
      </c>
    </row>
    <row r="13" spans="1:18" ht="30" customHeight="1">
      <c r="A13" s="60">
        <v>2</v>
      </c>
      <c r="B13" s="104">
        <v>41517</v>
      </c>
      <c r="C13" s="62" t="s">
        <v>72</v>
      </c>
      <c r="D13" s="63" t="s">
        <v>48</v>
      </c>
      <c r="E13" s="63" t="s">
        <v>47</v>
      </c>
      <c r="F13" s="108">
        <v>11.98</v>
      </c>
      <c r="G13" s="64"/>
      <c r="H13" s="115"/>
      <c r="I13" s="116"/>
      <c r="J13" s="116"/>
      <c r="K13" s="117"/>
      <c r="L13" s="118"/>
      <c r="M13" s="106">
        <v>11.98</v>
      </c>
      <c r="N13" s="68">
        <f t="shared" si="1"/>
        <v>11.98</v>
      </c>
      <c r="O13" s="69"/>
      <c r="P13" s="70"/>
      <c r="Q13" s="51"/>
      <c r="R13" s="71">
        <v>9.05</v>
      </c>
    </row>
    <row r="14" spans="1:18" ht="30" customHeight="1">
      <c r="A14" s="60">
        <v>3</v>
      </c>
      <c r="B14" s="104">
        <v>41517</v>
      </c>
      <c r="C14" s="62" t="s">
        <v>72</v>
      </c>
      <c r="D14" s="63" t="s">
        <v>48</v>
      </c>
      <c r="E14" s="63" t="s">
        <v>47</v>
      </c>
      <c r="F14" s="108">
        <v>15.38</v>
      </c>
      <c r="G14" s="64"/>
      <c r="H14" s="115"/>
      <c r="I14" s="116"/>
      <c r="J14" s="116"/>
      <c r="K14" s="117"/>
      <c r="L14" s="118"/>
      <c r="M14" s="106">
        <v>15.38</v>
      </c>
      <c r="N14" s="68">
        <f t="shared" si="1"/>
        <v>15.38</v>
      </c>
      <c r="O14" s="69"/>
      <c r="P14" s="70">
        <f aca="true" t="shared" si="2" ref="P14:P30">IF(F14="Milano","X","")</f>
      </c>
      <c r="Q14" s="51"/>
      <c r="R14" s="72">
        <v>11.62</v>
      </c>
    </row>
    <row r="15" spans="1:18" ht="30" customHeight="1">
      <c r="A15" s="60">
        <v>4</v>
      </c>
      <c r="B15" s="104">
        <v>41517</v>
      </c>
      <c r="C15" s="62" t="s">
        <v>72</v>
      </c>
      <c r="D15" s="63" t="s">
        <v>48</v>
      </c>
      <c r="E15" s="63" t="s">
        <v>47</v>
      </c>
      <c r="F15" s="108">
        <v>45.1</v>
      </c>
      <c r="G15" s="64"/>
      <c r="H15" s="115"/>
      <c r="I15" s="116"/>
      <c r="J15" s="119"/>
      <c r="K15" s="117"/>
      <c r="L15" s="118"/>
      <c r="M15" s="106">
        <v>45.1</v>
      </c>
      <c r="N15" s="68">
        <f t="shared" si="1"/>
        <v>45.1</v>
      </c>
      <c r="O15" s="69"/>
      <c r="P15" s="70">
        <f t="shared" si="2"/>
      </c>
      <c r="Q15" s="51"/>
      <c r="R15" s="70">
        <v>34.09</v>
      </c>
    </row>
    <row r="16" spans="1:18" ht="30" customHeight="1">
      <c r="A16" s="60">
        <v>5</v>
      </c>
      <c r="B16" s="104">
        <v>41512</v>
      </c>
      <c r="C16" s="62" t="s">
        <v>76</v>
      </c>
      <c r="D16" s="63" t="s">
        <v>46</v>
      </c>
      <c r="E16" s="63" t="s">
        <v>47</v>
      </c>
      <c r="F16" s="108">
        <v>150</v>
      </c>
      <c r="G16" s="64"/>
      <c r="H16" s="115"/>
      <c r="I16" s="116"/>
      <c r="J16" s="119">
        <v>150</v>
      </c>
      <c r="K16" s="117"/>
      <c r="L16" s="118"/>
      <c r="M16" s="106"/>
      <c r="N16" s="68">
        <f t="shared" si="1"/>
        <v>150</v>
      </c>
      <c r="O16" s="69"/>
      <c r="P16" s="70">
        <f t="shared" si="2"/>
      </c>
      <c r="Q16" s="51"/>
      <c r="R16" s="73">
        <v>113.37</v>
      </c>
    </row>
    <row r="17" spans="1:18" ht="30" customHeight="1">
      <c r="A17" s="60">
        <v>6</v>
      </c>
      <c r="B17" s="104"/>
      <c r="C17" s="62"/>
      <c r="D17" s="63"/>
      <c r="E17" s="63"/>
      <c r="F17" s="108"/>
      <c r="G17" s="64"/>
      <c r="H17" s="115"/>
      <c r="I17" s="116"/>
      <c r="J17" s="116"/>
      <c r="K17" s="120"/>
      <c r="L17" s="118"/>
      <c r="M17" s="106"/>
      <c r="N17" s="68">
        <f t="shared" si="1"/>
        <v>0</v>
      </c>
      <c r="O17" s="69"/>
      <c r="P17" s="70">
        <f t="shared" si="2"/>
      </c>
      <c r="Q17" s="51"/>
      <c r="R17" s="70"/>
    </row>
    <row r="18" spans="1:18" ht="30" customHeight="1">
      <c r="A18" s="60">
        <v>7</v>
      </c>
      <c r="B18" s="104"/>
      <c r="C18" s="62"/>
      <c r="D18" s="63"/>
      <c r="E18" s="63"/>
      <c r="F18" s="108"/>
      <c r="G18" s="64"/>
      <c r="H18" s="115"/>
      <c r="I18" s="116"/>
      <c r="J18" s="116"/>
      <c r="K18" s="120"/>
      <c r="L18" s="118"/>
      <c r="M18" s="106"/>
      <c r="N18" s="68">
        <f t="shared" si="1"/>
        <v>0</v>
      </c>
      <c r="O18" s="69"/>
      <c r="P18" s="70">
        <f t="shared" si="2"/>
      </c>
      <c r="Q18" s="51"/>
      <c r="R18" s="70"/>
    </row>
    <row r="19" spans="1:18" ht="30" customHeight="1">
      <c r="A19" s="60">
        <v>8</v>
      </c>
      <c r="B19" s="104"/>
      <c r="C19" s="62"/>
      <c r="D19" s="63"/>
      <c r="E19" s="63"/>
      <c r="F19" s="108"/>
      <c r="G19" s="64"/>
      <c r="H19" s="115"/>
      <c r="I19" s="116"/>
      <c r="J19" s="116"/>
      <c r="K19" s="120"/>
      <c r="L19" s="118"/>
      <c r="M19" s="106"/>
      <c r="N19" s="68">
        <f t="shared" si="1"/>
        <v>0</v>
      </c>
      <c r="O19" s="69"/>
      <c r="P19" s="70">
        <f t="shared" si="2"/>
      </c>
      <c r="Q19" s="51"/>
      <c r="R19" s="70"/>
    </row>
    <row r="20" spans="1:18" ht="30" customHeight="1">
      <c r="A20" s="60">
        <v>9</v>
      </c>
      <c r="B20" s="104"/>
      <c r="C20" s="62"/>
      <c r="D20" s="63"/>
      <c r="E20" s="63"/>
      <c r="F20" s="109"/>
      <c r="G20" s="64"/>
      <c r="H20" s="115"/>
      <c r="I20" s="116"/>
      <c r="J20" s="116"/>
      <c r="K20" s="120"/>
      <c r="L20" s="118"/>
      <c r="M20" s="106"/>
      <c r="N20" s="68">
        <f t="shared" si="1"/>
        <v>0</v>
      </c>
      <c r="O20" s="69"/>
      <c r="P20" s="70">
        <f t="shared" si="2"/>
      </c>
      <c r="Q20" s="51"/>
      <c r="R20" s="70"/>
    </row>
    <row r="21" spans="1:18" ht="30" customHeight="1">
      <c r="A21" s="60">
        <v>10</v>
      </c>
      <c r="B21" s="104"/>
      <c r="C21" s="62"/>
      <c r="D21" s="63"/>
      <c r="E21" s="63"/>
      <c r="F21" s="109"/>
      <c r="G21" s="64"/>
      <c r="H21" s="115"/>
      <c r="I21" s="116"/>
      <c r="J21" s="116"/>
      <c r="K21" s="120"/>
      <c r="L21" s="118"/>
      <c r="M21" s="106"/>
      <c r="N21" s="68">
        <f t="shared" si="1"/>
        <v>0</v>
      </c>
      <c r="O21" s="69"/>
      <c r="P21" s="70">
        <f t="shared" si="2"/>
      </c>
      <c r="Q21" s="51"/>
      <c r="R21" s="70"/>
    </row>
    <row r="22" spans="1:18" ht="30" customHeight="1">
      <c r="A22" s="60">
        <v>11</v>
      </c>
      <c r="B22" s="104"/>
      <c r="C22" s="62"/>
      <c r="D22" s="63"/>
      <c r="E22" s="63"/>
      <c r="F22" s="109"/>
      <c r="G22" s="64"/>
      <c r="H22" s="115"/>
      <c r="I22" s="116"/>
      <c r="J22" s="117"/>
      <c r="K22" s="121"/>
      <c r="L22" s="118"/>
      <c r="M22" s="106"/>
      <c r="N22" s="68">
        <f t="shared" si="1"/>
        <v>0</v>
      </c>
      <c r="O22" s="69"/>
      <c r="P22" s="70">
        <f t="shared" si="2"/>
      </c>
      <c r="Q22" s="51"/>
      <c r="R22" s="70"/>
    </row>
    <row r="23" spans="1:18" ht="30" customHeight="1">
      <c r="A23" s="60">
        <v>12</v>
      </c>
      <c r="B23" s="104"/>
      <c r="C23" s="62"/>
      <c r="D23" s="63"/>
      <c r="E23" s="63"/>
      <c r="F23" s="109"/>
      <c r="G23" s="64"/>
      <c r="H23" s="115"/>
      <c r="I23" s="116"/>
      <c r="J23" s="116"/>
      <c r="K23" s="117"/>
      <c r="L23" s="118"/>
      <c r="M23" s="106"/>
      <c r="N23" s="68">
        <f t="shared" si="1"/>
        <v>0</v>
      </c>
      <c r="O23" s="69"/>
      <c r="P23" s="70">
        <f t="shared" si="2"/>
      </c>
      <c r="Q23" s="51"/>
      <c r="R23" s="70"/>
    </row>
    <row r="24" spans="1:18" ht="30" customHeight="1">
      <c r="A24" s="60">
        <v>13</v>
      </c>
      <c r="B24" s="104"/>
      <c r="C24" s="62"/>
      <c r="D24" s="63"/>
      <c r="E24" s="63"/>
      <c r="F24" s="108"/>
      <c r="G24" s="64"/>
      <c r="H24" s="115"/>
      <c r="I24" s="116"/>
      <c r="J24" s="117"/>
      <c r="K24" s="122"/>
      <c r="L24" s="118"/>
      <c r="M24" s="106"/>
      <c r="N24" s="68">
        <f t="shared" si="1"/>
        <v>0</v>
      </c>
      <c r="O24" s="69"/>
      <c r="P24" s="70">
        <f t="shared" si="2"/>
      </c>
      <c r="Q24" s="51"/>
      <c r="R24" s="70"/>
    </row>
    <row r="25" spans="1:18" ht="30" customHeight="1">
      <c r="A25" s="60">
        <v>14</v>
      </c>
      <c r="B25" s="104"/>
      <c r="C25" s="62"/>
      <c r="D25" s="63"/>
      <c r="E25" s="63"/>
      <c r="F25" s="108"/>
      <c r="G25" s="64"/>
      <c r="H25" s="115"/>
      <c r="I25" s="116"/>
      <c r="J25" s="117"/>
      <c r="K25" s="122"/>
      <c r="L25" s="118"/>
      <c r="M25" s="106"/>
      <c r="N25" s="68">
        <f t="shared" si="1"/>
        <v>0</v>
      </c>
      <c r="O25" s="69"/>
      <c r="P25" s="70">
        <f t="shared" si="2"/>
      </c>
      <c r="Q25" s="51"/>
      <c r="R25" s="70"/>
    </row>
    <row r="26" spans="1:18" ht="30" customHeight="1">
      <c r="A26" s="60">
        <v>15</v>
      </c>
      <c r="B26" s="104"/>
      <c r="C26" s="62"/>
      <c r="D26" s="63"/>
      <c r="E26" s="63"/>
      <c r="F26" s="108"/>
      <c r="G26" s="64"/>
      <c r="H26" s="115"/>
      <c r="I26" s="116"/>
      <c r="J26" s="117"/>
      <c r="K26" s="122"/>
      <c r="L26" s="118"/>
      <c r="M26" s="106"/>
      <c r="N26" s="68">
        <f t="shared" si="1"/>
        <v>0</v>
      </c>
      <c r="O26" s="69"/>
      <c r="P26" s="70">
        <f t="shared" si="2"/>
      </c>
      <c r="Q26" s="51"/>
      <c r="R26" s="70"/>
    </row>
    <row r="27" spans="1:18" ht="30" customHeight="1">
      <c r="A27" s="60">
        <v>16</v>
      </c>
      <c r="B27" s="104"/>
      <c r="C27" s="62"/>
      <c r="D27" s="63"/>
      <c r="E27" s="63"/>
      <c r="F27" s="108"/>
      <c r="G27" s="64"/>
      <c r="H27" s="115"/>
      <c r="I27" s="116"/>
      <c r="J27" s="117"/>
      <c r="K27" s="122"/>
      <c r="L27" s="118"/>
      <c r="M27" s="106"/>
      <c r="N27" s="68">
        <f t="shared" si="1"/>
        <v>0</v>
      </c>
      <c r="O27" s="69"/>
      <c r="P27" s="70">
        <f t="shared" si="2"/>
      </c>
      <c r="Q27" s="51"/>
      <c r="R27" s="70"/>
    </row>
    <row r="28" spans="1:18" ht="30" customHeight="1">
      <c r="A28" s="60">
        <v>17</v>
      </c>
      <c r="B28" s="104"/>
      <c r="C28" s="62"/>
      <c r="D28" s="63"/>
      <c r="E28" s="63"/>
      <c r="F28" s="108"/>
      <c r="G28" s="64"/>
      <c r="H28" s="115"/>
      <c r="I28" s="116"/>
      <c r="J28" s="117"/>
      <c r="K28" s="122"/>
      <c r="L28" s="118"/>
      <c r="M28" s="106"/>
      <c r="N28" s="68">
        <f t="shared" si="1"/>
        <v>0</v>
      </c>
      <c r="O28" s="69"/>
      <c r="P28" s="70">
        <f t="shared" si="2"/>
      </c>
      <c r="Q28" s="51"/>
      <c r="R28" s="70"/>
    </row>
    <row r="29" spans="1:18" ht="30" customHeight="1">
      <c r="A29" s="60">
        <v>18</v>
      </c>
      <c r="B29" s="104"/>
      <c r="C29" s="62"/>
      <c r="D29" s="63"/>
      <c r="E29" s="63"/>
      <c r="F29" s="108"/>
      <c r="G29" s="64"/>
      <c r="H29" s="115"/>
      <c r="I29" s="116"/>
      <c r="J29" s="117"/>
      <c r="K29" s="122"/>
      <c r="L29" s="118"/>
      <c r="M29" s="106"/>
      <c r="N29" s="68">
        <f>SUM(H29:M29)</f>
        <v>0</v>
      </c>
      <c r="O29" s="69"/>
      <c r="P29" s="70">
        <f t="shared" si="2"/>
      </c>
      <c r="Q29" s="51"/>
      <c r="R29" s="70"/>
    </row>
    <row r="30" spans="1:18" ht="30" customHeight="1">
      <c r="A30" s="60">
        <v>19</v>
      </c>
      <c r="B30" s="104"/>
      <c r="C30" s="62"/>
      <c r="D30" s="63"/>
      <c r="E30" s="63"/>
      <c r="F30" s="108"/>
      <c r="G30" s="64"/>
      <c r="H30" s="115"/>
      <c r="I30" s="116"/>
      <c r="J30" s="117"/>
      <c r="K30" s="122"/>
      <c r="L30" s="118"/>
      <c r="M30" s="106"/>
      <c r="N30" s="68">
        <f>SUM(H30:M30)</f>
        <v>0</v>
      </c>
      <c r="O30" s="69"/>
      <c r="P30" s="70">
        <f t="shared" si="2"/>
      </c>
      <c r="Q30" s="51"/>
      <c r="R30" s="70"/>
    </row>
    <row r="31" ht="30" customHeight="1"/>
    <row r="32" spans="1:18" ht="18.75" customHeight="1">
      <c r="A32" s="75"/>
      <c r="B32" s="76"/>
      <c r="C32" s="76"/>
      <c r="D32" s="76"/>
      <c r="E32" s="76"/>
      <c r="F32" s="110"/>
      <c r="G32" s="76"/>
      <c r="H32" s="76"/>
      <c r="I32" s="76"/>
      <c r="J32" s="76"/>
      <c r="K32" s="76"/>
      <c r="L32" s="76"/>
      <c r="M32" s="76"/>
      <c r="N32" s="77"/>
      <c r="O32" s="76"/>
      <c r="P32" s="76"/>
      <c r="Q32" s="78"/>
      <c r="R32" s="79"/>
    </row>
    <row r="33" spans="1:18" ht="18.75" customHeight="1">
      <c r="A33" s="80"/>
      <c r="B33" s="81"/>
      <c r="C33" s="82"/>
      <c r="D33" s="83"/>
      <c r="E33" s="84"/>
      <c r="F33" s="85"/>
      <c r="G33" s="86"/>
      <c r="H33" s="87"/>
      <c r="I33" s="87"/>
      <c r="J33" s="88"/>
      <c r="K33" s="88"/>
      <c r="L33" s="87"/>
      <c r="M33" s="87"/>
      <c r="N33" s="89"/>
      <c r="O33" s="90"/>
      <c r="P33" s="91"/>
      <c r="Q33" s="78"/>
      <c r="R33" s="5"/>
    </row>
    <row r="34" spans="1:18" ht="18.75" customHeight="1">
      <c r="A34" s="92"/>
      <c r="B34" s="93" t="s">
        <v>37</v>
      </c>
      <c r="C34" s="93"/>
      <c r="D34" s="93"/>
      <c r="E34" s="85"/>
      <c r="F34" s="85"/>
      <c r="G34" s="93" t="s">
        <v>38</v>
      </c>
      <c r="H34" s="93"/>
      <c r="I34" s="93"/>
      <c r="J34" s="85"/>
      <c r="K34" s="85"/>
      <c r="L34" s="93" t="s">
        <v>39</v>
      </c>
      <c r="M34" s="93"/>
      <c r="N34" s="94"/>
      <c r="O34" s="85"/>
      <c r="P34" s="91"/>
      <c r="Q34" s="78"/>
      <c r="R34" s="5"/>
    </row>
    <row r="35" spans="1:18" ht="18.75" customHeight="1">
      <c r="A35" s="92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95"/>
      <c r="O35" s="85"/>
      <c r="P35" s="91"/>
      <c r="Q35" s="78"/>
      <c r="R35" s="5"/>
    </row>
    <row r="36" spans="1:18" ht="18.7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97"/>
      <c r="P36" s="97"/>
      <c r="Q36" s="78"/>
      <c r="R36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view="pageBreakPreview" zoomScale="60" zoomScaleNormal="50" zoomScalePageLayoutView="0" workbookViewId="0" topLeftCell="D1">
      <selection activeCell="S13" sqref="S13:S1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8.3984375" style="1" customWidth="1"/>
    <col min="20" max="16384" width="10.19921875" style="1" customWidth="1"/>
  </cols>
  <sheetData>
    <row r="1" spans="1:18" ht="65.25" customHeight="1">
      <c r="A1" s="2"/>
      <c r="B1" s="158" t="s">
        <v>0</v>
      </c>
      <c r="C1" s="158"/>
      <c r="D1" s="158" t="s">
        <v>1</v>
      </c>
      <c r="E1" s="158"/>
      <c r="F1" s="3" t="s">
        <v>2</v>
      </c>
      <c r="G1" s="4">
        <f>'Expense Value USD - Table 1'!G1</f>
        <v>41487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5851.41</v>
      </c>
      <c r="Q1" s="10" t="s">
        <v>5</v>
      </c>
      <c r="R1" s="155">
        <f>SUM(R11:R28)</f>
        <v>445.7</v>
      </c>
    </row>
    <row r="2" spans="1:18" ht="57.75" customHeight="1">
      <c r="A2" s="2"/>
      <c r="B2" s="158" t="s">
        <v>6</v>
      </c>
      <c r="C2" s="158"/>
      <c r="D2" s="158" t="s">
        <v>7</v>
      </c>
      <c r="E2" s="158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</row>
    <row r="3" spans="1:18" ht="35.25" customHeight="1">
      <c r="A3" s="2"/>
      <c r="B3" s="158" t="s">
        <v>10</v>
      </c>
      <c r="C3" s="158"/>
      <c r="D3" s="158" t="s">
        <v>9</v>
      </c>
      <c r="E3" s="158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8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61" t="s">
        <v>15</v>
      </c>
      <c r="O5" s="162"/>
      <c r="P5" s="32">
        <f>P1-P2-P3</f>
        <v>5851.41</v>
      </c>
      <c r="Q5" s="10"/>
      <c r="R5" s="155">
        <f>R1</f>
        <v>445.7</v>
      </c>
    </row>
    <row r="6" spans="1:18" ht="43.5" customHeight="1">
      <c r="A6" s="33"/>
      <c r="B6" s="34" t="s">
        <v>66</v>
      </c>
      <c r="C6" s="34"/>
      <c r="D6" s="99"/>
      <c r="E6" s="36">
        <v>12.167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63" t="s">
        <v>18</v>
      </c>
      <c r="B7" s="164"/>
      <c r="C7" s="165"/>
      <c r="D7" s="166" t="s">
        <v>19</v>
      </c>
      <c r="E7" s="167"/>
      <c r="F7" s="168"/>
      <c r="G7" s="44">
        <f aca="true" t="shared" si="0" ref="G7:O7">SUM(G11:G28)</f>
        <v>0</v>
      </c>
      <c r="H7" s="45">
        <f t="shared" si="0"/>
        <v>0</v>
      </c>
      <c r="I7" s="46">
        <f t="shared" si="0"/>
        <v>0</v>
      </c>
      <c r="J7" s="46">
        <f t="shared" si="0"/>
        <v>260</v>
      </c>
      <c r="K7" s="46">
        <f t="shared" si="0"/>
        <v>0</v>
      </c>
      <c r="L7" s="46">
        <f t="shared" si="0"/>
        <v>2148.31</v>
      </c>
      <c r="M7" s="47">
        <f t="shared" si="0"/>
        <v>3443.1</v>
      </c>
      <c r="N7" s="49">
        <f t="shared" si="0"/>
        <v>5851.41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69"/>
      <c r="B8" s="170" t="s">
        <v>20</v>
      </c>
      <c r="C8" s="170" t="s">
        <v>21</v>
      </c>
      <c r="D8" s="171" t="s">
        <v>22</v>
      </c>
      <c r="E8" s="170" t="s">
        <v>23</v>
      </c>
      <c r="F8" s="172" t="s">
        <v>24</v>
      </c>
      <c r="G8" s="156" t="s">
        <v>25</v>
      </c>
      <c r="H8" s="182" t="s">
        <v>26</v>
      </c>
      <c r="I8" s="183" t="s">
        <v>27</v>
      </c>
      <c r="J8" s="183" t="s">
        <v>28</v>
      </c>
      <c r="K8" s="183" t="s">
        <v>29</v>
      </c>
      <c r="L8" s="184" t="s">
        <v>30</v>
      </c>
      <c r="M8" s="185"/>
      <c r="N8" s="159" t="s">
        <v>4</v>
      </c>
      <c r="O8" s="173" t="s">
        <v>31</v>
      </c>
      <c r="P8" s="174" t="s">
        <v>32</v>
      </c>
      <c r="Q8" s="51"/>
      <c r="R8" s="175" t="s">
        <v>33</v>
      </c>
      <c r="S8" s="175" t="s">
        <v>79</v>
      </c>
    </row>
    <row r="9" spans="1:19" ht="36" customHeight="1" thickBot="1" thickTop="1">
      <c r="A9" s="169"/>
      <c r="B9" s="170"/>
      <c r="C9" s="170"/>
      <c r="D9" s="171"/>
      <c r="E9" s="170"/>
      <c r="F9" s="172"/>
      <c r="G9" s="157"/>
      <c r="H9" s="182"/>
      <c r="I9" s="183"/>
      <c r="J9" s="183"/>
      <c r="K9" s="183"/>
      <c r="L9" s="178" t="s">
        <v>34</v>
      </c>
      <c r="M9" s="180" t="s">
        <v>35</v>
      </c>
      <c r="N9" s="160"/>
      <c r="O9" s="173"/>
      <c r="P9" s="174"/>
      <c r="Q9" s="51"/>
      <c r="R9" s="176"/>
      <c r="S9" s="176" t="s">
        <v>79</v>
      </c>
    </row>
    <row r="10" spans="1:19" ht="37.5" customHeight="1" thickBot="1" thickTop="1">
      <c r="A10" s="169"/>
      <c r="B10" s="170"/>
      <c r="C10" s="170"/>
      <c r="D10" s="171"/>
      <c r="E10" s="170"/>
      <c r="F10" s="172"/>
      <c r="G10" s="52" t="s">
        <v>36</v>
      </c>
      <c r="H10" s="182"/>
      <c r="I10" s="183"/>
      <c r="J10" s="183"/>
      <c r="K10" s="183"/>
      <c r="L10" s="179"/>
      <c r="M10" s="181"/>
      <c r="N10" s="160"/>
      <c r="O10" s="173"/>
      <c r="P10" s="174"/>
      <c r="Q10" s="51"/>
      <c r="R10" s="177"/>
      <c r="S10" s="177"/>
    </row>
    <row r="11" spans="1:19" ht="30" customHeight="1" thickTop="1">
      <c r="A11" s="60">
        <v>1</v>
      </c>
      <c r="B11" s="61">
        <v>41515</v>
      </c>
      <c r="C11" s="62" t="s">
        <v>75</v>
      </c>
      <c r="D11" s="63" t="s">
        <v>69</v>
      </c>
      <c r="E11" s="63" t="s">
        <v>68</v>
      </c>
      <c r="F11" s="152">
        <v>2148.31</v>
      </c>
      <c r="G11" s="64"/>
      <c r="H11" s="65"/>
      <c r="I11" s="66"/>
      <c r="J11" s="67"/>
      <c r="K11" s="74"/>
      <c r="L11" s="151">
        <v>2148.31</v>
      </c>
      <c r="M11" s="152"/>
      <c r="N11" s="150">
        <f aca="true" t="shared" si="1" ref="N11:N28">SUM(H11:M11)</f>
        <v>2148.31</v>
      </c>
      <c r="O11" s="69"/>
      <c r="P11" s="70"/>
      <c r="Q11" s="51"/>
      <c r="R11" s="154">
        <v>161.7</v>
      </c>
      <c r="S11" s="154">
        <v>121</v>
      </c>
    </row>
    <row r="12" spans="1:19" ht="30" customHeight="1">
      <c r="A12" s="60">
        <v>2</v>
      </c>
      <c r="B12" s="61">
        <v>41512</v>
      </c>
      <c r="C12" s="62" t="s">
        <v>75</v>
      </c>
      <c r="D12" s="63" t="s">
        <v>74</v>
      </c>
      <c r="E12" s="63" t="s">
        <v>68</v>
      </c>
      <c r="F12" s="152">
        <v>260</v>
      </c>
      <c r="G12" s="64"/>
      <c r="H12" s="65"/>
      <c r="I12" s="66"/>
      <c r="J12" s="67">
        <v>260</v>
      </c>
      <c r="K12" s="74"/>
      <c r="L12" s="151"/>
      <c r="M12" s="152"/>
      <c r="N12" s="150">
        <f t="shared" si="1"/>
        <v>260</v>
      </c>
      <c r="O12" s="69"/>
      <c r="P12" s="70"/>
      <c r="Q12" s="51"/>
      <c r="R12" s="154">
        <v>20.06</v>
      </c>
      <c r="S12" s="154">
        <v>14.98</v>
      </c>
    </row>
    <row r="13" spans="1:19" ht="30" customHeight="1">
      <c r="A13" s="60">
        <v>3</v>
      </c>
      <c r="B13" s="61">
        <v>41512</v>
      </c>
      <c r="C13" s="62" t="s">
        <v>75</v>
      </c>
      <c r="D13" s="63" t="s">
        <v>48</v>
      </c>
      <c r="E13" s="63" t="s">
        <v>68</v>
      </c>
      <c r="F13" s="152">
        <v>2553</v>
      </c>
      <c r="G13" s="64"/>
      <c r="H13" s="65"/>
      <c r="I13" s="66"/>
      <c r="J13" s="67"/>
      <c r="K13" s="74"/>
      <c r="L13" s="151"/>
      <c r="M13" s="152">
        <v>2553</v>
      </c>
      <c r="N13" s="150">
        <f t="shared" si="1"/>
        <v>2553</v>
      </c>
      <c r="O13" s="69"/>
      <c r="P13" s="70">
        <f aca="true" t="shared" si="2" ref="P13:P28">IF(F13="Milano","X","")</f>
      </c>
      <c r="Q13" s="51"/>
      <c r="R13" s="154">
        <v>196.94</v>
      </c>
      <c r="S13" s="154">
        <v>147.11</v>
      </c>
    </row>
    <row r="14" spans="1:19" ht="30" customHeight="1">
      <c r="A14" s="60">
        <v>4</v>
      </c>
      <c r="B14" s="61">
        <v>41515</v>
      </c>
      <c r="C14" s="62" t="s">
        <v>75</v>
      </c>
      <c r="D14" s="63" t="s">
        <v>48</v>
      </c>
      <c r="E14" s="63" t="s">
        <v>68</v>
      </c>
      <c r="F14" s="152">
        <v>890.1</v>
      </c>
      <c r="G14" s="64"/>
      <c r="H14" s="65"/>
      <c r="I14" s="66"/>
      <c r="J14" s="67"/>
      <c r="K14" s="74"/>
      <c r="L14" s="151"/>
      <c r="M14" s="152">
        <v>890.1</v>
      </c>
      <c r="N14" s="150">
        <f t="shared" si="1"/>
        <v>890.1</v>
      </c>
      <c r="O14" s="69"/>
      <c r="P14" s="70">
        <f t="shared" si="2"/>
      </c>
      <c r="Q14" s="51"/>
      <c r="R14" s="154">
        <v>67</v>
      </c>
      <c r="S14" s="154">
        <v>50.14</v>
      </c>
    </row>
    <row r="15" spans="1:19" ht="30" customHeight="1">
      <c r="A15" s="60">
        <v>5</v>
      </c>
      <c r="B15" s="61"/>
      <c r="C15" s="62"/>
      <c r="D15" s="63"/>
      <c r="E15" s="63"/>
      <c r="F15" s="152"/>
      <c r="G15" s="64"/>
      <c r="H15" s="65"/>
      <c r="I15" s="66"/>
      <c r="J15" s="67"/>
      <c r="K15" s="74"/>
      <c r="L15" s="151"/>
      <c r="M15" s="152"/>
      <c r="N15" s="150">
        <f t="shared" si="1"/>
        <v>0</v>
      </c>
      <c r="O15" s="69"/>
      <c r="P15" s="70">
        <f t="shared" si="2"/>
      </c>
      <c r="Q15" s="51"/>
      <c r="R15" s="153"/>
      <c r="S15" s="153"/>
    </row>
    <row r="16" spans="1:19" ht="30" customHeight="1">
      <c r="A16" s="60">
        <v>6</v>
      </c>
      <c r="B16" s="61"/>
      <c r="C16" s="62"/>
      <c r="D16" s="63"/>
      <c r="E16" s="63"/>
      <c r="F16" s="152"/>
      <c r="G16" s="64"/>
      <c r="H16" s="65"/>
      <c r="I16" s="66"/>
      <c r="J16" s="67"/>
      <c r="K16" s="74"/>
      <c r="L16" s="151"/>
      <c r="M16" s="152"/>
      <c r="N16" s="150">
        <f t="shared" si="1"/>
        <v>0</v>
      </c>
      <c r="O16" s="69"/>
      <c r="P16" s="70">
        <f t="shared" si="2"/>
      </c>
      <c r="Q16" s="51"/>
      <c r="R16" s="70"/>
      <c r="S16" s="70"/>
    </row>
    <row r="17" spans="1:19" ht="30" customHeight="1">
      <c r="A17" s="60">
        <v>7</v>
      </c>
      <c r="B17" s="61"/>
      <c r="C17" s="62"/>
      <c r="D17" s="63"/>
      <c r="E17" s="63"/>
      <c r="F17" s="152"/>
      <c r="G17" s="64"/>
      <c r="H17" s="65"/>
      <c r="I17" s="66"/>
      <c r="J17" s="67"/>
      <c r="K17" s="74"/>
      <c r="L17" s="151"/>
      <c r="M17" s="152"/>
      <c r="N17" s="150">
        <f t="shared" si="1"/>
        <v>0</v>
      </c>
      <c r="O17" s="69"/>
      <c r="P17" s="70">
        <f t="shared" si="2"/>
      </c>
      <c r="Q17" s="51"/>
      <c r="R17" s="70"/>
      <c r="S17" s="70"/>
    </row>
    <row r="18" spans="1:19" ht="30" customHeight="1">
      <c r="A18" s="60">
        <v>8</v>
      </c>
      <c r="B18" s="61"/>
      <c r="C18" s="62"/>
      <c r="D18" s="63"/>
      <c r="E18" s="63"/>
      <c r="F18" s="152"/>
      <c r="G18" s="64"/>
      <c r="H18" s="65"/>
      <c r="I18" s="66"/>
      <c r="J18" s="67"/>
      <c r="K18" s="74"/>
      <c r="L18" s="151"/>
      <c r="M18" s="152"/>
      <c r="N18" s="150">
        <f t="shared" si="1"/>
        <v>0</v>
      </c>
      <c r="O18" s="69"/>
      <c r="P18" s="70">
        <f t="shared" si="2"/>
      </c>
      <c r="Q18" s="51"/>
      <c r="R18" s="70"/>
      <c r="S18" s="70"/>
    </row>
    <row r="19" spans="1:19" ht="30" customHeight="1">
      <c r="A19" s="60">
        <v>9</v>
      </c>
      <c r="B19" s="61"/>
      <c r="C19" s="62"/>
      <c r="D19" s="63"/>
      <c r="E19" s="63"/>
      <c r="F19" s="152"/>
      <c r="G19" s="64"/>
      <c r="H19" s="65"/>
      <c r="I19" s="66"/>
      <c r="J19" s="67"/>
      <c r="K19" s="74"/>
      <c r="L19" s="151"/>
      <c r="M19" s="152"/>
      <c r="N19" s="150">
        <f t="shared" si="1"/>
        <v>0</v>
      </c>
      <c r="O19" s="69"/>
      <c r="P19" s="70">
        <f t="shared" si="2"/>
      </c>
      <c r="Q19" s="51"/>
      <c r="R19" s="70"/>
      <c r="S19" s="70"/>
    </row>
    <row r="20" spans="1:19" ht="30" customHeight="1">
      <c r="A20" s="60">
        <v>10</v>
      </c>
      <c r="B20" s="61"/>
      <c r="C20" s="62"/>
      <c r="D20" s="63"/>
      <c r="E20" s="63"/>
      <c r="F20" s="152"/>
      <c r="G20" s="64"/>
      <c r="H20" s="65"/>
      <c r="I20" s="66"/>
      <c r="J20" s="67"/>
      <c r="K20" s="74"/>
      <c r="L20" s="151"/>
      <c r="M20" s="152"/>
      <c r="N20" s="150">
        <f t="shared" si="1"/>
        <v>0</v>
      </c>
      <c r="O20" s="69"/>
      <c r="P20" s="70">
        <f t="shared" si="2"/>
      </c>
      <c r="Q20" s="51"/>
      <c r="R20" s="70"/>
      <c r="S20" s="70"/>
    </row>
    <row r="21" spans="1:19" ht="30" customHeight="1">
      <c r="A21" s="60">
        <v>11</v>
      </c>
      <c r="B21" s="61"/>
      <c r="C21" s="62"/>
      <c r="D21" s="63"/>
      <c r="E21" s="63"/>
      <c r="F21" s="152"/>
      <c r="G21" s="64"/>
      <c r="H21" s="65"/>
      <c r="I21" s="66"/>
      <c r="J21" s="67"/>
      <c r="K21" s="74"/>
      <c r="L21" s="151"/>
      <c r="M21" s="152"/>
      <c r="N21" s="150">
        <f t="shared" si="1"/>
        <v>0</v>
      </c>
      <c r="O21" s="69"/>
      <c r="P21" s="70">
        <f t="shared" si="2"/>
      </c>
      <c r="Q21" s="51"/>
      <c r="R21" s="70"/>
      <c r="S21" s="70"/>
    </row>
    <row r="22" spans="1:19" ht="30" customHeight="1">
      <c r="A22" s="60">
        <v>12</v>
      </c>
      <c r="B22" s="61"/>
      <c r="C22" s="62"/>
      <c r="D22" s="63"/>
      <c r="E22" s="63"/>
      <c r="F22" s="152"/>
      <c r="G22" s="64"/>
      <c r="H22" s="65"/>
      <c r="I22" s="66"/>
      <c r="J22" s="67"/>
      <c r="K22" s="74"/>
      <c r="L22" s="151"/>
      <c r="M22" s="152"/>
      <c r="N22" s="150">
        <f t="shared" si="1"/>
        <v>0</v>
      </c>
      <c r="O22" s="69"/>
      <c r="P22" s="70">
        <f t="shared" si="2"/>
      </c>
      <c r="Q22" s="51"/>
      <c r="R22" s="70"/>
      <c r="S22" s="70"/>
    </row>
    <row r="23" spans="1:19" ht="30" customHeight="1">
      <c r="A23" s="60">
        <v>13</v>
      </c>
      <c r="B23" s="61"/>
      <c r="C23" s="62"/>
      <c r="D23" s="63"/>
      <c r="E23" s="63"/>
      <c r="F23" s="152"/>
      <c r="G23" s="64"/>
      <c r="H23" s="65"/>
      <c r="I23" s="66"/>
      <c r="J23" s="67"/>
      <c r="K23" s="74"/>
      <c r="L23" s="151"/>
      <c r="M23" s="152"/>
      <c r="N23" s="150">
        <f t="shared" si="1"/>
        <v>0</v>
      </c>
      <c r="O23" s="69"/>
      <c r="P23" s="70">
        <f t="shared" si="2"/>
      </c>
      <c r="Q23" s="51"/>
      <c r="R23" s="70"/>
      <c r="S23" s="70"/>
    </row>
    <row r="24" spans="1:19" ht="30" customHeight="1">
      <c r="A24" s="60">
        <v>14</v>
      </c>
      <c r="B24" s="61"/>
      <c r="C24" s="62"/>
      <c r="D24" s="63"/>
      <c r="E24" s="63"/>
      <c r="F24" s="152"/>
      <c r="G24" s="64"/>
      <c r="H24" s="65"/>
      <c r="I24" s="66"/>
      <c r="J24" s="67"/>
      <c r="K24" s="74"/>
      <c r="L24" s="151"/>
      <c r="M24" s="152"/>
      <c r="N24" s="150">
        <f t="shared" si="1"/>
        <v>0</v>
      </c>
      <c r="O24" s="69"/>
      <c r="P24" s="70">
        <f t="shared" si="2"/>
      </c>
      <c r="Q24" s="51"/>
      <c r="R24" s="70"/>
      <c r="S24" s="70"/>
    </row>
    <row r="25" spans="1:19" ht="30" customHeight="1">
      <c r="A25" s="60">
        <v>15</v>
      </c>
      <c r="B25" s="61"/>
      <c r="C25" s="62"/>
      <c r="D25" s="63"/>
      <c r="E25" s="63"/>
      <c r="F25" s="152"/>
      <c r="G25" s="64"/>
      <c r="H25" s="65"/>
      <c r="I25" s="66"/>
      <c r="J25" s="67"/>
      <c r="K25" s="74"/>
      <c r="L25" s="151"/>
      <c r="M25" s="152"/>
      <c r="N25" s="150">
        <f t="shared" si="1"/>
        <v>0</v>
      </c>
      <c r="O25" s="69"/>
      <c r="P25" s="70">
        <f t="shared" si="2"/>
      </c>
      <c r="Q25" s="51"/>
      <c r="R25" s="70"/>
      <c r="S25" s="70"/>
    </row>
    <row r="26" spans="1:19" ht="30" customHeight="1">
      <c r="A26" s="60">
        <v>16</v>
      </c>
      <c r="B26" s="61"/>
      <c r="C26" s="62"/>
      <c r="D26" s="63"/>
      <c r="E26" s="63"/>
      <c r="F26" s="152"/>
      <c r="G26" s="64"/>
      <c r="H26" s="65"/>
      <c r="I26" s="66"/>
      <c r="J26" s="67"/>
      <c r="K26" s="74"/>
      <c r="L26" s="151"/>
      <c r="M26" s="152"/>
      <c r="N26" s="150">
        <f t="shared" si="1"/>
        <v>0</v>
      </c>
      <c r="O26" s="69"/>
      <c r="P26" s="70">
        <f t="shared" si="2"/>
      </c>
      <c r="Q26" s="51"/>
      <c r="R26" s="70"/>
      <c r="S26" s="70"/>
    </row>
    <row r="27" spans="1:19" ht="30" customHeight="1">
      <c r="A27" s="60">
        <v>17</v>
      </c>
      <c r="B27" s="61"/>
      <c r="C27" s="62"/>
      <c r="D27" s="63"/>
      <c r="E27" s="63"/>
      <c r="F27" s="152"/>
      <c r="G27" s="64"/>
      <c r="H27" s="65"/>
      <c r="I27" s="66"/>
      <c r="J27" s="67"/>
      <c r="K27" s="74"/>
      <c r="L27" s="151"/>
      <c r="M27" s="152"/>
      <c r="N27" s="150">
        <f t="shared" si="1"/>
        <v>0</v>
      </c>
      <c r="O27" s="69"/>
      <c r="P27" s="70">
        <f t="shared" si="2"/>
      </c>
      <c r="Q27" s="51"/>
      <c r="R27" s="70"/>
      <c r="S27" s="70"/>
    </row>
    <row r="28" spans="1:19" ht="30" customHeight="1">
      <c r="A28" s="60">
        <v>18</v>
      </c>
      <c r="B28" s="61"/>
      <c r="C28" s="62"/>
      <c r="D28" s="63"/>
      <c r="E28" s="63"/>
      <c r="F28" s="152"/>
      <c r="G28" s="64"/>
      <c r="H28" s="65">
        <f>#N/A</f>
        <v>0</v>
      </c>
      <c r="I28" s="66"/>
      <c r="J28" s="67"/>
      <c r="K28" s="74"/>
      <c r="L28" s="151"/>
      <c r="M28" s="152"/>
      <c r="N28" s="150">
        <f t="shared" si="1"/>
        <v>0</v>
      </c>
      <c r="O28" s="69"/>
      <c r="P28" s="70">
        <f t="shared" si="2"/>
      </c>
      <c r="Q28" s="51"/>
      <c r="R28" s="70"/>
      <c r="S28" s="70"/>
    </row>
    <row r="29" spans="1:18" ht="18.75" customHeight="1">
      <c r="A29" s="100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76"/>
      <c r="P29" s="76"/>
      <c r="Q29" s="78"/>
      <c r="R29" s="79"/>
    </row>
    <row r="30" spans="1:18" ht="18.75" customHeight="1">
      <c r="A30" s="101"/>
      <c r="B30" s="81"/>
      <c r="C30" s="82"/>
      <c r="D30" s="83"/>
      <c r="E30" s="84"/>
      <c r="F30" s="85"/>
      <c r="G30" s="86"/>
      <c r="H30" s="87"/>
      <c r="I30" s="87"/>
      <c r="J30" s="88"/>
      <c r="K30" s="88"/>
      <c r="L30" s="87"/>
      <c r="M30" s="87"/>
      <c r="N30" s="89"/>
      <c r="O30" s="90"/>
      <c r="P30" s="91"/>
      <c r="Q30" s="78"/>
      <c r="R30" s="5"/>
    </row>
    <row r="31" spans="1:18" ht="18.75" customHeight="1">
      <c r="A31" s="102"/>
      <c r="B31" s="93" t="s">
        <v>37</v>
      </c>
      <c r="C31" s="93"/>
      <c r="D31" s="93"/>
      <c r="E31" s="85"/>
      <c r="F31" s="85"/>
      <c r="G31" s="93" t="s">
        <v>38</v>
      </c>
      <c r="H31" s="93"/>
      <c r="I31" s="93"/>
      <c r="J31" s="85"/>
      <c r="K31" s="85"/>
      <c r="L31" s="93" t="s">
        <v>39</v>
      </c>
      <c r="M31" s="93"/>
      <c r="N31" s="94"/>
      <c r="O31" s="85"/>
      <c r="P31" s="91"/>
      <c r="Q31" s="78"/>
      <c r="R31" s="5"/>
    </row>
    <row r="32" spans="1:18" ht="18.75" customHeight="1">
      <c r="A32" s="102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95"/>
      <c r="O32" s="85"/>
      <c r="P32" s="91"/>
      <c r="Q32" s="78"/>
      <c r="R32" s="5"/>
    </row>
    <row r="33" spans="1:18" ht="18.75" customHeight="1">
      <c r="A33" s="10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95"/>
      <c r="O33" s="85"/>
      <c r="P33" s="85"/>
      <c r="Q33" s="78"/>
      <c r="R33" s="5"/>
    </row>
  </sheetData>
  <sheetProtection/>
  <mergeCells count="28">
    <mergeCell ref="S8:S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1">
      <selection activeCell="A40" sqref="A40"/>
    </sheetView>
  </sheetViews>
  <sheetFormatPr defaultColWidth="7.59765625" defaultRowHeight="14.25"/>
  <cols>
    <col min="1" max="1" width="39" style="138" customWidth="1"/>
    <col min="2" max="2" width="14.59765625" style="138" customWidth="1"/>
    <col min="3" max="3" width="10.8984375" style="138" customWidth="1"/>
    <col min="4" max="4" width="15.8984375" style="138" customWidth="1"/>
    <col min="5" max="16384" width="7.59765625" style="138" customWidth="1"/>
  </cols>
  <sheetData>
    <row r="1" ht="42.75" customHeight="1"/>
    <row r="2" spans="1:4" ht="21">
      <c r="A2" s="189" t="s">
        <v>49</v>
      </c>
      <c r="B2" s="189"/>
      <c r="C2" s="189"/>
      <c r="D2" s="189"/>
    </row>
    <row r="3" spans="1:4" ht="21">
      <c r="A3" s="189" t="s">
        <v>50</v>
      </c>
      <c r="B3" s="189"/>
      <c r="C3" s="189"/>
      <c r="D3" s="189"/>
    </row>
    <row r="4" spans="1:4" ht="21">
      <c r="A4" s="189" t="s">
        <v>51</v>
      </c>
      <c r="B4" s="189"/>
      <c r="C4" s="189"/>
      <c r="D4" s="189"/>
    </row>
    <row r="5" spans="1:4" ht="21">
      <c r="A5" s="189"/>
      <c r="B5" s="189"/>
      <c r="C5" s="189"/>
      <c r="D5" s="189"/>
    </row>
    <row r="6" spans="1:4" ht="21">
      <c r="A6" s="189" t="s">
        <v>52</v>
      </c>
      <c r="B6" s="189"/>
      <c r="C6" s="189"/>
      <c r="D6" s="189"/>
    </row>
    <row r="7" spans="1:4" ht="21">
      <c r="A7" s="189" t="s">
        <v>77</v>
      </c>
      <c r="B7" s="189"/>
      <c r="C7" s="189"/>
      <c r="D7" s="189"/>
    </row>
    <row r="8" spans="1:4" ht="21">
      <c r="A8" s="189"/>
      <c r="B8" s="189"/>
      <c r="C8" s="189"/>
      <c r="D8" s="189"/>
    </row>
    <row r="9" ht="21">
      <c r="A9" s="139" t="s">
        <v>78</v>
      </c>
    </row>
    <row r="10" ht="17.25" customHeight="1">
      <c r="A10" s="140"/>
    </row>
    <row r="11" spans="1:4" s="142" customFormat="1" ht="19.5" customHeight="1">
      <c r="A11" s="141" t="s">
        <v>53</v>
      </c>
      <c r="B11" s="149">
        <f>'Expense Value USD - Table 1'!G1</f>
        <v>41487</v>
      </c>
      <c r="D11" s="143">
        <v>6666.67</v>
      </c>
    </row>
    <row r="12" spans="1:4" s="142" customFormat="1" ht="19.5" customHeight="1">
      <c r="A12" s="141" t="s">
        <v>54</v>
      </c>
      <c r="B12" s="149">
        <f>'Expense Value USD - Table 1'!G1</f>
        <v>41487</v>
      </c>
      <c r="D12" s="143">
        <f>'Calculation page'!C11</f>
        <v>784.27</v>
      </c>
    </row>
    <row r="13" spans="1:4" s="142" customFormat="1" ht="19.5" customHeight="1">
      <c r="A13" s="141" t="s">
        <v>65</v>
      </c>
      <c r="B13" s="149">
        <f>'Expense Value USD - Table 1'!G1</f>
        <v>41487</v>
      </c>
      <c r="D13" s="143">
        <f>'Calculation page'!I8</f>
        <v>1311.23</v>
      </c>
    </row>
    <row r="14" spans="1:4" s="142" customFormat="1" ht="19.5" customHeight="1">
      <c r="A14" s="141" t="s">
        <v>70</v>
      </c>
      <c r="B14" s="149">
        <f>'Expense Value USD - Table 1'!G1</f>
        <v>41487</v>
      </c>
      <c r="D14" s="143">
        <f>'Calculation page'!F8</f>
        <v>1010.6400000000001</v>
      </c>
    </row>
    <row r="15" spans="1:4" s="142" customFormat="1" ht="19.5" customHeight="1">
      <c r="A15" s="141"/>
      <c r="B15" s="141"/>
      <c r="D15" s="143"/>
    </row>
    <row r="16" spans="1:4" s="142" customFormat="1" ht="19.5" customHeight="1" thickBot="1">
      <c r="A16" s="141"/>
      <c r="D16" s="143"/>
    </row>
    <row r="17" spans="1:4" s="142" customFormat="1" ht="19.5" customHeight="1" thickTop="1">
      <c r="A17" s="144"/>
      <c r="B17" s="144"/>
      <c r="C17" s="145" t="s">
        <v>55</v>
      </c>
      <c r="D17" s="146">
        <f>SUM(D11:D15)</f>
        <v>9772.81</v>
      </c>
    </row>
    <row r="18" spans="1:5" s="142" customFormat="1" ht="19.5" customHeight="1">
      <c r="A18" s="147"/>
      <c r="B18" s="147"/>
      <c r="C18" s="147"/>
      <c r="D18" s="147"/>
      <c r="E18" s="147"/>
    </row>
    <row r="19" spans="1:5" s="142" customFormat="1" ht="19.5" customHeight="1">
      <c r="A19" s="190" t="s">
        <v>56</v>
      </c>
      <c r="B19" s="190"/>
      <c r="C19" s="190"/>
      <c r="D19" s="190"/>
      <c r="E19" s="190"/>
    </row>
    <row r="20" spans="1:5" s="142" customFormat="1" ht="19.5" customHeight="1">
      <c r="A20" s="190"/>
      <c r="B20" s="190"/>
      <c r="C20" s="190"/>
      <c r="D20" s="190"/>
      <c r="E20" s="190"/>
    </row>
    <row r="21" spans="1:5" s="142" customFormat="1" ht="19.5" customHeight="1">
      <c r="A21" s="186" t="s">
        <v>57</v>
      </c>
      <c r="B21" s="186"/>
      <c r="C21" s="186"/>
      <c r="D21" s="186"/>
      <c r="E21" s="186"/>
    </row>
    <row r="22" spans="1:5" s="142" customFormat="1" ht="19.5" customHeight="1">
      <c r="A22" s="186" t="s">
        <v>58</v>
      </c>
      <c r="B22" s="186"/>
      <c r="C22" s="186"/>
      <c r="D22" s="186"/>
      <c r="E22" s="186"/>
    </row>
    <row r="23" spans="1:5" s="142" customFormat="1" ht="19.5" customHeight="1">
      <c r="A23" s="186" t="s">
        <v>59</v>
      </c>
      <c r="B23" s="186"/>
      <c r="C23" s="186"/>
      <c r="D23" s="186"/>
      <c r="E23" s="186"/>
    </row>
    <row r="24" spans="1:5" s="142" customFormat="1" ht="19.5" customHeight="1">
      <c r="A24" s="186"/>
      <c r="B24" s="186"/>
      <c r="C24" s="186"/>
      <c r="D24" s="186"/>
      <c r="E24" s="186"/>
    </row>
    <row r="25" spans="1:5" s="142" customFormat="1" ht="19.5" customHeight="1">
      <c r="A25" s="186" t="s">
        <v>60</v>
      </c>
      <c r="B25" s="186"/>
      <c r="C25" s="186"/>
      <c r="D25" s="186"/>
      <c r="E25" s="186"/>
    </row>
    <row r="26" spans="1:5" s="142" customFormat="1" ht="19.5" customHeight="1">
      <c r="A26" s="186" t="s">
        <v>61</v>
      </c>
      <c r="B26" s="186"/>
      <c r="C26" s="186"/>
      <c r="D26" s="186"/>
      <c r="E26" s="186"/>
    </row>
    <row r="27" spans="1:5" s="142" customFormat="1" ht="19.5" customHeight="1">
      <c r="A27" s="186" t="s">
        <v>62</v>
      </c>
      <c r="B27" s="186"/>
      <c r="C27" s="186"/>
      <c r="D27" s="186"/>
      <c r="E27" s="186"/>
    </row>
    <row r="28" spans="1:5" s="142" customFormat="1" ht="19.5" customHeight="1">
      <c r="A28" s="187"/>
      <c r="B28" s="187"/>
      <c r="C28" s="187"/>
      <c r="D28" s="187"/>
      <c r="E28" s="187"/>
    </row>
    <row r="29" spans="1:5" s="142" customFormat="1" ht="19.5" customHeight="1">
      <c r="A29" s="188" t="s">
        <v>63</v>
      </c>
      <c r="B29" s="188"/>
      <c r="C29" s="188"/>
      <c r="D29" s="188"/>
      <c r="E29" s="188"/>
    </row>
    <row r="30" ht="21">
      <c r="A30" s="138" t="s">
        <v>64</v>
      </c>
    </row>
    <row r="34" spans="1:4" s="148" customFormat="1" ht="21">
      <c r="A34" s="138"/>
      <c r="B34" s="138"/>
      <c r="C34" s="138"/>
      <c r="D34" s="138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I19" sqref="I19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23"/>
    </row>
    <row r="2" spans="1:6" ht="14.25">
      <c r="A2" t="s">
        <v>41</v>
      </c>
      <c r="C2" s="123"/>
      <c r="F2" s="123"/>
    </row>
    <row r="3" spans="2:9" ht="14.25">
      <c r="B3" t="s">
        <v>42</v>
      </c>
      <c r="C3" s="123">
        <f>SUM('Expense Value USD - Table 1'!P5)</f>
        <v>338.57</v>
      </c>
      <c r="E3" t="s">
        <v>43</v>
      </c>
      <c r="F3" s="123">
        <v>1560.64</v>
      </c>
      <c r="H3" t="s">
        <v>44</v>
      </c>
      <c r="I3">
        <v>1881.23</v>
      </c>
    </row>
    <row r="4" spans="2:9" ht="14.25">
      <c r="B4" t="s">
        <v>66</v>
      </c>
      <c r="C4" s="123">
        <f>SUM('Expense Mex Pesos'!R5)</f>
        <v>445.7</v>
      </c>
      <c r="F4" s="123">
        <v>550</v>
      </c>
      <c r="I4">
        <v>-420</v>
      </c>
    </row>
    <row r="5" spans="3:9" ht="14.25">
      <c r="C5" s="123">
        <v>0</v>
      </c>
      <c r="F5" s="123"/>
      <c r="I5">
        <v>-150</v>
      </c>
    </row>
    <row r="6" spans="3:6" ht="14.25">
      <c r="C6" s="123">
        <v>0</v>
      </c>
      <c r="F6" s="123"/>
    </row>
    <row r="7" ht="14.25">
      <c r="C7" s="123"/>
    </row>
    <row r="8" spans="3:9" ht="14.25">
      <c r="C8" s="123">
        <v>0</v>
      </c>
      <c r="F8" s="123">
        <f>SUM(F3-F4)</f>
        <v>1010.6400000000001</v>
      </c>
      <c r="I8">
        <f>SUM(I3:I6)</f>
        <v>1311.23</v>
      </c>
    </row>
    <row r="9" ht="14.25">
      <c r="C9" s="123"/>
    </row>
    <row r="10" ht="14.25">
      <c r="C10" s="123"/>
    </row>
    <row r="11" spans="2:3" ht="14.25">
      <c r="B11" t="s">
        <v>45</v>
      </c>
      <c r="C11" s="123">
        <f>SUM(C3:C5)</f>
        <v>784.27</v>
      </c>
    </row>
    <row r="12" ht="14.25">
      <c r="C12" s="123"/>
    </row>
    <row r="13" ht="14.25">
      <c r="C13" s="123"/>
    </row>
    <row r="14" ht="14.25">
      <c r="C14" s="123"/>
    </row>
    <row r="15" ht="14.25">
      <c r="C15" s="1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2013-10-04T12:43:38Z</cp:lastPrinted>
  <dcterms:created xsi:type="dcterms:W3CDTF">2012-08-30T12:36:15Z</dcterms:created>
  <dcterms:modified xsi:type="dcterms:W3CDTF">2013-10-04T12:49:04Z</dcterms:modified>
  <cp:category/>
  <cp:version/>
  <cp:contentType/>
  <cp:contentStatus/>
</cp:coreProperties>
</file>