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0" windowWidth="1980" windowHeight="15990" activeTab="0"/>
  </bookViews>
  <sheets>
    <sheet name="Expense Value USD - Table 1" sheetId="1" r:id="rId1"/>
    <sheet name="Expense Mex Pesos" sheetId="2" r:id="rId2"/>
    <sheet name="Expense Canada $" sheetId="3" r:id="rId3"/>
    <sheet name="Expense Peru Sol" sheetId="4" r:id="rId4"/>
    <sheet name="Expense Brazil Reais" sheetId="5" r:id="rId5"/>
    <sheet name="Invoice (2)" sheetId="6" r:id="rId6"/>
    <sheet name="Calculation page" sheetId="7" r:id="rId7"/>
  </sheets>
  <definedNames>
    <definedName name="_xlnm.Print_Area" localSheetId="5">'Invoice (2)'!$A$1:$E$33</definedName>
    <definedName name="InvoiceNoDetails">"InvoiceDetails[Invoice No]"</definedName>
    <definedName name="rngInvoice" localSheetId="5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<sst xmlns="http://schemas.openxmlformats.org/spreadsheetml/2006/main" count="357" uniqueCount="93">
  <si>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</si>
  <si>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</si>
  <si>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</si>
  <si>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</si>
  <si>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</si>
  <si>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</si>
  <si>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</si>
  <si>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</si>
  <si>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</si>
  <si>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</si>
  <si>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</si>
  <si>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</si>
  <si>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</si>
  <si>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</si>
  <si>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</si>
  <si>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</si>
  <si>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</si>
  <si>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</si>
  <si>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</si>
  <si>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</si>
  <si>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</si>
  <si>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</si>
  <si>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</si>
  <si>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</si>
  <si>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</si>
  <si>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</si>
  <si>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</si>
  <si>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</si>
  <si>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</si>
  <si>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</si>
  <si>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</si>
  <si>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</si>
  <si>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</si>
  <si>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</si>
  <si>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</si>
  <si>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</si>
  <si>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</si>
  <si>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</si>
  <si>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</si>
  <si>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</si>
  <si>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</si>
  <si>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</si>
  <si>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</si>
  <si>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</si>
  <si>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</si>
  <si>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</si>
  <si>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</si>
  <si>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usa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</si>
  <si>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</si>
  <si>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</si>
  <si>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</si>
  <si>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</si>
  <si>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</si>
  <si>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</si>
  <si>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</si>
  <si>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</si>
  <si>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</si>
  <si>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</si>
  <si>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</si>
  <si>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</si>
  <si>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</si>
  <si>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</si>
  <si>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</si>
  <si>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* No phone bill this month, I called due to over chargein other countries and they found errors</t>
  </si>
  <si>
    <t>** Monthly is $1,559.50, but $300 is left on deposit towards last months fee.</t>
  </si>
  <si>
    <t xml:space="preserve">*Phone </t>
  </si>
  <si>
    <t>Mexican Peso</t>
  </si>
  <si>
    <t>Exchange rate</t>
  </si>
  <si>
    <t>Mexico</t>
  </si>
  <si>
    <t>TNI training Campeche</t>
  </si>
  <si>
    <t>hotel</t>
  </si>
  <si>
    <t>Cananda</t>
  </si>
  <si>
    <t>NATIA</t>
  </si>
  <si>
    <t>Meeting postcards</t>
  </si>
  <si>
    <t>Demo with TEVA Peru</t>
  </si>
  <si>
    <t>Peru</t>
  </si>
  <si>
    <t>ISS Brazil</t>
  </si>
  <si>
    <t>Taxi</t>
  </si>
  <si>
    <t>Brazil</t>
  </si>
  <si>
    <t>Peru Sol</t>
  </si>
  <si>
    <t>Brazil Reais</t>
  </si>
  <si>
    <t>Canadian Dollar</t>
  </si>
  <si>
    <t>Canada</t>
  </si>
  <si>
    <t>taxi home</t>
  </si>
  <si>
    <t>cables</t>
  </si>
  <si>
    <t>PGR POC</t>
  </si>
  <si>
    <t>DANY demo</t>
  </si>
  <si>
    <t>PGR Demo</t>
  </si>
  <si>
    <t>Vancouver BC Demo</t>
  </si>
  <si>
    <t>**Office Rent $1,560.64-550</t>
  </si>
  <si>
    <t>Month July 2013 invoice</t>
  </si>
  <si>
    <t>Date: October 2, 2013</t>
  </si>
  <si>
    <t>EURO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</si>
</sst>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54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Arial Rounded MT Bold"/>
      <family val="0"/>
    </font>
    <font>
      <sz val="16"/>
      <color indexed="8"/>
      <name val="Times New Rom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 Bold"/>
      <family val="0"/>
    </font>
    <font>
      <sz val="16"/>
      <color rgb="FF000000"/>
      <name val="Arial Rounded MT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9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6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178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38" fontId="2" fillId="33" borderId="40" xfId="0" applyNumberFormat="1" applyFont="1" applyFill="1" applyBorder="1" applyAlignment="1">
      <alignment horizontal="center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39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4" fontId="2" fillId="34" borderId="40" xfId="0" applyNumberFormat="1" applyFont="1" applyFill="1" applyBorder="1" applyAlignment="1">
      <alignment horizontal="right" vertical="center"/>
    </xf>
    <xf numFmtId="4" fontId="2" fillId="35" borderId="40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vertical="center"/>
    </xf>
    <xf numFmtId="174" fontId="2" fillId="33" borderId="43" xfId="0" applyNumberFormat="1" applyFont="1" applyFill="1" applyBorder="1" applyAlignment="1">
      <alignment horizontal="right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vertical="center"/>
    </xf>
    <xf numFmtId="173" fontId="2" fillId="33" borderId="45" xfId="0" applyNumberFormat="1" applyFont="1" applyFill="1" applyBorder="1" applyAlignment="1">
      <alignment vertical="center"/>
    </xf>
    <xf numFmtId="4" fontId="2" fillId="33" borderId="46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vertical="center"/>
    </xf>
    <xf numFmtId="1" fontId="2" fillId="33" borderId="48" xfId="0" applyNumberFormat="1" applyFont="1" applyFill="1" applyBorder="1" applyAlignment="1">
      <alignment horizontal="center" vertical="center"/>
    </xf>
    <xf numFmtId="178" fontId="2" fillId="33" borderId="49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left" vertical="center"/>
    </xf>
    <xf numFmtId="0" fontId="2" fillId="33" borderId="49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49" xfId="0" applyNumberFormat="1" applyFont="1" applyFill="1" applyBorder="1" applyAlignment="1">
      <alignment horizontal="center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49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vertical="center"/>
    </xf>
    <xf numFmtId="173" fontId="2" fillId="33" borderId="50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vertical="center"/>
    </xf>
    <xf numFmtId="173" fontId="2" fillId="33" borderId="52" xfId="0" applyNumberFormat="1" applyFont="1" applyFill="1" applyBorder="1" applyAlignment="1">
      <alignment vertical="center"/>
    </xf>
    <xf numFmtId="0" fontId="11" fillId="39" borderId="23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38" xfId="0" applyNumberFormat="1" applyFont="1" applyFill="1" applyBorder="1" applyAlignment="1">
      <alignment horizontal="center" vertical="center"/>
    </xf>
    <xf numFmtId="182" fontId="2" fillId="33" borderId="53" xfId="0" applyNumberFormat="1" applyFont="1" applyFill="1" applyBorder="1" applyAlignment="1">
      <alignment horizontal="right" vertical="center"/>
    </xf>
    <xf numFmtId="182" fontId="2" fillId="33" borderId="53" xfId="0" applyNumberFormat="1" applyFont="1" applyFill="1" applyBorder="1" applyAlignment="1">
      <alignment vertical="center"/>
    </xf>
    <xf numFmtId="182" fontId="2" fillId="33" borderId="45" xfId="0" applyNumberFormat="1" applyFont="1" applyFill="1" applyBorder="1" applyAlignment="1">
      <alignment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39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54" xfId="0" applyNumberFormat="1" applyFont="1" applyFill="1" applyBorder="1" applyAlignment="1">
      <alignment horizontal="righ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0" fontId="30" fillId="0" borderId="0" xfId="46" applyFont="1">
      <alignment/>
      <protection/>
    </xf>
    <xf numFmtId="14" fontId="31" fillId="0" borderId="0" xfId="46" applyNumberFormat="1" applyFont="1" applyAlignment="1">
      <alignment horizontal="right" vertical="top" wrapText="1"/>
      <protection/>
    </xf>
    <xf numFmtId="14" fontId="30" fillId="0" borderId="0" xfId="46" applyNumberFormat="1" applyFont="1">
      <alignment/>
      <protection/>
    </xf>
    <xf numFmtId="0" fontId="30" fillId="0" borderId="0" xfId="46" applyFont="1" applyAlignment="1">
      <alignment horizontal="right" vertical="center"/>
      <protection/>
    </xf>
    <xf numFmtId="0" fontId="30" fillId="0" borderId="0" xfId="46" applyFont="1" applyAlignment="1">
      <alignment vertical="center"/>
      <protection/>
    </xf>
    <xf numFmtId="183" fontId="30" fillId="0" borderId="0" xfId="46" applyNumberFormat="1" applyFont="1" applyAlignment="1">
      <alignment vertical="center"/>
      <protection/>
    </xf>
    <xf numFmtId="0" fontId="31" fillId="40" borderId="55" xfId="46" applyFont="1" applyFill="1" applyBorder="1" applyAlignment="1">
      <alignment vertical="center"/>
      <protection/>
    </xf>
    <xf numFmtId="190" fontId="31" fillId="40" borderId="55" xfId="46" applyNumberFormat="1" applyFont="1" applyFill="1" applyBorder="1" applyAlignment="1">
      <alignment horizontal="right" vertical="center"/>
      <protection/>
    </xf>
    <xf numFmtId="183" fontId="31" fillId="40" borderId="56" xfId="46" applyNumberFormat="1" applyFont="1" applyFill="1" applyBorder="1" applyAlignment="1">
      <alignment horizontal="right" vertical="center"/>
      <protection/>
    </xf>
    <xf numFmtId="0" fontId="30" fillId="0" borderId="0" xfId="46" applyFont="1" applyAlignment="1">
      <alignment horizontal="left" vertical="center" indent="5"/>
      <protection/>
    </xf>
    <xf numFmtId="0" fontId="30" fillId="0" borderId="0" xfId="46" applyFont="1" applyAlignment="1">
      <alignment/>
      <protection/>
    </xf>
    <xf numFmtId="14" fontId="30" fillId="0" borderId="0" xfId="46" applyNumberFormat="1" applyFont="1" applyAlignment="1">
      <alignment vertical="center"/>
      <protection/>
    </xf>
    <xf numFmtId="183" fontId="2" fillId="34" borderId="40" xfId="0" applyNumberFormat="1" applyFont="1" applyFill="1" applyBorder="1" applyAlignment="1">
      <alignment horizontal="right" vertical="center"/>
    </xf>
    <xf numFmtId="183" fontId="2" fillId="33" borderId="54" xfId="0" applyNumberFormat="1" applyFont="1" applyFill="1" applyBorder="1" applyAlignment="1">
      <alignment horizontal="right" vertical="center"/>
    </xf>
    <xf numFmtId="183" fontId="2" fillId="33" borderId="53" xfId="0" applyNumberFormat="1" applyFont="1" applyFill="1" applyBorder="1" applyAlignment="1">
      <alignment horizontal="right" vertical="center"/>
    </xf>
    <xf numFmtId="2" fontId="3" fillId="33" borderId="40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57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58" xfId="0" applyNumberFormat="1" applyFont="1" applyFill="1" applyBorder="1" applyAlignment="1">
      <alignment horizontal="center" vertical="center" wrapText="1"/>
    </xf>
    <xf numFmtId="0" fontId="2" fillId="37" borderId="59" xfId="0" applyNumberFormat="1" applyFont="1" applyFill="1" applyBorder="1" applyAlignment="1">
      <alignment horizontal="center" vertical="center" wrapText="1"/>
    </xf>
    <xf numFmtId="0" fontId="2" fillId="37" borderId="60" xfId="0" applyNumberFormat="1" applyFont="1" applyFill="1" applyBorder="1" applyAlignment="1">
      <alignment horizontal="center" vertical="center" wrapText="1"/>
    </xf>
    <xf numFmtId="0" fontId="2" fillId="37" borderId="61" xfId="0" applyNumberFormat="1" applyFont="1" applyFill="1" applyBorder="1" applyAlignment="1">
      <alignment horizontal="center" vertical="center" wrapText="1"/>
    </xf>
    <xf numFmtId="0" fontId="2" fillId="37" borderId="62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63" xfId="0" applyNumberFormat="1" applyFont="1" applyFill="1" applyBorder="1" applyAlignment="1">
      <alignment horizontal="center" vertical="center" wrapText="1"/>
    </xf>
    <xf numFmtId="0" fontId="2" fillId="37" borderId="64" xfId="0" applyNumberFormat="1" applyFont="1" applyFill="1" applyBorder="1" applyAlignment="1">
      <alignment horizontal="center" vertical="center" wrapText="1"/>
    </xf>
    <xf numFmtId="173" fontId="3" fillId="34" borderId="65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66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67" xfId="0" applyNumberFormat="1" applyFont="1" applyFill="1" applyBorder="1" applyAlignment="1">
      <alignment horizontal="center" vertical="center"/>
    </xf>
    <xf numFmtId="0" fontId="2" fillId="41" borderId="68" xfId="0" applyNumberFormat="1" applyFont="1" applyFill="1" applyBorder="1" applyAlignment="1">
      <alignment horizontal="center" vertical="center"/>
    </xf>
    <xf numFmtId="0" fontId="2" fillId="41" borderId="69" xfId="0" applyNumberFormat="1" applyFont="1" applyFill="1" applyBorder="1" applyAlignment="1">
      <alignment horizontal="center" vertical="center"/>
    </xf>
    <xf numFmtId="38" fontId="2" fillId="37" borderId="67" xfId="0" applyNumberFormat="1" applyFont="1" applyFill="1" applyBorder="1" applyAlignment="1">
      <alignment horizontal="center" vertical="center"/>
    </xf>
    <xf numFmtId="38" fontId="2" fillId="37" borderId="68" xfId="0" applyNumberFormat="1" applyFont="1" applyFill="1" applyBorder="1" applyAlignment="1">
      <alignment horizontal="center" vertical="center"/>
    </xf>
    <xf numFmtId="38" fontId="2" fillId="37" borderId="70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71" xfId="0" applyNumberFormat="1" applyFont="1" applyFill="1" applyBorder="1" applyAlignment="1">
      <alignment horizontal="center" vertical="center" wrapText="1"/>
    </xf>
    <xf numFmtId="49" fontId="3" fillId="35" borderId="66" xfId="0" applyNumberFormat="1" applyFont="1" applyFill="1" applyBorder="1" applyAlignment="1">
      <alignment horizontal="left" vertical="center"/>
    </xf>
    <xf numFmtId="0" fontId="30" fillId="0" borderId="0" xfId="46" applyFont="1" applyAlignment="1">
      <alignment horizontal="center"/>
      <protection/>
    </xf>
    <xf numFmtId="0" fontId="51" fillId="0" borderId="0" xfId="46" applyFont="1" applyAlignment="1">
      <alignment horizontal="left" vertical="center" indent="5"/>
      <protection/>
    </xf>
    <xf numFmtId="0" fontId="52" fillId="0" borderId="0" xfId="46" applyFont="1" applyAlignment="1">
      <alignment horizontal="left" vertical="center" indent="5"/>
      <protection/>
    </xf>
    <xf numFmtId="0" fontId="30" fillId="0" borderId="0" xfId="46" applyFont="1" applyAlignment="1">
      <alignment horizontal="left" indent="5"/>
      <protection/>
    </xf>
    <xf numFmtId="0" fontId="30" fillId="0" borderId="0" xfId="46" applyFont="1" applyAlignment="1">
      <alignment/>
      <protection/>
    </xf>
    <xf numFmtId="193" fontId="3" fillId="33" borderId="12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="50" zoomScaleNormal="50" zoomScalePageLayoutView="0" workbookViewId="0" topLeftCell="B1">
      <selection activeCell="R27" activeCellId="1" sqref="R25 R27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49" t="s">
        <v>0</v>
      </c>
      <c r="C1" s="149"/>
      <c r="D1" s="149" t="s">
        <v>1</v>
      </c>
      <c r="E1" s="149"/>
      <c r="F1" s="3" t="s">
        <v>2</v>
      </c>
      <c r="G1" s="4">
        <v>41456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1215.73</v>
      </c>
      <c r="Q1" s="10" t="s">
        <v>5</v>
      </c>
      <c r="R1" s="155">
        <f>SUM(R11:R28)</f>
        <v>933.6999999999999</v>
      </c>
    </row>
    <row r="2" spans="1:18" ht="57.75" customHeight="1">
      <c r="A2" s="2"/>
      <c r="B2" s="149" t="s">
        <v>6</v>
      </c>
      <c r="C2" s="149"/>
      <c r="D2" s="149" t="s">
        <v>7</v>
      </c>
      <c r="E2" s="149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155"/>
    </row>
    <row r="3" spans="1:18" ht="35.25" customHeight="1">
      <c r="A3" s="2"/>
      <c r="B3" s="149" t="s">
        <v>10</v>
      </c>
      <c r="C3" s="149"/>
      <c r="D3" s="149" t="s">
        <v>9</v>
      </c>
      <c r="E3" s="149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155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55"/>
    </row>
    <row r="5" spans="1:18" ht="43.5" customHeight="1">
      <c r="A5" s="2"/>
      <c r="B5" s="28" t="s">
        <v>13</v>
      </c>
      <c r="C5" s="29"/>
      <c r="D5" s="30">
        <v>2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35" t="s">
        <v>15</v>
      </c>
      <c r="O5" s="136"/>
      <c r="P5" s="32">
        <f>P1-P2-P3</f>
        <v>1215.73</v>
      </c>
      <c r="Q5" s="10"/>
      <c r="R5" s="155">
        <f>R1</f>
        <v>933.6999999999999</v>
      </c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37" t="s">
        <v>18</v>
      </c>
      <c r="B7" s="138"/>
      <c r="C7" s="139"/>
      <c r="D7" s="140" t="s">
        <v>19</v>
      </c>
      <c r="E7" s="141"/>
      <c r="F7" s="142"/>
      <c r="G7" s="44">
        <f aca="true" t="shared" si="0" ref="G7:O7">SUM(G11:G33)</f>
        <v>0</v>
      </c>
      <c r="H7" s="45">
        <f t="shared" si="0"/>
        <v>0</v>
      </c>
      <c r="I7" s="46">
        <f t="shared" si="0"/>
        <v>0</v>
      </c>
      <c r="J7" s="46">
        <f t="shared" si="0"/>
        <v>528.25</v>
      </c>
      <c r="K7" s="46">
        <f t="shared" si="0"/>
        <v>0</v>
      </c>
      <c r="L7" s="46">
        <f t="shared" si="0"/>
        <v>48.51</v>
      </c>
      <c r="M7" s="47">
        <f t="shared" si="0"/>
        <v>638.97</v>
      </c>
      <c r="N7" s="48">
        <f t="shared" si="0"/>
        <v>1215.73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43"/>
      <c r="B8" s="144" t="s">
        <v>20</v>
      </c>
      <c r="C8" s="144" t="s">
        <v>21</v>
      </c>
      <c r="D8" s="145" t="s">
        <v>22</v>
      </c>
      <c r="E8" s="144" t="s">
        <v>23</v>
      </c>
      <c r="F8" s="146" t="s">
        <v>24</v>
      </c>
      <c r="G8" s="147" t="s">
        <v>25</v>
      </c>
      <c r="H8" s="129" t="s">
        <v>26</v>
      </c>
      <c r="I8" s="130" t="s">
        <v>27</v>
      </c>
      <c r="J8" s="130" t="s">
        <v>28</v>
      </c>
      <c r="K8" s="130" t="s">
        <v>29</v>
      </c>
      <c r="L8" s="131" t="s">
        <v>30</v>
      </c>
      <c r="M8" s="132"/>
      <c r="N8" s="133" t="s">
        <v>4</v>
      </c>
      <c r="O8" s="120" t="s">
        <v>31</v>
      </c>
      <c r="P8" s="121" t="s">
        <v>32</v>
      </c>
      <c r="Q8" s="51"/>
      <c r="R8" s="122" t="s">
        <v>92</v>
      </c>
    </row>
    <row r="9" spans="1:18" ht="36" customHeight="1">
      <c r="A9" s="143"/>
      <c r="B9" s="144"/>
      <c r="C9" s="144"/>
      <c r="D9" s="145"/>
      <c r="E9" s="144"/>
      <c r="F9" s="146"/>
      <c r="G9" s="148"/>
      <c r="H9" s="129"/>
      <c r="I9" s="130"/>
      <c r="J9" s="130"/>
      <c r="K9" s="130"/>
      <c r="L9" s="125" t="s">
        <v>34</v>
      </c>
      <c r="M9" s="127" t="s">
        <v>35</v>
      </c>
      <c r="N9" s="134"/>
      <c r="O9" s="120"/>
      <c r="P9" s="121"/>
      <c r="Q9" s="51"/>
      <c r="R9" s="123"/>
    </row>
    <row r="10" spans="1:18" ht="37.5" customHeight="1" thickBot="1" thickTop="1">
      <c r="A10" s="143"/>
      <c r="B10" s="144"/>
      <c r="C10" s="144"/>
      <c r="D10" s="145"/>
      <c r="E10" s="144"/>
      <c r="F10" s="146"/>
      <c r="G10" s="52" t="s">
        <v>36</v>
      </c>
      <c r="H10" s="129"/>
      <c r="I10" s="130"/>
      <c r="J10" s="130"/>
      <c r="K10" s="130"/>
      <c r="L10" s="126"/>
      <c r="M10" s="128"/>
      <c r="N10" s="134"/>
      <c r="O10" s="120"/>
      <c r="P10" s="121"/>
      <c r="Q10" s="51"/>
      <c r="R10" s="124"/>
    </row>
    <row r="11" spans="1:18" ht="30" customHeight="1" thickTop="1">
      <c r="A11" s="53">
        <v>1</v>
      </c>
      <c r="B11" s="93">
        <v>41470</v>
      </c>
      <c r="C11" s="55" t="s">
        <v>72</v>
      </c>
      <c r="D11" s="56" t="s">
        <v>73</v>
      </c>
      <c r="E11" s="56" t="s">
        <v>47</v>
      </c>
      <c r="F11" s="95">
        <v>20.02</v>
      </c>
      <c r="G11" s="57"/>
      <c r="H11" s="97"/>
      <c r="I11" s="98"/>
      <c r="J11" s="99"/>
      <c r="K11" s="101"/>
      <c r="L11" s="100"/>
      <c r="M11" s="94">
        <v>20.02</v>
      </c>
      <c r="N11" s="61">
        <f>SUM(H11:M11)</f>
        <v>20.02</v>
      </c>
      <c r="O11" s="62"/>
      <c r="P11" s="63"/>
      <c r="Q11" s="51"/>
      <c r="R11" s="63">
        <v>15.32</v>
      </c>
    </row>
    <row r="12" spans="1:18" ht="30" customHeight="1">
      <c r="A12" s="53"/>
      <c r="B12" s="93">
        <v>406723</v>
      </c>
      <c r="C12" s="55" t="s">
        <v>76</v>
      </c>
      <c r="D12" s="56" t="s">
        <v>83</v>
      </c>
      <c r="E12" s="56" t="s">
        <v>47</v>
      </c>
      <c r="F12" s="95">
        <v>150</v>
      </c>
      <c r="G12" s="57"/>
      <c r="H12" s="97"/>
      <c r="I12" s="98"/>
      <c r="J12" s="99">
        <v>150</v>
      </c>
      <c r="K12" s="101"/>
      <c r="L12" s="100"/>
      <c r="M12" s="94"/>
      <c r="N12" s="61">
        <f aca="true" t="shared" si="1" ref="N12:N30">SUM(H12:M12)</f>
        <v>150</v>
      </c>
      <c r="O12" s="62"/>
      <c r="P12" s="63"/>
      <c r="Q12" s="51"/>
      <c r="R12" s="63">
        <v>113.5</v>
      </c>
    </row>
    <row r="13" spans="1:18" ht="30" customHeight="1">
      <c r="A13" s="53">
        <v>2</v>
      </c>
      <c r="B13" s="93">
        <v>41471</v>
      </c>
      <c r="C13" s="55" t="s">
        <v>72</v>
      </c>
      <c r="D13" s="56" t="s">
        <v>48</v>
      </c>
      <c r="E13" s="56" t="s">
        <v>47</v>
      </c>
      <c r="F13" s="95">
        <v>10.32</v>
      </c>
      <c r="G13" s="57"/>
      <c r="H13" s="97"/>
      <c r="I13" s="98"/>
      <c r="J13" s="99"/>
      <c r="K13" s="101"/>
      <c r="L13" s="100"/>
      <c r="M13" s="94">
        <v>10.32</v>
      </c>
      <c r="N13" s="61">
        <f t="shared" si="1"/>
        <v>10.32</v>
      </c>
      <c r="O13" s="62"/>
      <c r="P13" s="63"/>
      <c r="Q13" s="51"/>
      <c r="R13" s="63">
        <v>7.91</v>
      </c>
    </row>
    <row r="14" spans="1:18" ht="30" customHeight="1">
      <c r="A14" s="53">
        <v>3</v>
      </c>
      <c r="B14" s="93">
        <v>41472</v>
      </c>
      <c r="C14" s="55" t="s">
        <v>72</v>
      </c>
      <c r="D14" s="56" t="s">
        <v>46</v>
      </c>
      <c r="E14" s="56"/>
      <c r="F14" s="95">
        <v>10</v>
      </c>
      <c r="G14" s="57"/>
      <c r="H14" s="97"/>
      <c r="I14" s="98"/>
      <c r="J14" s="99">
        <v>10</v>
      </c>
      <c r="K14" s="101"/>
      <c r="L14" s="100"/>
      <c r="M14" s="94"/>
      <c r="N14" s="61">
        <f t="shared" si="1"/>
        <v>10</v>
      </c>
      <c r="O14" s="62"/>
      <c r="P14" s="63">
        <f aca="true" t="shared" si="2" ref="P14:P33">IF(F14="Milano","X","")</f>
      </c>
      <c r="Q14" s="51"/>
      <c r="R14" s="63">
        <v>7.63</v>
      </c>
    </row>
    <row r="15" spans="1:18" ht="30" customHeight="1">
      <c r="A15" s="53">
        <v>4</v>
      </c>
      <c r="B15" s="93">
        <v>41472</v>
      </c>
      <c r="C15" s="55" t="s">
        <v>72</v>
      </c>
      <c r="D15" s="56" t="s">
        <v>46</v>
      </c>
      <c r="E15" s="56" t="s">
        <v>47</v>
      </c>
      <c r="F15" s="95">
        <v>35</v>
      </c>
      <c r="G15" s="57"/>
      <c r="H15" s="97"/>
      <c r="I15" s="98"/>
      <c r="J15" s="99">
        <v>35</v>
      </c>
      <c r="K15" s="101"/>
      <c r="L15" s="100"/>
      <c r="M15" s="94"/>
      <c r="N15" s="61">
        <f t="shared" si="1"/>
        <v>35</v>
      </c>
      <c r="O15" s="62"/>
      <c r="P15" s="63">
        <f t="shared" si="2"/>
      </c>
      <c r="Q15" s="51"/>
      <c r="R15" s="63">
        <v>26.72</v>
      </c>
    </row>
    <row r="16" spans="1:18" ht="30" customHeight="1">
      <c r="A16" s="53">
        <v>5</v>
      </c>
      <c r="B16" s="93">
        <v>41470</v>
      </c>
      <c r="C16" s="55" t="s">
        <v>72</v>
      </c>
      <c r="D16" s="56" t="s">
        <v>48</v>
      </c>
      <c r="E16" s="56" t="s">
        <v>47</v>
      </c>
      <c r="F16" s="95">
        <v>95.35</v>
      </c>
      <c r="G16" s="57"/>
      <c r="H16" s="97"/>
      <c r="I16" s="98"/>
      <c r="J16" s="99"/>
      <c r="K16" s="101"/>
      <c r="L16" s="100"/>
      <c r="M16" s="94">
        <v>95.35</v>
      </c>
      <c r="N16" s="61">
        <f t="shared" si="1"/>
        <v>95.35</v>
      </c>
      <c r="O16" s="62"/>
      <c r="P16" s="63">
        <f t="shared" si="2"/>
      </c>
      <c r="Q16" s="51"/>
      <c r="R16" s="63">
        <v>72.95</v>
      </c>
    </row>
    <row r="17" spans="1:18" ht="30" customHeight="1">
      <c r="A17" s="53">
        <v>6</v>
      </c>
      <c r="B17" s="93">
        <v>41470</v>
      </c>
      <c r="C17" s="55" t="s">
        <v>72</v>
      </c>
      <c r="D17" s="56" t="s">
        <v>48</v>
      </c>
      <c r="E17" s="56" t="s">
        <v>47</v>
      </c>
      <c r="F17" s="95">
        <v>15.98</v>
      </c>
      <c r="G17" s="57"/>
      <c r="H17" s="97"/>
      <c r="I17" s="98"/>
      <c r="J17" s="99"/>
      <c r="K17" s="101"/>
      <c r="L17" s="100"/>
      <c r="M17" s="94">
        <v>15.98</v>
      </c>
      <c r="N17" s="61">
        <f t="shared" si="1"/>
        <v>15.98</v>
      </c>
      <c r="O17" s="62"/>
      <c r="P17" s="63">
        <f t="shared" si="2"/>
      </c>
      <c r="Q17" s="51"/>
      <c r="R17" s="63">
        <v>12.23</v>
      </c>
    </row>
    <row r="18" spans="1:18" ht="30" customHeight="1">
      <c r="A18" s="53">
        <v>7</v>
      </c>
      <c r="B18" s="93">
        <v>41470</v>
      </c>
      <c r="C18" s="55" t="s">
        <v>72</v>
      </c>
      <c r="D18" s="56" t="s">
        <v>48</v>
      </c>
      <c r="E18" s="56" t="s">
        <v>47</v>
      </c>
      <c r="F18" s="95">
        <v>10.89</v>
      </c>
      <c r="G18" s="57"/>
      <c r="H18" s="97"/>
      <c r="I18" s="98"/>
      <c r="J18" s="99"/>
      <c r="K18" s="101"/>
      <c r="L18" s="100"/>
      <c r="M18" s="94">
        <v>10.89</v>
      </c>
      <c r="N18" s="61">
        <f t="shared" si="1"/>
        <v>10.89</v>
      </c>
      <c r="O18" s="62"/>
      <c r="P18" s="63">
        <f t="shared" si="2"/>
      </c>
      <c r="Q18" s="51"/>
      <c r="R18" s="63">
        <v>8.33</v>
      </c>
    </row>
    <row r="19" spans="1:18" ht="30" customHeight="1">
      <c r="A19" s="53">
        <v>8</v>
      </c>
      <c r="B19" s="93">
        <v>41472</v>
      </c>
      <c r="C19" s="55" t="s">
        <v>72</v>
      </c>
      <c r="D19" s="56" t="s">
        <v>84</v>
      </c>
      <c r="E19" s="56" t="s">
        <v>47</v>
      </c>
      <c r="F19" s="95">
        <v>48.51</v>
      </c>
      <c r="G19" s="57"/>
      <c r="H19" s="97"/>
      <c r="I19" s="98"/>
      <c r="J19" s="99"/>
      <c r="K19" s="101"/>
      <c r="L19" s="100">
        <v>48.51</v>
      </c>
      <c r="M19" s="94"/>
      <c r="N19" s="61">
        <f t="shared" si="1"/>
        <v>48.51</v>
      </c>
      <c r="O19" s="62"/>
      <c r="P19" s="63">
        <f t="shared" si="2"/>
      </c>
      <c r="Q19" s="51"/>
      <c r="R19" s="63">
        <v>37.03</v>
      </c>
    </row>
    <row r="20" spans="1:18" ht="30" customHeight="1">
      <c r="A20" s="53">
        <v>9</v>
      </c>
      <c r="B20" s="93">
        <v>41473</v>
      </c>
      <c r="C20" s="55" t="s">
        <v>72</v>
      </c>
      <c r="D20" s="56" t="s">
        <v>48</v>
      </c>
      <c r="E20" s="56" t="s">
        <v>47</v>
      </c>
      <c r="F20" s="95">
        <v>18.17</v>
      </c>
      <c r="G20" s="57"/>
      <c r="H20" s="97"/>
      <c r="I20" s="98"/>
      <c r="J20" s="99"/>
      <c r="K20" s="101"/>
      <c r="L20" s="100"/>
      <c r="M20" s="94">
        <v>18.17</v>
      </c>
      <c r="N20" s="61">
        <f t="shared" si="1"/>
        <v>18.17</v>
      </c>
      <c r="O20" s="62"/>
      <c r="P20" s="63">
        <f t="shared" si="2"/>
      </c>
      <c r="Q20" s="51"/>
      <c r="R20" s="63">
        <v>13.83</v>
      </c>
    </row>
    <row r="21" spans="1:18" ht="30" customHeight="1">
      <c r="A21" s="53">
        <v>10</v>
      </c>
      <c r="B21" s="93">
        <v>41481</v>
      </c>
      <c r="C21" s="55" t="s">
        <v>72</v>
      </c>
      <c r="D21" s="56" t="s">
        <v>70</v>
      </c>
      <c r="E21" s="56" t="s">
        <v>47</v>
      </c>
      <c r="F21" s="95">
        <v>49.51</v>
      </c>
      <c r="G21" s="57"/>
      <c r="H21" s="97"/>
      <c r="I21" s="98"/>
      <c r="J21" s="99"/>
      <c r="K21" s="101"/>
      <c r="L21" s="100"/>
      <c r="M21" s="94">
        <v>49.51</v>
      </c>
      <c r="N21" s="61">
        <f t="shared" si="1"/>
        <v>49.51</v>
      </c>
      <c r="O21" s="62"/>
      <c r="P21" s="63">
        <f t="shared" si="2"/>
      </c>
      <c r="Q21" s="51"/>
      <c r="R21" s="63">
        <v>37.46</v>
      </c>
    </row>
    <row r="22" spans="1:18" ht="30" customHeight="1">
      <c r="A22" s="53">
        <v>11</v>
      </c>
      <c r="B22" s="93">
        <v>41467</v>
      </c>
      <c r="C22" s="55" t="s">
        <v>86</v>
      </c>
      <c r="D22" s="56" t="s">
        <v>46</v>
      </c>
      <c r="E22" s="56" t="s">
        <v>47</v>
      </c>
      <c r="F22" s="95">
        <v>95.75</v>
      </c>
      <c r="G22" s="57"/>
      <c r="H22" s="97"/>
      <c r="I22" s="98"/>
      <c r="J22" s="99">
        <v>95.75</v>
      </c>
      <c r="K22" s="101"/>
      <c r="L22" s="100"/>
      <c r="M22" s="94"/>
      <c r="N22" s="61">
        <f t="shared" si="1"/>
        <v>95.75</v>
      </c>
      <c r="O22" s="62"/>
      <c r="P22" s="63">
        <f t="shared" si="2"/>
      </c>
      <c r="Q22" s="51"/>
      <c r="R22" s="63">
        <v>73.26</v>
      </c>
    </row>
    <row r="23" spans="1:18" ht="30" customHeight="1">
      <c r="A23" s="53">
        <v>12</v>
      </c>
      <c r="B23" s="93">
        <v>41467</v>
      </c>
      <c r="C23" s="55" t="s">
        <v>86</v>
      </c>
      <c r="D23" s="56" t="s">
        <v>46</v>
      </c>
      <c r="E23" s="56" t="s">
        <v>47</v>
      </c>
      <c r="F23" s="95">
        <v>21.5</v>
      </c>
      <c r="G23" s="57"/>
      <c r="H23" s="97"/>
      <c r="I23" s="98"/>
      <c r="J23" s="99">
        <v>21.5</v>
      </c>
      <c r="K23" s="101"/>
      <c r="L23" s="100"/>
      <c r="M23" s="94"/>
      <c r="N23" s="61">
        <f t="shared" si="1"/>
        <v>21.5</v>
      </c>
      <c r="O23" s="62"/>
      <c r="P23" s="63">
        <f t="shared" si="2"/>
      </c>
      <c r="Q23" s="51"/>
      <c r="R23" s="63">
        <v>16.45</v>
      </c>
    </row>
    <row r="24" spans="1:18" ht="30" customHeight="1">
      <c r="A24" s="53">
        <v>13</v>
      </c>
      <c r="B24" s="93">
        <v>41466</v>
      </c>
      <c r="C24" s="55" t="s">
        <v>86</v>
      </c>
      <c r="D24" s="56" t="s">
        <v>46</v>
      </c>
      <c r="E24" s="56" t="s">
        <v>47</v>
      </c>
      <c r="F24" s="95">
        <v>86</v>
      </c>
      <c r="G24" s="57"/>
      <c r="H24" s="97"/>
      <c r="I24" s="98"/>
      <c r="J24" s="99">
        <v>86</v>
      </c>
      <c r="K24" s="101"/>
      <c r="L24" s="100"/>
      <c r="M24" s="94"/>
      <c r="N24" s="61">
        <f t="shared" si="1"/>
        <v>86</v>
      </c>
      <c r="O24" s="62"/>
      <c r="P24" s="63">
        <f t="shared" si="2"/>
      </c>
      <c r="Q24" s="51"/>
      <c r="R24" s="63">
        <v>67.1</v>
      </c>
    </row>
    <row r="25" spans="1:18" ht="30" customHeight="1">
      <c r="A25" s="53">
        <v>14</v>
      </c>
      <c r="B25" s="93">
        <v>41466</v>
      </c>
      <c r="C25" s="55" t="s">
        <v>86</v>
      </c>
      <c r="D25" s="56" t="s">
        <v>48</v>
      </c>
      <c r="E25" s="56" t="s">
        <v>47</v>
      </c>
      <c r="F25" s="95">
        <v>279.79</v>
      </c>
      <c r="G25" s="57"/>
      <c r="H25" s="97"/>
      <c r="I25" s="98"/>
      <c r="J25" s="99"/>
      <c r="K25" s="101"/>
      <c r="L25" s="100"/>
      <c r="M25" s="94">
        <v>279.79</v>
      </c>
      <c r="N25" s="61">
        <f t="shared" si="1"/>
        <v>279.79</v>
      </c>
      <c r="O25" s="62"/>
      <c r="P25" s="63">
        <f t="shared" si="2"/>
      </c>
      <c r="Q25" s="51"/>
      <c r="R25" s="63">
        <v>218.29</v>
      </c>
    </row>
    <row r="26" spans="1:18" ht="30" customHeight="1">
      <c r="A26" s="53">
        <v>15</v>
      </c>
      <c r="B26" s="93">
        <v>41472</v>
      </c>
      <c r="C26" s="55" t="s">
        <v>72</v>
      </c>
      <c r="D26" s="56" t="s">
        <v>46</v>
      </c>
      <c r="E26" s="56" t="s">
        <v>47</v>
      </c>
      <c r="F26" s="95">
        <v>85</v>
      </c>
      <c r="G26" s="57"/>
      <c r="H26" s="97"/>
      <c r="I26" s="98"/>
      <c r="J26" s="99">
        <v>85</v>
      </c>
      <c r="K26" s="101"/>
      <c r="L26" s="100"/>
      <c r="M26" s="94"/>
      <c r="N26" s="61">
        <f t="shared" si="1"/>
        <v>85</v>
      </c>
      <c r="O26" s="62"/>
      <c r="P26" s="63">
        <f t="shared" si="2"/>
      </c>
      <c r="Q26" s="51"/>
      <c r="R26" s="63">
        <v>64.88</v>
      </c>
    </row>
    <row r="27" spans="1:18" ht="30" customHeight="1">
      <c r="A27" s="53">
        <v>16</v>
      </c>
      <c r="B27" s="93">
        <v>41468</v>
      </c>
      <c r="C27" s="55" t="s">
        <v>86</v>
      </c>
      <c r="D27" s="56" t="s">
        <v>48</v>
      </c>
      <c r="E27" s="56" t="s">
        <v>47</v>
      </c>
      <c r="F27" s="95">
        <v>138.94</v>
      </c>
      <c r="G27" s="57"/>
      <c r="H27" s="97"/>
      <c r="I27" s="98"/>
      <c r="J27" s="99"/>
      <c r="K27" s="101"/>
      <c r="L27" s="100"/>
      <c r="M27" s="94">
        <v>138.94</v>
      </c>
      <c r="N27" s="61">
        <f t="shared" si="1"/>
        <v>138.94</v>
      </c>
      <c r="O27" s="62"/>
      <c r="P27" s="63">
        <f t="shared" si="2"/>
      </c>
      <c r="Q27" s="51"/>
      <c r="R27" s="63">
        <v>106.34</v>
      </c>
    </row>
    <row r="28" spans="1:18" ht="30" customHeight="1">
      <c r="A28" s="53">
        <v>17</v>
      </c>
      <c r="B28" s="93">
        <v>41471</v>
      </c>
      <c r="C28" s="55" t="s">
        <v>72</v>
      </c>
      <c r="D28" s="56" t="s">
        <v>46</v>
      </c>
      <c r="E28" s="56" t="s">
        <v>47</v>
      </c>
      <c r="F28" s="95">
        <v>45</v>
      </c>
      <c r="G28" s="57"/>
      <c r="H28" s="97"/>
      <c r="I28" s="98"/>
      <c r="J28" s="99">
        <v>45</v>
      </c>
      <c r="K28" s="101"/>
      <c r="L28" s="100"/>
      <c r="M28" s="94"/>
      <c r="N28" s="61">
        <f t="shared" si="1"/>
        <v>45</v>
      </c>
      <c r="O28" s="62"/>
      <c r="P28" s="63">
        <f t="shared" si="2"/>
      </c>
      <c r="Q28" s="51"/>
      <c r="R28" s="63">
        <v>34.47</v>
      </c>
    </row>
    <row r="29" spans="1:18" ht="30" customHeight="1">
      <c r="A29" s="53">
        <v>18</v>
      </c>
      <c r="B29" s="93"/>
      <c r="C29" s="55"/>
      <c r="D29" s="56"/>
      <c r="E29" s="56"/>
      <c r="F29" s="95"/>
      <c r="G29" s="57"/>
      <c r="H29" s="97"/>
      <c r="I29" s="98"/>
      <c r="J29" s="99"/>
      <c r="K29" s="101"/>
      <c r="L29" s="100"/>
      <c r="M29" s="94"/>
      <c r="N29" s="61">
        <f t="shared" si="1"/>
        <v>0</v>
      </c>
      <c r="O29" s="62"/>
      <c r="P29" s="63">
        <f t="shared" si="2"/>
      </c>
      <c r="Q29" s="51"/>
      <c r="R29" s="63"/>
    </row>
    <row r="30" spans="1:18" ht="30" customHeight="1">
      <c r="A30" s="53">
        <v>19</v>
      </c>
      <c r="B30" s="93"/>
      <c r="C30" s="55"/>
      <c r="D30" s="56"/>
      <c r="E30" s="56"/>
      <c r="F30" s="95"/>
      <c r="G30" s="57"/>
      <c r="H30" s="97"/>
      <c r="I30" s="98"/>
      <c r="J30" s="99"/>
      <c r="K30" s="101"/>
      <c r="L30" s="100"/>
      <c r="M30" s="94"/>
      <c r="N30" s="61">
        <f t="shared" si="1"/>
        <v>0</v>
      </c>
      <c r="O30" s="62"/>
      <c r="P30" s="63">
        <f t="shared" si="2"/>
      </c>
      <c r="Q30" s="51"/>
      <c r="R30" s="63"/>
    </row>
    <row r="31" spans="1:18" ht="30" customHeight="1">
      <c r="A31" s="53">
        <v>20</v>
      </c>
      <c r="B31" s="93"/>
      <c r="C31" s="55"/>
      <c r="D31" s="56"/>
      <c r="E31" s="56"/>
      <c r="F31" s="95"/>
      <c r="G31" s="57"/>
      <c r="H31" s="97"/>
      <c r="I31" s="98"/>
      <c r="J31" s="99"/>
      <c r="K31" s="101"/>
      <c r="L31" s="100"/>
      <c r="M31" s="94"/>
      <c r="N31" s="61">
        <f>SUM(H31:M31)</f>
        <v>0</v>
      </c>
      <c r="O31" s="62"/>
      <c r="P31" s="63">
        <f t="shared" si="2"/>
      </c>
      <c r="Q31" s="51"/>
      <c r="R31" s="63"/>
    </row>
    <row r="32" spans="1:18" ht="30" customHeight="1">
      <c r="A32" s="53">
        <v>21</v>
      </c>
      <c r="B32" s="93"/>
      <c r="C32" s="55"/>
      <c r="D32" s="56"/>
      <c r="E32" s="56"/>
      <c r="F32" s="95"/>
      <c r="G32" s="57"/>
      <c r="H32" s="97"/>
      <c r="I32" s="98"/>
      <c r="J32" s="99"/>
      <c r="K32" s="101"/>
      <c r="L32" s="100"/>
      <c r="M32" s="94"/>
      <c r="N32" s="61">
        <f>SUM(H32:M32)</f>
        <v>0</v>
      </c>
      <c r="O32" s="62"/>
      <c r="P32" s="63">
        <f t="shared" si="2"/>
      </c>
      <c r="Q32" s="51"/>
      <c r="R32" s="63"/>
    </row>
    <row r="33" spans="1:18" ht="30" customHeight="1">
      <c r="A33" s="53">
        <v>22</v>
      </c>
      <c r="B33" s="93"/>
      <c r="C33" s="55"/>
      <c r="D33" s="56"/>
      <c r="E33" s="56"/>
      <c r="F33" s="95"/>
      <c r="G33" s="57"/>
      <c r="H33" s="97"/>
      <c r="I33" s="98"/>
      <c r="J33" s="99"/>
      <c r="K33" s="101"/>
      <c r="L33" s="100"/>
      <c r="M33" s="94"/>
      <c r="N33" s="61">
        <f>SUM(H33:M33)</f>
        <v>0</v>
      </c>
      <c r="O33" s="62"/>
      <c r="P33" s="63">
        <f t="shared" si="2"/>
      </c>
      <c r="Q33" s="51"/>
      <c r="R33" s="63"/>
    </row>
    <row r="34" ht="30" customHeight="1"/>
    <row r="35" spans="1:18" ht="18.75" customHeight="1">
      <c r="A35" s="65"/>
      <c r="B35" s="66"/>
      <c r="C35" s="66"/>
      <c r="D35" s="66"/>
      <c r="E35" s="66"/>
      <c r="F35" s="96"/>
      <c r="G35" s="66"/>
      <c r="H35" s="66"/>
      <c r="I35" s="66"/>
      <c r="J35" s="66"/>
      <c r="K35" s="66"/>
      <c r="L35" s="66"/>
      <c r="M35" s="66"/>
      <c r="N35" s="67"/>
      <c r="O35" s="66"/>
      <c r="P35" s="66"/>
      <c r="Q35" s="68"/>
      <c r="R35" s="69"/>
    </row>
    <row r="36" spans="1:18" ht="18.75" customHeight="1">
      <c r="A36" s="70"/>
      <c r="B36" s="71"/>
      <c r="C36" s="72"/>
      <c r="D36" s="73"/>
      <c r="E36" s="74"/>
      <c r="F36" s="75"/>
      <c r="G36" s="76"/>
      <c r="H36" s="77"/>
      <c r="I36" s="77"/>
      <c r="J36" s="78"/>
      <c r="K36" s="78"/>
      <c r="L36" s="77"/>
      <c r="M36" s="77"/>
      <c r="N36" s="79"/>
      <c r="O36" s="80"/>
      <c r="P36" s="81"/>
      <c r="Q36" s="68"/>
      <c r="R36" s="5"/>
    </row>
    <row r="37" spans="1:18" ht="18.75" customHeight="1">
      <c r="A37" s="82"/>
      <c r="B37" s="83" t="s">
        <v>37</v>
      </c>
      <c r="C37" s="83"/>
      <c r="D37" s="83"/>
      <c r="E37" s="75"/>
      <c r="F37" s="75"/>
      <c r="G37" s="83" t="s">
        <v>38</v>
      </c>
      <c r="H37" s="83"/>
      <c r="I37" s="83"/>
      <c r="J37" s="75"/>
      <c r="K37" s="75"/>
      <c r="L37" s="83" t="s">
        <v>39</v>
      </c>
      <c r="M37" s="83"/>
      <c r="N37" s="84"/>
      <c r="O37" s="75"/>
      <c r="P37" s="81"/>
      <c r="Q37" s="68"/>
      <c r="R37" s="5"/>
    </row>
    <row r="38" spans="1:18" ht="18.75" customHeight="1">
      <c r="A38" s="8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85"/>
      <c r="O38" s="75"/>
      <c r="P38" s="81"/>
      <c r="Q38" s="68"/>
      <c r="R38" s="5"/>
    </row>
    <row r="39" spans="1:18" ht="18.7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7"/>
      <c r="P39" s="87"/>
      <c r="Q39" s="68"/>
      <c r="R39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="50" zoomScaleNormal="50" zoomScalePageLayoutView="0" workbookViewId="0" topLeftCell="A1">
      <selection activeCell="S16" activeCellId="1" sqref="S14 S16:S17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22" style="1" customWidth="1"/>
    <col min="20" max="16384" width="10.19921875" style="1" customWidth="1"/>
  </cols>
  <sheetData>
    <row r="1" spans="1:19" ht="65.25" customHeight="1">
      <c r="A1" s="2"/>
      <c r="B1" s="149" t="s">
        <v>0</v>
      </c>
      <c r="C1" s="149"/>
      <c r="D1" s="149" t="s">
        <v>1</v>
      </c>
      <c r="E1" s="149"/>
      <c r="F1" s="3" t="s">
        <v>2</v>
      </c>
      <c r="G1" s="4">
        <f>'Expense Value USD - Table 1'!G1</f>
        <v>41456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7533.599999999999</v>
      </c>
      <c r="Q1" s="10" t="s">
        <v>5</v>
      </c>
      <c r="R1" s="119">
        <f>SUM(R11:R26)</f>
        <v>589.7800000000001</v>
      </c>
      <c r="S1" s="155">
        <f>SUM(S11:S17)</f>
        <v>452.93</v>
      </c>
    </row>
    <row r="2" spans="1:19" ht="57.75" customHeight="1">
      <c r="A2" s="2"/>
      <c r="B2" s="149" t="s">
        <v>6</v>
      </c>
      <c r="C2" s="149"/>
      <c r="D2" s="149" t="s">
        <v>7</v>
      </c>
      <c r="E2" s="149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55"/>
    </row>
    <row r="3" spans="1:19" ht="35.25" customHeight="1">
      <c r="A3" s="2"/>
      <c r="B3" s="149" t="s">
        <v>10</v>
      </c>
      <c r="C3" s="149"/>
      <c r="D3" s="149" t="s">
        <v>9</v>
      </c>
      <c r="E3" s="149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55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55"/>
    </row>
    <row r="5" spans="1:19" ht="43.5" customHeight="1">
      <c r="A5" s="2"/>
      <c r="B5" s="28" t="s">
        <v>13</v>
      </c>
      <c r="C5" s="29"/>
      <c r="D5" s="30"/>
      <c r="E5" s="13" t="s">
        <v>67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35" t="s">
        <v>15</v>
      </c>
      <c r="O5" s="136"/>
      <c r="P5" s="32">
        <f>P1-P2-P3</f>
        <v>7533.599999999999</v>
      </c>
      <c r="Q5" s="10"/>
      <c r="R5" s="119">
        <f>R1</f>
        <v>589.7800000000001</v>
      </c>
      <c r="S5" s="155">
        <f>S1</f>
        <v>452.93</v>
      </c>
    </row>
    <row r="6" spans="1:18" ht="43.5" customHeight="1">
      <c r="A6" s="33"/>
      <c r="B6" s="34" t="s">
        <v>66</v>
      </c>
      <c r="C6" s="34"/>
      <c r="D6" s="89"/>
      <c r="E6" s="36">
        <v>13.17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27"/>
    </row>
    <row r="7" spans="1:18" ht="27" customHeight="1" thickBot="1" thickTop="1">
      <c r="A7" s="137" t="s">
        <v>18</v>
      </c>
      <c r="B7" s="138"/>
      <c r="C7" s="139"/>
      <c r="D7" s="140" t="s">
        <v>19</v>
      </c>
      <c r="E7" s="141"/>
      <c r="F7" s="142"/>
      <c r="G7" s="44">
        <f aca="true" t="shared" si="0" ref="G7:O7">SUM(G11:G26)</f>
        <v>0</v>
      </c>
      <c r="H7" s="45">
        <f t="shared" si="0"/>
        <v>0</v>
      </c>
      <c r="I7" s="46">
        <f t="shared" si="0"/>
        <v>0</v>
      </c>
      <c r="J7" s="46">
        <f t="shared" si="0"/>
        <v>520</v>
      </c>
      <c r="K7" s="46">
        <f t="shared" si="0"/>
        <v>0</v>
      </c>
      <c r="L7" s="46">
        <f t="shared" si="0"/>
        <v>1314.2</v>
      </c>
      <c r="M7" s="47">
        <f t="shared" si="0"/>
        <v>5699.4</v>
      </c>
      <c r="N7" s="49">
        <f t="shared" si="0"/>
        <v>7533.6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43"/>
      <c r="B8" s="144" t="s">
        <v>20</v>
      </c>
      <c r="C8" s="144" t="s">
        <v>21</v>
      </c>
      <c r="D8" s="145" t="s">
        <v>22</v>
      </c>
      <c r="E8" s="144" t="s">
        <v>23</v>
      </c>
      <c r="F8" s="146" t="s">
        <v>24</v>
      </c>
      <c r="G8" s="147" t="s">
        <v>25</v>
      </c>
      <c r="H8" s="129" t="s">
        <v>26</v>
      </c>
      <c r="I8" s="130" t="s">
        <v>27</v>
      </c>
      <c r="J8" s="130" t="s">
        <v>28</v>
      </c>
      <c r="K8" s="130" t="s">
        <v>29</v>
      </c>
      <c r="L8" s="131" t="s">
        <v>30</v>
      </c>
      <c r="M8" s="132"/>
      <c r="N8" s="133" t="s">
        <v>4</v>
      </c>
      <c r="O8" s="120" t="s">
        <v>31</v>
      </c>
      <c r="P8" s="121" t="s">
        <v>32</v>
      </c>
      <c r="Q8" s="51"/>
      <c r="R8" s="122" t="s">
        <v>33</v>
      </c>
      <c r="S8" s="122" t="s">
        <v>92</v>
      </c>
    </row>
    <row r="9" spans="1:19" ht="36" customHeight="1" thickBot="1" thickTop="1">
      <c r="A9" s="143"/>
      <c r="B9" s="144"/>
      <c r="C9" s="144"/>
      <c r="D9" s="145"/>
      <c r="E9" s="144"/>
      <c r="F9" s="146"/>
      <c r="G9" s="148"/>
      <c r="H9" s="129"/>
      <c r="I9" s="130"/>
      <c r="J9" s="130"/>
      <c r="K9" s="130"/>
      <c r="L9" s="125" t="s">
        <v>34</v>
      </c>
      <c r="M9" s="127" t="s">
        <v>35</v>
      </c>
      <c r="N9" s="134"/>
      <c r="O9" s="120"/>
      <c r="P9" s="121"/>
      <c r="Q9" s="51"/>
      <c r="R9" s="123"/>
      <c r="S9" s="123"/>
    </row>
    <row r="10" spans="1:19" ht="37.5" customHeight="1" thickBot="1" thickTop="1">
      <c r="A10" s="143"/>
      <c r="B10" s="144"/>
      <c r="C10" s="144"/>
      <c r="D10" s="145"/>
      <c r="E10" s="144"/>
      <c r="F10" s="146"/>
      <c r="G10" s="52" t="s">
        <v>36</v>
      </c>
      <c r="H10" s="129"/>
      <c r="I10" s="130"/>
      <c r="J10" s="130"/>
      <c r="K10" s="130"/>
      <c r="L10" s="126"/>
      <c r="M10" s="128"/>
      <c r="N10" s="134"/>
      <c r="O10" s="120"/>
      <c r="P10" s="121"/>
      <c r="Q10" s="51"/>
      <c r="R10" s="124"/>
      <c r="S10" s="124"/>
    </row>
    <row r="11" spans="1:19" ht="30" customHeight="1" thickTop="1">
      <c r="A11" s="53">
        <v>1</v>
      </c>
      <c r="B11" s="54">
        <v>41462</v>
      </c>
      <c r="C11" s="55" t="s">
        <v>69</v>
      </c>
      <c r="D11" s="56" t="s">
        <v>46</v>
      </c>
      <c r="E11" s="56" t="s">
        <v>68</v>
      </c>
      <c r="F11" s="117">
        <v>260</v>
      </c>
      <c r="G11" s="57"/>
      <c r="H11" s="58"/>
      <c r="I11" s="59"/>
      <c r="J11" s="60">
        <v>260</v>
      </c>
      <c r="K11" s="64"/>
      <c r="L11" s="116"/>
      <c r="M11" s="117"/>
      <c r="N11" s="115">
        <f>SUM(H11:M11)</f>
        <v>260</v>
      </c>
      <c r="O11" s="62"/>
      <c r="P11" s="63"/>
      <c r="Q11" s="51"/>
      <c r="R11" s="118">
        <v>19.87</v>
      </c>
      <c r="S11" s="118">
        <v>15.48</v>
      </c>
    </row>
    <row r="12" spans="1:19" ht="30" customHeight="1">
      <c r="A12" s="53">
        <v>2</v>
      </c>
      <c r="B12" s="54">
        <v>41473</v>
      </c>
      <c r="C12" s="55" t="s">
        <v>69</v>
      </c>
      <c r="D12" s="56" t="s">
        <v>70</v>
      </c>
      <c r="E12" s="56" t="s">
        <v>68</v>
      </c>
      <c r="F12" s="117">
        <v>4224</v>
      </c>
      <c r="G12" s="57"/>
      <c r="H12" s="58"/>
      <c r="I12" s="59"/>
      <c r="J12" s="60"/>
      <c r="K12" s="64"/>
      <c r="L12" s="116"/>
      <c r="M12" s="117">
        <v>4224</v>
      </c>
      <c r="N12" s="115">
        <f aca="true" t="shared" si="1" ref="N12:N26">SUM(H12:M12)</f>
        <v>4224</v>
      </c>
      <c r="O12" s="62"/>
      <c r="P12" s="63"/>
      <c r="Q12" s="51"/>
      <c r="R12" s="118">
        <v>335.24</v>
      </c>
      <c r="S12" s="118">
        <v>255.15</v>
      </c>
    </row>
    <row r="13" spans="1:19" ht="30" customHeight="1">
      <c r="A13" s="53">
        <v>3</v>
      </c>
      <c r="B13" s="54">
        <v>41473</v>
      </c>
      <c r="C13" s="55" t="s">
        <v>69</v>
      </c>
      <c r="D13" s="56" t="s">
        <v>46</v>
      </c>
      <c r="E13" s="56" t="s">
        <v>68</v>
      </c>
      <c r="F13" s="117">
        <v>260</v>
      </c>
      <c r="G13" s="57"/>
      <c r="H13" s="58"/>
      <c r="I13" s="59"/>
      <c r="J13" s="60">
        <v>260</v>
      </c>
      <c r="K13" s="64"/>
      <c r="L13" s="116"/>
      <c r="M13" s="117"/>
      <c r="N13" s="115">
        <f t="shared" si="1"/>
        <v>260</v>
      </c>
      <c r="O13" s="62"/>
      <c r="P13" s="63">
        <f aca="true" t="shared" si="2" ref="P13:P26">IF(F13="Milano","X","")</f>
      </c>
      <c r="Q13" s="51"/>
      <c r="R13" s="118">
        <v>20.63</v>
      </c>
      <c r="S13" s="118">
        <v>15.71</v>
      </c>
    </row>
    <row r="14" spans="1:19" ht="30" customHeight="1">
      <c r="A14" s="53">
        <v>4</v>
      </c>
      <c r="B14" s="54">
        <v>41475</v>
      </c>
      <c r="C14" s="55" t="s">
        <v>85</v>
      </c>
      <c r="D14" s="56" t="s">
        <v>48</v>
      </c>
      <c r="E14" s="56" t="s">
        <v>68</v>
      </c>
      <c r="F14" s="117">
        <v>92</v>
      </c>
      <c r="G14" s="57"/>
      <c r="H14" s="58"/>
      <c r="I14" s="59"/>
      <c r="J14" s="60"/>
      <c r="K14" s="64"/>
      <c r="L14" s="116"/>
      <c r="M14" s="117">
        <v>92</v>
      </c>
      <c r="N14" s="115">
        <f t="shared" si="1"/>
        <v>92</v>
      </c>
      <c r="O14" s="62"/>
      <c r="P14" s="63">
        <f t="shared" si="2"/>
      </c>
      <c r="Q14" s="51"/>
      <c r="R14" s="118">
        <v>7.35</v>
      </c>
      <c r="S14" s="118">
        <v>5.6</v>
      </c>
    </row>
    <row r="15" spans="1:19" ht="30" customHeight="1">
      <c r="A15" s="53">
        <v>5</v>
      </c>
      <c r="B15" s="54">
        <v>41464</v>
      </c>
      <c r="C15" s="55" t="s">
        <v>87</v>
      </c>
      <c r="D15" s="56" t="s">
        <v>70</v>
      </c>
      <c r="E15" s="56" t="s">
        <v>68</v>
      </c>
      <c r="F15" s="117">
        <v>1314.2</v>
      </c>
      <c r="G15" s="57"/>
      <c r="H15" s="58"/>
      <c r="I15" s="59"/>
      <c r="J15" s="60"/>
      <c r="K15" s="64"/>
      <c r="L15" s="116">
        <v>1314.2</v>
      </c>
      <c r="M15" s="117"/>
      <c r="N15" s="115">
        <f t="shared" si="1"/>
        <v>1314.2</v>
      </c>
      <c r="O15" s="62"/>
      <c r="P15" s="63">
        <f t="shared" si="2"/>
      </c>
      <c r="Q15" s="51"/>
      <c r="R15" s="118">
        <v>100.9</v>
      </c>
      <c r="S15" s="118">
        <v>78.57</v>
      </c>
    </row>
    <row r="16" spans="1:19" ht="30" customHeight="1">
      <c r="A16" s="53">
        <v>6</v>
      </c>
      <c r="B16" s="54">
        <v>41463</v>
      </c>
      <c r="C16" s="55" t="s">
        <v>87</v>
      </c>
      <c r="D16" s="56" t="s">
        <v>48</v>
      </c>
      <c r="E16" s="56" t="s">
        <v>68</v>
      </c>
      <c r="F16" s="117">
        <v>1237.4</v>
      </c>
      <c r="G16" s="57"/>
      <c r="H16" s="58"/>
      <c r="I16" s="59"/>
      <c r="J16" s="60"/>
      <c r="K16" s="64"/>
      <c r="L16" s="116"/>
      <c r="M16" s="117">
        <v>1237.4</v>
      </c>
      <c r="N16" s="115">
        <f t="shared" si="1"/>
        <v>1237.4</v>
      </c>
      <c r="O16" s="62"/>
      <c r="P16" s="63">
        <f t="shared" si="2"/>
      </c>
      <c r="Q16" s="51"/>
      <c r="R16" s="118">
        <v>94.58</v>
      </c>
      <c r="S16" s="118">
        <v>73.69</v>
      </c>
    </row>
    <row r="17" spans="1:19" ht="30" customHeight="1">
      <c r="A17" s="53">
        <v>7</v>
      </c>
      <c r="B17" s="54">
        <v>41464</v>
      </c>
      <c r="C17" s="55" t="s">
        <v>87</v>
      </c>
      <c r="D17" s="56" t="s">
        <v>48</v>
      </c>
      <c r="E17" s="56" t="s">
        <v>68</v>
      </c>
      <c r="F17" s="117">
        <v>146</v>
      </c>
      <c r="G17" s="57"/>
      <c r="H17" s="58"/>
      <c r="I17" s="59"/>
      <c r="J17" s="60"/>
      <c r="K17" s="64"/>
      <c r="L17" s="116"/>
      <c r="M17" s="117">
        <v>146</v>
      </c>
      <c r="N17" s="115">
        <f t="shared" si="1"/>
        <v>146</v>
      </c>
      <c r="O17" s="62"/>
      <c r="P17" s="63">
        <f t="shared" si="2"/>
      </c>
      <c r="Q17" s="51"/>
      <c r="R17" s="118">
        <v>11.21</v>
      </c>
      <c r="S17" s="118">
        <v>8.73</v>
      </c>
    </row>
    <row r="18" spans="1:19" ht="30" customHeight="1">
      <c r="A18" s="53">
        <v>8</v>
      </c>
      <c r="B18" s="54"/>
      <c r="C18" s="55"/>
      <c r="D18" s="56"/>
      <c r="E18" s="56"/>
      <c r="F18" s="117"/>
      <c r="G18" s="57"/>
      <c r="H18" s="58"/>
      <c r="I18" s="59"/>
      <c r="J18" s="60"/>
      <c r="K18" s="64"/>
      <c r="L18" s="116"/>
      <c r="M18" s="117"/>
      <c r="N18" s="115">
        <f t="shared" si="1"/>
        <v>0</v>
      </c>
      <c r="O18" s="62"/>
      <c r="P18" s="63">
        <f t="shared" si="2"/>
      </c>
      <c r="Q18" s="51"/>
      <c r="R18" s="118"/>
      <c r="S18" s="118"/>
    </row>
    <row r="19" spans="1:19" ht="30" customHeight="1">
      <c r="A19" s="53">
        <v>9</v>
      </c>
      <c r="B19" s="54"/>
      <c r="C19" s="55"/>
      <c r="D19" s="56"/>
      <c r="E19" s="56"/>
      <c r="F19" s="117"/>
      <c r="G19" s="57"/>
      <c r="H19" s="58"/>
      <c r="I19" s="59"/>
      <c r="J19" s="60"/>
      <c r="K19" s="64"/>
      <c r="L19" s="116"/>
      <c r="M19" s="117"/>
      <c r="N19" s="115">
        <f t="shared" si="1"/>
        <v>0</v>
      </c>
      <c r="O19" s="62"/>
      <c r="P19" s="63">
        <f t="shared" si="2"/>
      </c>
      <c r="Q19" s="51"/>
      <c r="R19" s="63"/>
      <c r="S19" s="63"/>
    </row>
    <row r="20" spans="1:19" ht="30" customHeight="1">
      <c r="A20" s="53">
        <v>10</v>
      </c>
      <c r="B20" s="54"/>
      <c r="C20" s="55"/>
      <c r="D20" s="56"/>
      <c r="E20" s="56"/>
      <c r="F20" s="117"/>
      <c r="G20" s="57"/>
      <c r="H20" s="58"/>
      <c r="I20" s="59"/>
      <c r="J20" s="60"/>
      <c r="K20" s="64"/>
      <c r="L20" s="116"/>
      <c r="M20" s="117"/>
      <c r="N20" s="115">
        <f t="shared" si="1"/>
        <v>0</v>
      </c>
      <c r="O20" s="62"/>
      <c r="P20" s="63">
        <f t="shared" si="2"/>
      </c>
      <c r="Q20" s="51"/>
      <c r="R20" s="63"/>
      <c r="S20" s="63"/>
    </row>
    <row r="21" spans="1:19" ht="30" customHeight="1">
      <c r="A21" s="53">
        <v>11</v>
      </c>
      <c r="B21" s="54"/>
      <c r="C21" s="55"/>
      <c r="D21" s="56"/>
      <c r="E21" s="56"/>
      <c r="F21" s="117"/>
      <c r="G21" s="57"/>
      <c r="H21" s="58"/>
      <c r="I21" s="59"/>
      <c r="J21" s="60"/>
      <c r="K21" s="64"/>
      <c r="L21" s="116"/>
      <c r="M21" s="117"/>
      <c r="N21" s="115">
        <f t="shared" si="1"/>
        <v>0</v>
      </c>
      <c r="O21" s="62"/>
      <c r="P21" s="63">
        <f t="shared" si="2"/>
      </c>
      <c r="Q21" s="51"/>
      <c r="R21" s="63"/>
      <c r="S21" s="63"/>
    </row>
    <row r="22" spans="1:19" ht="30" customHeight="1">
      <c r="A22" s="53">
        <v>12</v>
      </c>
      <c r="B22" s="54"/>
      <c r="C22" s="55"/>
      <c r="D22" s="56"/>
      <c r="E22" s="56"/>
      <c r="F22" s="117"/>
      <c r="G22" s="57"/>
      <c r="H22" s="58"/>
      <c r="I22" s="59"/>
      <c r="J22" s="60"/>
      <c r="K22" s="64"/>
      <c r="L22" s="116"/>
      <c r="M22" s="117"/>
      <c r="N22" s="115">
        <f t="shared" si="1"/>
        <v>0</v>
      </c>
      <c r="O22" s="62"/>
      <c r="P22" s="63">
        <f t="shared" si="2"/>
      </c>
      <c r="Q22" s="51"/>
      <c r="R22" s="63"/>
      <c r="S22" s="63"/>
    </row>
    <row r="23" spans="1:19" ht="30" customHeight="1">
      <c r="A23" s="53">
        <v>13</v>
      </c>
      <c r="B23" s="54"/>
      <c r="C23" s="55"/>
      <c r="D23" s="56"/>
      <c r="E23" s="56"/>
      <c r="F23" s="117"/>
      <c r="G23" s="57"/>
      <c r="H23" s="58"/>
      <c r="I23" s="59"/>
      <c r="J23" s="60"/>
      <c r="K23" s="64"/>
      <c r="L23" s="116"/>
      <c r="M23" s="117"/>
      <c r="N23" s="115">
        <f t="shared" si="1"/>
        <v>0</v>
      </c>
      <c r="O23" s="62"/>
      <c r="P23" s="63">
        <f t="shared" si="2"/>
      </c>
      <c r="Q23" s="51"/>
      <c r="R23" s="63"/>
      <c r="S23" s="63"/>
    </row>
    <row r="24" spans="1:19" ht="30" customHeight="1">
      <c r="A24" s="53">
        <v>14</v>
      </c>
      <c r="B24" s="54"/>
      <c r="C24" s="55"/>
      <c r="D24" s="56"/>
      <c r="E24" s="56"/>
      <c r="F24" s="117"/>
      <c r="G24" s="57"/>
      <c r="H24" s="58"/>
      <c r="I24" s="59"/>
      <c r="J24" s="60"/>
      <c r="K24" s="64"/>
      <c r="L24" s="116"/>
      <c r="M24" s="117"/>
      <c r="N24" s="115">
        <f t="shared" si="1"/>
        <v>0</v>
      </c>
      <c r="O24" s="62"/>
      <c r="P24" s="63">
        <f t="shared" si="2"/>
      </c>
      <c r="Q24" s="51"/>
      <c r="R24" s="63"/>
      <c r="S24" s="63"/>
    </row>
    <row r="25" spans="1:19" ht="30" customHeight="1">
      <c r="A25" s="53">
        <v>15</v>
      </c>
      <c r="B25" s="54"/>
      <c r="C25" s="55"/>
      <c r="D25" s="56"/>
      <c r="E25" s="56"/>
      <c r="F25" s="117"/>
      <c r="G25" s="57"/>
      <c r="H25" s="58"/>
      <c r="I25" s="59"/>
      <c r="J25" s="60"/>
      <c r="K25" s="64"/>
      <c r="L25" s="116"/>
      <c r="M25" s="117"/>
      <c r="N25" s="115">
        <f t="shared" si="1"/>
        <v>0</v>
      </c>
      <c r="O25" s="62"/>
      <c r="P25" s="63">
        <f t="shared" si="2"/>
      </c>
      <c r="Q25" s="51"/>
      <c r="R25" s="63"/>
      <c r="S25" s="63"/>
    </row>
    <row r="26" spans="1:19" ht="30" customHeight="1">
      <c r="A26" s="53">
        <v>16</v>
      </c>
      <c r="B26" s="54"/>
      <c r="C26" s="55"/>
      <c r="D26" s="56"/>
      <c r="E26" s="56"/>
      <c r="F26" s="117"/>
      <c r="G26" s="57"/>
      <c r="H26" s="58"/>
      <c r="I26" s="59"/>
      <c r="J26" s="60"/>
      <c r="K26" s="64"/>
      <c r="L26" s="116"/>
      <c r="M26" s="117"/>
      <c r="N26" s="115">
        <f t="shared" si="1"/>
        <v>0</v>
      </c>
      <c r="O26" s="62"/>
      <c r="P26" s="63">
        <f t="shared" si="2"/>
      </c>
      <c r="Q26" s="51"/>
      <c r="R26" s="63"/>
      <c r="S26" s="63"/>
    </row>
    <row r="27" spans="1:18" ht="18.75" customHeight="1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6"/>
      <c r="P27" s="66"/>
      <c r="Q27" s="68"/>
      <c r="R27" s="69"/>
    </row>
    <row r="28" spans="1:18" ht="18.75" customHeight="1">
      <c r="A28" s="91"/>
      <c r="B28" s="71"/>
      <c r="C28" s="72"/>
      <c r="D28" s="73"/>
      <c r="E28" s="74"/>
      <c r="F28" s="75"/>
      <c r="G28" s="76"/>
      <c r="H28" s="77"/>
      <c r="I28" s="77"/>
      <c r="J28" s="78"/>
      <c r="K28" s="78"/>
      <c r="L28" s="77"/>
      <c r="M28" s="77"/>
      <c r="N28" s="79"/>
      <c r="O28" s="80"/>
      <c r="P28" s="81"/>
      <c r="Q28" s="68"/>
      <c r="R28" s="5"/>
    </row>
    <row r="29" spans="1:18" ht="18.75" customHeight="1">
      <c r="A29" s="92"/>
      <c r="B29" s="83" t="s">
        <v>37</v>
      </c>
      <c r="C29" s="83"/>
      <c r="D29" s="83"/>
      <c r="E29" s="75"/>
      <c r="F29" s="75"/>
      <c r="G29" s="83" t="s">
        <v>38</v>
      </c>
      <c r="H29" s="83"/>
      <c r="I29" s="83"/>
      <c r="J29" s="75"/>
      <c r="K29" s="75"/>
      <c r="L29" s="83" t="s">
        <v>39</v>
      </c>
      <c r="M29" s="83"/>
      <c r="N29" s="84"/>
      <c r="O29" s="75"/>
      <c r="P29" s="81"/>
      <c r="Q29" s="68"/>
      <c r="R29" s="5"/>
    </row>
    <row r="30" spans="1:18" ht="18.75" customHeight="1">
      <c r="A30" s="9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85"/>
      <c r="O30" s="75"/>
      <c r="P30" s="81"/>
      <c r="Q30" s="68"/>
      <c r="R30" s="5"/>
    </row>
    <row r="31" spans="1:18" ht="18.75" customHeight="1">
      <c r="A31" s="9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85"/>
      <c r="O31" s="75"/>
      <c r="P31" s="75"/>
      <c r="Q31" s="68"/>
      <c r="R31" s="5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50" zoomScaleNormal="50" zoomScalePageLayoutView="0" workbookViewId="0" topLeftCell="A1">
      <selection activeCell="S12" sqref="S12:S1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20" style="1" customWidth="1"/>
    <col min="20" max="16384" width="10.19921875" style="1" customWidth="1"/>
  </cols>
  <sheetData>
    <row r="1" spans="1:19" ht="65.25" customHeight="1">
      <c r="A1" s="2"/>
      <c r="B1" s="149" t="s">
        <v>0</v>
      </c>
      <c r="C1" s="149"/>
      <c r="D1" s="149" t="s">
        <v>1</v>
      </c>
      <c r="E1" s="149"/>
      <c r="F1" s="3" t="s">
        <v>2</v>
      </c>
      <c r="G1" s="4">
        <f>'Expense Value USD - Table 1'!G1</f>
        <v>41456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532.27</v>
      </c>
      <c r="Q1" s="10" t="s">
        <v>5</v>
      </c>
      <c r="R1" s="119">
        <f>SUM(R11:R33)</f>
        <v>504.30999999999995</v>
      </c>
      <c r="S1" s="155">
        <f>SUM(S11:S14)</f>
        <v>392.68</v>
      </c>
    </row>
    <row r="2" spans="1:19" ht="57.75" customHeight="1">
      <c r="A2" s="2"/>
      <c r="B2" s="149" t="s">
        <v>6</v>
      </c>
      <c r="C2" s="149"/>
      <c r="D2" s="149" t="s">
        <v>7</v>
      </c>
      <c r="E2" s="149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55"/>
    </row>
    <row r="3" spans="1:19" ht="35.25" customHeight="1">
      <c r="A3" s="2"/>
      <c r="B3" s="149" t="s">
        <v>10</v>
      </c>
      <c r="C3" s="149"/>
      <c r="D3" s="149" t="s">
        <v>9</v>
      </c>
      <c r="E3" s="149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55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55"/>
    </row>
    <row r="5" spans="1:19" ht="43.5" customHeight="1">
      <c r="A5" s="2"/>
      <c r="B5" s="28" t="s">
        <v>13</v>
      </c>
      <c r="C5" s="29"/>
      <c r="D5" s="30"/>
      <c r="E5" s="13" t="s">
        <v>67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35" t="s">
        <v>15</v>
      </c>
      <c r="O5" s="136"/>
      <c r="P5" s="32">
        <f>P1-P2-P3</f>
        <v>532.27</v>
      </c>
      <c r="Q5" s="10"/>
      <c r="R5" s="119">
        <f>R1</f>
        <v>504.30999999999995</v>
      </c>
      <c r="S5" s="155">
        <f>S1</f>
        <v>392.68</v>
      </c>
    </row>
    <row r="6" spans="1:18" ht="43.5" customHeight="1" thickBot="1">
      <c r="A6" s="33"/>
      <c r="B6" s="34" t="s">
        <v>81</v>
      </c>
      <c r="C6" s="34"/>
      <c r="D6" s="89"/>
      <c r="E6" s="36">
        <v>1.03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37" t="s">
        <v>18</v>
      </c>
      <c r="B7" s="138"/>
      <c r="C7" s="139"/>
      <c r="D7" s="140" t="s">
        <v>19</v>
      </c>
      <c r="E7" s="141"/>
      <c r="F7" s="142"/>
      <c r="G7" s="44">
        <f aca="true" t="shared" si="0" ref="G7:O7">SUM(G11:G33)</f>
        <v>0</v>
      </c>
      <c r="H7" s="45">
        <f t="shared" si="0"/>
        <v>0</v>
      </c>
      <c r="I7" s="46">
        <f t="shared" si="0"/>
        <v>0</v>
      </c>
      <c r="J7" s="46">
        <f t="shared" si="0"/>
        <v>252.93</v>
      </c>
      <c r="K7" s="46">
        <f t="shared" si="0"/>
        <v>0</v>
      </c>
      <c r="L7" s="46">
        <f t="shared" si="0"/>
        <v>0</v>
      </c>
      <c r="M7" s="47">
        <f t="shared" si="0"/>
        <v>279.34</v>
      </c>
      <c r="N7" s="49">
        <f t="shared" si="0"/>
        <v>532.27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43"/>
      <c r="B8" s="144" t="s">
        <v>20</v>
      </c>
      <c r="C8" s="144" t="s">
        <v>21</v>
      </c>
      <c r="D8" s="145" t="s">
        <v>22</v>
      </c>
      <c r="E8" s="144" t="s">
        <v>23</v>
      </c>
      <c r="F8" s="146" t="s">
        <v>24</v>
      </c>
      <c r="G8" s="147" t="s">
        <v>25</v>
      </c>
      <c r="H8" s="129" t="s">
        <v>26</v>
      </c>
      <c r="I8" s="130" t="s">
        <v>27</v>
      </c>
      <c r="J8" s="130" t="s">
        <v>28</v>
      </c>
      <c r="K8" s="130" t="s">
        <v>29</v>
      </c>
      <c r="L8" s="131" t="s">
        <v>30</v>
      </c>
      <c r="M8" s="132"/>
      <c r="N8" s="133" t="s">
        <v>4</v>
      </c>
      <c r="O8" s="120" t="s">
        <v>31</v>
      </c>
      <c r="P8" s="121" t="s">
        <v>32</v>
      </c>
      <c r="Q8" s="51"/>
      <c r="R8" s="122" t="s">
        <v>33</v>
      </c>
      <c r="S8" s="122" t="s">
        <v>92</v>
      </c>
    </row>
    <row r="9" spans="1:19" ht="36" customHeight="1" thickBot="1" thickTop="1">
      <c r="A9" s="143"/>
      <c r="B9" s="144"/>
      <c r="C9" s="144"/>
      <c r="D9" s="145"/>
      <c r="E9" s="144"/>
      <c r="F9" s="146"/>
      <c r="G9" s="148"/>
      <c r="H9" s="129"/>
      <c r="I9" s="130"/>
      <c r="J9" s="130"/>
      <c r="K9" s="130"/>
      <c r="L9" s="125" t="s">
        <v>34</v>
      </c>
      <c r="M9" s="127" t="s">
        <v>35</v>
      </c>
      <c r="N9" s="134"/>
      <c r="O9" s="120"/>
      <c r="P9" s="121"/>
      <c r="Q9" s="51"/>
      <c r="R9" s="123"/>
      <c r="S9" s="123"/>
    </row>
    <row r="10" spans="1:19" ht="37.5" customHeight="1" thickBot="1" thickTop="1">
      <c r="A10" s="143"/>
      <c r="B10" s="144"/>
      <c r="C10" s="144"/>
      <c r="D10" s="145"/>
      <c r="E10" s="144"/>
      <c r="F10" s="146"/>
      <c r="G10" s="52" t="s">
        <v>36</v>
      </c>
      <c r="H10" s="129"/>
      <c r="I10" s="130"/>
      <c r="J10" s="130"/>
      <c r="K10" s="130"/>
      <c r="L10" s="126"/>
      <c r="M10" s="128"/>
      <c r="N10" s="134"/>
      <c r="O10" s="120"/>
      <c r="P10" s="121"/>
      <c r="Q10" s="51"/>
      <c r="R10" s="124"/>
      <c r="S10" s="124"/>
    </row>
    <row r="11" spans="1:19" ht="30" customHeight="1" thickTop="1">
      <c r="A11" s="53">
        <v>1</v>
      </c>
      <c r="B11" s="54">
        <v>41465</v>
      </c>
      <c r="C11" s="55" t="s">
        <v>88</v>
      </c>
      <c r="D11" s="56" t="s">
        <v>70</v>
      </c>
      <c r="E11" s="56" t="s">
        <v>71</v>
      </c>
      <c r="F11" s="117">
        <v>279.34</v>
      </c>
      <c r="G11" s="57"/>
      <c r="H11" s="58"/>
      <c r="I11" s="59"/>
      <c r="J11" s="60"/>
      <c r="K11" s="64"/>
      <c r="L11" s="116"/>
      <c r="M11" s="117">
        <v>279.34</v>
      </c>
      <c r="N11" s="115">
        <f aca="true" t="shared" si="1" ref="N11:N33">SUM(H11:M11)</f>
        <v>279.34</v>
      </c>
      <c r="O11" s="62"/>
      <c r="P11" s="63"/>
      <c r="Q11" s="51"/>
      <c r="R11" s="118">
        <v>264.84</v>
      </c>
      <c r="S11" s="118">
        <v>206.21</v>
      </c>
    </row>
    <row r="12" spans="1:19" ht="30" customHeight="1">
      <c r="A12" s="53">
        <v>2</v>
      </c>
      <c r="B12" s="54">
        <v>41465</v>
      </c>
      <c r="C12" s="55" t="s">
        <v>88</v>
      </c>
      <c r="D12" s="56" t="s">
        <v>46</v>
      </c>
      <c r="E12" s="56" t="s">
        <v>71</v>
      </c>
      <c r="F12" s="117">
        <v>25</v>
      </c>
      <c r="G12" s="57"/>
      <c r="H12" s="58"/>
      <c r="I12" s="59"/>
      <c r="J12" s="60">
        <v>25</v>
      </c>
      <c r="K12" s="64"/>
      <c r="L12" s="116"/>
      <c r="M12" s="117"/>
      <c r="N12" s="115">
        <f t="shared" si="1"/>
        <v>25</v>
      </c>
      <c r="O12" s="62"/>
      <c r="P12" s="63"/>
      <c r="Q12" s="51"/>
      <c r="R12" s="118">
        <v>23.7</v>
      </c>
      <c r="S12" s="118">
        <v>18.46</v>
      </c>
    </row>
    <row r="13" spans="1:19" ht="30" customHeight="1">
      <c r="A13" s="53">
        <v>3</v>
      </c>
      <c r="B13" s="54">
        <v>41465</v>
      </c>
      <c r="C13" s="55" t="s">
        <v>88</v>
      </c>
      <c r="D13" s="56" t="s">
        <v>46</v>
      </c>
      <c r="E13" s="56" t="s">
        <v>71</v>
      </c>
      <c r="F13" s="117">
        <v>64</v>
      </c>
      <c r="G13" s="57"/>
      <c r="H13" s="58"/>
      <c r="I13" s="59"/>
      <c r="J13" s="60">
        <v>64</v>
      </c>
      <c r="K13" s="64"/>
      <c r="L13" s="116"/>
      <c r="M13" s="117"/>
      <c r="N13" s="115">
        <f t="shared" si="1"/>
        <v>64</v>
      </c>
      <c r="O13" s="62"/>
      <c r="P13" s="63">
        <f aca="true" t="shared" si="2" ref="P13:P33">IF(F13="Milano","X","")</f>
      </c>
      <c r="Q13" s="51"/>
      <c r="R13" s="118">
        <v>60.68</v>
      </c>
      <c r="S13" s="118">
        <v>47.25</v>
      </c>
    </row>
    <row r="14" spans="1:19" ht="30" customHeight="1">
      <c r="A14" s="53">
        <v>4</v>
      </c>
      <c r="B14" s="54">
        <v>41464</v>
      </c>
      <c r="C14" s="55" t="s">
        <v>88</v>
      </c>
      <c r="D14" s="56" t="s">
        <v>46</v>
      </c>
      <c r="E14" s="56" t="s">
        <v>71</v>
      </c>
      <c r="F14" s="117">
        <v>163.93</v>
      </c>
      <c r="G14" s="57"/>
      <c r="H14" s="58"/>
      <c r="I14" s="59"/>
      <c r="J14" s="60">
        <v>163.93</v>
      </c>
      <c r="K14" s="64"/>
      <c r="L14" s="116"/>
      <c r="M14" s="117"/>
      <c r="N14" s="115">
        <f t="shared" si="1"/>
        <v>163.93</v>
      </c>
      <c r="O14" s="62"/>
      <c r="P14" s="63">
        <f t="shared" si="2"/>
      </c>
      <c r="Q14" s="51"/>
      <c r="R14" s="118">
        <v>155.09</v>
      </c>
      <c r="S14" s="118">
        <v>120.76</v>
      </c>
    </row>
    <row r="15" spans="1:19" ht="30" customHeight="1">
      <c r="A15" s="53">
        <v>5</v>
      </c>
      <c r="B15" s="54"/>
      <c r="C15" s="55"/>
      <c r="D15" s="56"/>
      <c r="E15" s="56"/>
      <c r="F15" s="117"/>
      <c r="G15" s="57"/>
      <c r="H15" s="58"/>
      <c r="I15" s="59"/>
      <c r="J15" s="60"/>
      <c r="K15" s="64"/>
      <c r="L15" s="116"/>
      <c r="M15" s="117"/>
      <c r="N15" s="115">
        <f t="shared" si="1"/>
        <v>0</v>
      </c>
      <c r="O15" s="62"/>
      <c r="P15" s="63">
        <f t="shared" si="2"/>
      </c>
      <c r="Q15" s="51"/>
      <c r="R15" s="118"/>
      <c r="S15" s="118"/>
    </row>
    <row r="16" spans="1:19" ht="30" customHeight="1">
      <c r="A16" s="53">
        <v>6</v>
      </c>
      <c r="B16" s="54"/>
      <c r="C16" s="55"/>
      <c r="D16" s="56"/>
      <c r="E16" s="56"/>
      <c r="F16" s="117"/>
      <c r="G16" s="57"/>
      <c r="H16" s="58"/>
      <c r="I16" s="59"/>
      <c r="J16" s="60"/>
      <c r="K16" s="64"/>
      <c r="L16" s="116"/>
      <c r="M16" s="117"/>
      <c r="N16" s="115">
        <f t="shared" si="1"/>
        <v>0</v>
      </c>
      <c r="O16" s="62"/>
      <c r="P16" s="63">
        <f t="shared" si="2"/>
      </c>
      <c r="Q16" s="51"/>
      <c r="R16" s="63"/>
      <c r="S16" s="63"/>
    </row>
    <row r="17" spans="1:19" ht="30" customHeight="1">
      <c r="A17" s="53">
        <v>7</v>
      </c>
      <c r="B17" s="54"/>
      <c r="C17" s="55"/>
      <c r="D17" s="56"/>
      <c r="E17" s="56"/>
      <c r="F17" s="117"/>
      <c r="G17" s="57"/>
      <c r="H17" s="58"/>
      <c r="I17" s="59"/>
      <c r="J17" s="60"/>
      <c r="K17" s="64"/>
      <c r="L17" s="116"/>
      <c r="M17" s="117"/>
      <c r="N17" s="115">
        <f t="shared" si="1"/>
        <v>0</v>
      </c>
      <c r="O17" s="62"/>
      <c r="P17" s="63">
        <f t="shared" si="2"/>
      </c>
      <c r="Q17" s="51"/>
      <c r="R17" s="63"/>
      <c r="S17" s="63"/>
    </row>
    <row r="18" spans="1:19" ht="30" customHeight="1">
      <c r="A18" s="53">
        <v>8</v>
      </c>
      <c r="B18" s="54"/>
      <c r="C18" s="55"/>
      <c r="D18" s="56"/>
      <c r="E18" s="56"/>
      <c r="F18" s="117"/>
      <c r="G18" s="57"/>
      <c r="H18" s="58"/>
      <c r="I18" s="59"/>
      <c r="J18" s="60"/>
      <c r="K18" s="64"/>
      <c r="L18" s="116"/>
      <c r="M18" s="117"/>
      <c r="N18" s="115">
        <f t="shared" si="1"/>
        <v>0</v>
      </c>
      <c r="O18" s="62"/>
      <c r="P18" s="63">
        <f t="shared" si="2"/>
      </c>
      <c r="Q18" s="51"/>
      <c r="R18" s="63"/>
      <c r="S18" s="63"/>
    </row>
    <row r="19" spans="1:19" ht="30" customHeight="1">
      <c r="A19" s="53">
        <v>9</v>
      </c>
      <c r="B19" s="54"/>
      <c r="C19" s="55"/>
      <c r="D19" s="56"/>
      <c r="E19" s="56"/>
      <c r="F19" s="117"/>
      <c r="G19" s="57"/>
      <c r="H19" s="58"/>
      <c r="I19" s="59"/>
      <c r="J19" s="60"/>
      <c r="K19" s="64"/>
      <c r="L19" s="116"/>
      <c r="M19" s="117"/>
      <c r="N19" s="115">
        <f t="shared" si="1"/>
        <v>0</v>
      </c>
      <c r="O19" s="62"/>
      <c r="P19" s="63">
        <f t="shared" si="2"/>
      </c>
      <c r="Q19" s="51"/>
      <c r="R19" s="63"/>
      <c r="S19" s="63"/>
    </row>
    <row r="20" spans="1:19" ht="30" customHeight="1">
      <c r="A20" s="53">
        <v>10</v>
      </c>
      <c r="B20" s="54"/>
      <c r="C20" s="55"/>
      <c r="D20" s="56"/>
      <c r="E20" s="56"/>
      <c r="F20" s="117"/>
      <c r="G20" s="57"/>
      <c r="H20" s="58"/>
      <c r="I20" s="59"/>
      <c r="J20" s="60"/>
      <c r="K20" s="64"/>
      <c r="L20" s="116"/>
      <c r="M20" s="117"/>
      <c r="N20" s="115">
        <f t="shared" si="1"/>
        <v>0</v>
      </c>
      <c r="O20" s="62"/>
      <c r="P20" s="63">
        <f t="shared" si="2"/>
      </c>
      <c r="Q20" s="51"/>
      <c r="R20" s="63"/>
      <c r="S20" s="63"/>
    </row>
    <row r="21" spans="1:19" ht="30" customHeight="1">
      <c r="A21" s="53">
        <v>11</v>
      </c>
      <c r="B21" s="54"/>
      <c r="C21" s="55"/>
      <c r="D21" s="56"/>
      <c r="E21" s="56"/>
      <c r="F21" s="117"/>
      <c r="G21" s="57"/>
      <c r="H21" s="58"/>
      <c r="I21" s="59"/>
      <c r="J21" s="60"/>
      <c r="K21" s="64"/>
      <c r="L21" s="116"/>
      <c r="M21" s="117"/>
      <c r="N21" s="115">
        <f t="shared" si="1"/>
        <v>0</v>
      </c>
      <c r="O21" s="62"/>
      <c r="P21" s="63">
        <f t="shared" si="2"/>
      </c>
      <c r="Q21" s="51"/>
      <c r="R21" s="63"/>
      <c r="S21" s="63"/>
    </row>
    <row r="22" spans="1:19" ht="30" customHeight="1">
      <c r="A22" s="53">
        <v>12</v>
      </c>
      <c r="B22" s="54"/>
      <c r="C22" s="55"/>
      <c r="D22" s="56"/>
      <c r="E22" s="56"/>
      <c r="F22" s="117"/>
      <c r="G22" s="57"/>
      <c r="H22" s="58"/>
      <c r="I22" s="59"/>
      <c r="J22" s="60"/>
      <c r="K22" s="64"/>
      <c r="L22" s="116"/>
      <c r="M22" s="117"/>
      <c r="N22" s="115">
        <f t="shared" si="1"/>
        <v>0</v>
      </c>
      <c r="O22" s="62"/>
      <c r="P22" s="63">
        <f t="shared" si="2"/>
      </c>
      <c r="Q22" s="51"/>
      <c r="R22" s="63"/>
      <c r="S22" s="63"/>
    </row>
    <row r="23" spans="1:19" ht="30" customHeight="1">
      <c r="A23" s="53">
        <v>13</v>
      </c>
      <c r="B23" s="54"/>
      <c r="C23" s="55"/>
      <c r="D23" s="56"/>
      <c r="E23" s="56"/>
      <c r="F23" s="117"/>
      <c r="G23" s="57"/>
      <c r="H23" s="58"/>
      <c r="I23" s="59"/>
      <c r="J23" s="60"/>
      <c r="K23" s="64"/>
      <c r="L23" s="116"/>
      <c r="M23" s="117"/>
      <c r="N23" s="115">
        <f t="shared" si="1"/>
        <v>0</v>
      </c>
      <c r="O23" s="62"/>
      <c r="P23" s="63">
        <f t="shared" si="2"/>
      </c>
      <c r="Q23" s="51"/>
      <c r="R23" s="63"/>
      <c r="S23" s="63"/>
    </row>
    <row r="24" spans="1:19" ht="30" customHeight="1">
      <c r="A24" s="53">
        <v>14</v>
      </c>
      <c r="B24" s="54"/>
      <c r="C24" s="55"/>
      <c r="D24" s="56"/>
      <c r="E24" s="56"/>
      <c r="F24" s="117"/>
      <c r="G24" s="57"/>
      <c r="H24" s="58"/>
      <c r="I24" s="59"/>
      <c r="J24" s="60"/>
      <c r="K24" s="64"/>
      <c r="L24" s="116"/>
      <c r="M24" s="117"/>
      <c r="N24" s="115">
        <f t="shared" si="1"/>
        <v>0</v>
      </c>
      <c r="O24" s="62"/>
      <c r="P24" s="63">
        <f t="shared" si="2"/>
      </c>
      <c r="Q24" s="51"/>
      <c r="R24" s="63"/>
      <c r="S24" s="63"/>
    </row>
    <row r="25" spans="1:19" ht="30" customHeight="1">
      <c r="A25" s="53">
        <v>15</v>
      </c>
      <c r="B25" s="54"/>
      <c r="C25" s="55"/>
      <c r="D25" s="56"/>
      <c r="E25" s="56"/>
      <c r="F25" s="117"/>
      <c r="G25" s="57"/>
      <c r="H25" s="58"/>
      <c r="I25" s="59"/>
      <c r="J25" s="60"/>
      <c r="K25" s="64"/>
      <c r="L25" s="116"/>
      <c r="M25" s="117"/>
      <c r="N25" s="115">
        <f t="shared" si="1"/>
        <v>0</v>
      </c>
      <c r="O25" s="62"/>
      <c r="P25" s="63">
        <f t="shared" si="2"/>
      </c>
      <c r="Q25" s="51"/>
      <c r="R25" s="63"/>
      <c r="S25" s="63"/>
    </row>
    <row r="26" spans="1:19" ht="30" customHeight="1">
      <c r="A26" s="53">
        <v>16</v>
      </c>
      <c r="B26" s="54"/>
      <c r="C26" s="55"/>
      <c r="D26" s="56"/>
      <c r="E26" s="56"/>
      <c r="F26" s="117"/>
      <c r="G26" s="57"/>
      <c r="H26" s="58"/>
      <c r="I26" s="59"/>
      <c r="J26" s="60"/>
      <c r="K26" s="64"/>
      <c r="L26" s="116"/>
      <c r="M26" s="117"/>
      <c r="N26" s="115">
        <f t="shared" si="1"/>
        <v>0</v>
      </c>
      <c r="O26" s="62"/>
      <c r="P26" s="63">
        <f t="shared" si="2"/>
      </c>
      <c r="Q26" s="51"/>
      <c r="R26" s="63"/>
      <c r="S26" s="63"/>
    </row>
    <row r="27" spans="1:19" ht="30" customHeight="1">
      <c r="A27" s="53">
        <v>17</v>
      </c>
      <c r="B27" s="54"/>
      <c r="C27" s="55"/>
      <c r="D27" s="56"/>
      <c r="E27" s="56"/>
      <c r="F27" s="117"/>
      <c r="G27" s="57"/>
      <c r="H27" s="58"/>
      <c r="I27" s="59"/>
      <c r="J27" s="60"/>
      <c r="K27" s="64"/>
      <c r="L27" s="116"/>
      <c r="M27" s="117"/>
      <c r="N27" s="115">
        <f t="shared" si="1"/>
        <v>0</v>
      </c>
      <c r="O27" s="62"/>
      <c r="P27" s="63">
        <f t="shared" si="2"/>
      </c>
      <c r="Q27" s="51"/>
      <c r="R27" s="63"/>
      <c r="S27" s="63"/>
    </row>
    <row r="28" spans="1:19" ht="30" customHeight="1">
      <c r="A28" s="53">
        <v>18</v>
      </c>
      <c r="B28" s="54"/>
      <c r="C28" s="55"/>
      <c r="D28" s="56"/>
      <c r="E28" s="56"/>
      <c r="F28" s="117"/>
      <c r="G28" s="57"/>
      <c r="H28" s="58">
        <f aca="true" t="shared" si="3" ref="H28:H33">IF($D$3="si",($G$5/$G$6*G28),IF($D$3="no",G28*$G$4,0))</f>
        <v>0</v>
      </c>
      <c r="I28" s="59"/>
      <c r="J28" s="60"/>
      <c r="K28" s="64"/>
      <c r="L28" s="116"/>
      <c r="M28" s="117"/>
      <c r="N28" s="115">
        <f t="shared" si="1"/>
        <v>0</v>
      </c>
      <c r="O28" s="62"/>
      <c r="P28" s="63">
        <f t="shared" si="2"/>
      </c>
      <c r="Q28" s="51"/>
      <c r="R28" s="63"/>
      <c r="S28" s="63"/>
    </row>
    <row r="29" spans="1:19" ht="30" customHeight="1">
      <c r="A29" s="53">
        <v>19</v>
      </c>
      <c r="B29" s="54"/>
      <c r="C29" s="55"/>
      <c r="D29" s="56"/>
      <c r="E29" s="56"/>
      <c r="F29" s="117"/>
      <c r="G29" s="57"/>
      <c r="H29" s="58">
        <f t="shared" si="3"/>
        <v>0</v>
      </c>
      <c r="I29" s="59"/>
      <c r="J29" s="60"/>
      <c r="K29" s="64"/>
      <c r="L29" s="116"/>
      <c r="M29" s="117"/>
      <c r="N29" s="115">
        <f t="shared" si="1"/>
        <v>0</v>
      </c>
      <c r="O29" s="62"/>
      <c r="P29" s="63">
        <f t="shared" si="2"/>
      </c>
      <c r="Q29" s="51"/>
      <c r="R29" s="63"/>
      <c r="S29" s="63"/>
    </row>
    <row r="30" spans="1:19" ht="30" customHeight="1">
      <c r="A30" s="53">
        <v>20</v>
      </c>
      <c r="B30" s="54"/>
      <c r="C30" s="55"/>
      <c r="D30" s="56"/>
      <c r="E30" s="56"/>
      <c r="F30" s="117"/>
      <c r="G30" s="57"/>
      <c r="H30" s="58">
        <f t="shared" si="3"/>
        <v>0</v>
      </c>
      <c r="I30" s="59"/>
      <c r="J30" s="60"/>
      <c r="K30" s="64"/>
      <c r="L30" s="116"/>
      <c r="M30" s="117"/>
      <c r="N30" s="115">
        <f t="shared" si="1"/>
        <v>0</v>
      </c>
      <c r="O30" s="62"/>
      <c r="P30" s="63">
        <f t="shared" si="2"/>
      </c>
      <c r="Q30" s="51"/>
      <c r="R30" s="63"/>
      <c r="S30" s="63"/>
    </row>
    <row r="31" spans="1:19" ht="30" customHeight="1">
      <c r="A31" s="53">
        <v>21</v>
      </c>
      <c r="B31" s="54"/>
      <c r="C31" s="55"/>
      <c r="D31" s="56"/>
      <c r="E31" s="56"/>
      <c r="F31" s="117"/>
      <c r="G31" s="57"/>
      <c r="H31" s="58">
        <f t="shared" si="3"/>
        <v>0</v>
      </c>
      <c r="I31" s="59"/>
      <c r="J31" s="60"/>
      <c r="K31" s="64"/>
      <c r="L31" s="116"/>
      <c r="M31" s="117"/>
      <c r="N31" s="115">
        <f t="shared" si="1"/>
        <v>0</v>
      </c>
      <c r="O31" s="62"/>
      <c r="P31" s="63">
        <f t="shared" si="2"/>
      </c>
      <c r="Q31" s="51"/>
      <c r="R31" s="63"/>
      <c r="S31" s="63"/>
    </row>
    <row r="32" spans="1:19" ht="30" customHeight="1">
      <c r="A32" s="53">
        <v>22</v>
      </c>
      <c r="B32" s="54"/>
      <c r="C32" s="55"/>
      <c r="D32" s="56"/>
      <c r="E32" s="56"/>
      <c r="F32" s="117"/>
      <c r="G32" s="57"/>
      <c r="H32" s="58">
        <f t="shared" si="3"/>
        <v>0</v>
      </c>
      <c r="I32" s="59"/>
      <c r="J32" s="60"/>
      <c r="K32" s="64"/>
      <c r="L32" s="116"/>
      <c r="M32" s="117"/>
      <c r="N32" s="115">
        <f t="shared" si="1"/>
        <v>0</v>
      </c>
      <c r="O32" s="62"/>
      <c r="P32" s="63">
        <f t="shared" si="2"/>
      </c>
      <c r="Q32" s="51"/>
      <c r="R32" s="63"/>
      <c r="S32" s="63"/>
    </row>
    <row r="33" spans="1:19" ht="30" customHeight="1">
      <c r="A33" s="53">
        <v>23</v>
      </c>
      <c r="B33" s="54"/>
      <c r="C33" s="55"/>
      <c r="D33" s="56"/>
      <c r="E33" s="56"/>
      <c r="F33" s="117"/>
      <c r="G33" s="57"/>
      <c r="H33" s="58">
        <f t="shared" si="3"/>
        <v>0</v>
      </c>
      <c r="I33" s="59"/>
      <c r="J33" s="60"/>
      <c r="K33" s="64"/>
      <c r="L33" s="116"/>
      <c r="M33" s="117"/>
      <c r="N33" s="115">
        <f t="shared" si="1"/>
        <v>0</v>
      </c>
      <c r="O33" s="62"/>
      <c r="P33" s="63">
        <f t="shared" si="2"/>
      </c>
      <c r="Q33" s="51"/>
      <c r="R33" s="63"/>
      <c r="S33" s="63"/>
    </row>
    <row r="34" spans="1:18" ht="18.75" customHeight="1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66"/>
      <c r="P34" s="66"/>
      <c r="Q34" s="68"/>
      <c r="R34" s="69"/>
    </row>
    <row r="35" spans="1:18" ht="18.75" customHeight="1">
      <c r="A35" s="91"/>
      <c r="B35" s="71"/>
      <c r="C35" s="72"/>
      <c r="D35" s="73"/>
      <c r="E35" s="74"/>
      <c r="F35" s="75"/>
      <c r="G35" s="76"/>
      <c r="H35" s="77"/>
      <c r="I35" s="77"/>
      <c r="J35" s="78"/>
      <c r="K35" s="78"/>
      <c r="L35" s="77"/>
      <c r="M35" s="77"/>
      <c r="N35" s="79"/>
      <c r="O35" s="80"/>
      <c r="P35" s="81"/>
      <c r="Q35" s="68"/>
      <c r="R35" s="5"/>
    </row>
    <row r="36" spans="1:18" ht="18.75" customHeight="1">
      <c r="A36" s="92"/>
      <c r="B36" s="83" t="s">
        <v>37</v>
      </c>
      <c r="C36" s="83"/>
      <c r="D36" s="83"/>
      <c r="E36" s="75"/>
      <c r="F36" s="75"/>
      <c r="G36" s="83" t="s">
        <v>38</v>
      </c>
      <c r="H36" s="83"/>
      <c r="I36" s="83"/>
      <c r="J36" s="75"/>
      <c r="K36" s="75"/>
      <c r="L36" s="83" t="s">
        <v>39</v>
      </c>
      <c r="M36" s="83"/>
      <c r="N36" s="84"/>
      <c r="O36" s="75"/>
      <c r="P36" s="81"/>
      <c r="Q36" s="68"/>
      <c r="R36" s="5"/>
    </row>
    <row r="37" spans="1:18" ht="18.75" customHeight="1">
      <c r="A37" s="9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85"/>
      <c r="O37" s="75"/>
      <c r="P37" s="81"/>
      <c r="Q37" s="68"/>
      <c r="R37" s="5"/>
    </row>
    <row r="38" spans="1:18" ht="18.75" customHeight="1">
      <c r="A38" s="9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85"/>
      <c r="O38" s="75"/>
      <c r="P38" s="75"/>
      <c r="Q38" s="68"/>
      <c r="R38" s="5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="50" zoomScaleNormal="50" zoomScalePageLayoutView="0" workbookViewId="0" topLeftCell="A1">
      <selection activeCell="S12" sqref="S12:S1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8.19921875" style="1" customWidth="1"/>
    <col min="20" max="16384" width="10.19921875" style="1" customWidth="1"/>
  </cols>
  <sheetData>
    <row r="1" spans="1:19" ht="65.25" customHeight="1">
      <c r="A1" s="2"/>
      <c r="B1" s="149" t="s">
        <v>0</v>
      </c>
      <c r="C1" s="149"/>
      <c r="D1" s="149" t="s">
        <v>1</v>
      </c>
      <c r="E1" s="149"/>
      <c r="F1" s="3" t="s">
        <v>2</v>
      </c>
      <c r="G1" s="4">
        <f>'Expense Value USD - Table 1'!G1</f>
        <v>41456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1788.22</v>
      </c>
      <c r="Q1" s="10" t="s">
        <v>5</v>
      </c>
      <c r="R1" s="119">
        <f>SUM(R11:R30)</f>
        <v>641</v>
      </c>
      <c r="S1" s="155">
        <f>SUM(S11:S14)</f>
        <v>486.87</v>
      </c>
    </row>
    <row r="2" spans="1:19" ht="57.75" customHeight="1">
      <c r="A2" s="2"/>
      <c r="B2" s="149" t="s">
        <v>6</v>
      </c>
      <c r="C2" s="149"/>
      <c r="D2" s="149" t="s">
        <v>7</v>
      </c>
      <c r="E2" s="149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55"/>
    </row>
    <row r="3" spans="1:19" ht="35.25" customHeight="1">
      <c r="A3" s="2"/>
      <c r="B3" s="149" t="s">
        <v>10</v>
      </c>
      <c r="C3" s="149"/>
      <c r="D3" s="149" t="s">
        <v>9</v>
      </c>
      <c r="E3" s="149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55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55"/>
    </row>
    <row r="5" spans="1:19" ht="43.5" customHeight="1">
      <c r="A5" s="2"/>
      <c r="B5" s="28" t="s">
        <v>13</v>
      </c>
      <c r="C5" s="29"/>
      <c r="D5" s="30"/>
      <c r="E5" s="13" t="s">
        <v>67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35" t="s">
        <v>15</v>
      </c>
      <c r="O5" s="136"/>
      <c r="P5" s="32">
        <f>P1-P2-P3</f>
        <v>1788.22</v>
      </c>
      <c r="Q5" s="10"/>
      <c r="R5" s="119">
        <f>R1</f>
        <v>641</v>
      </c>
      <c r="S5" s="155">
        <f>S1</f>
        <v>486.87</v>
      </c>
    </row>
    <row r="6" spans="1:18" ht="43.5" customHeight="1" thickBot="1">
      <c r="A6" s="33"/>
      <c r="B6" s="34" t="s">
        <v>79</v>
      </c>
      <c r="C6" s="34"/>
      <c r="D6" s="89"/>
      <c r="E6" s="36">
        <v>2.78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37" t="s">
        <v>18</v>
      </c>
      <c r="B7" s="138"/>
      <c r="C7" s="139"/>
      <c r="D7" s="140" t="s">
        <v>19</v>
      </c>
      <c r="E7" s="141"/>
      <c r="F7" s="142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1738.22</v>
      </c>
      <c r="M7" s="47">
        <f t="shared" si="0"/>
        <v>50</v>
      </c>
      <c r="N7" s="49">
        <f t="shared" si="0"/>
        <v>1788.22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43"/>
      <c r="B8" s="144" t="s">
        <v>20</v>
      </c>
      <c r="C8" s="144" t="s">
        <v>21</v>
      </c>
      <c r="D8" s="145" t="s">
        <v>22</v>
      </c>
      <c r="E8" s="144" t="s">
        <v>23</v>
      </c>
      <c r="F8" s="146" t="s">
        <v>24</v>
      </c>
      <c r="G8" s="147" t="s">
        <v>25</v>
      </c>
      <c r="H8" s="129" t="s">
        <v>26</v>
      </c>
      <c r="I8" s="130" t="s">
        <v>27</v>
      </c>
      <c r="J8" s="130" t="s">
        <v>28</v>
      </c>
      <c r="K8" s="130" t="s">
        <v>29</v>
      </c>
      <c r="L8" s="131" t="s">
        <v>30</v>
      </c>
      <c r="M8" s="132"/>
      <c r="N8" s="133" t="s">
        <v>4</v>
      </c>
      <c r="O8" s="120" t="s">
        <v>31</v>
      </c>
      <c r="P8" s="121" t="s">
        <v>32</v>
      </c>
      <c r="Q8" s="51"/>
      <c r="R8" s="122" t="s">
        <v>33</v>
      </c>
      <c r="S8" s="122" t="s">
        <v>92</v>
      </c>
    </row>
    <row r="9" spans="1:19" ht="36" customHeight="1" thickBot="1" thickTop="1">
      <c r="A9" s="143"/>
      <c r="B9" s="144"/>
      <c r="C9" s="144"/>
      <c r="D9" s="145"/>
      <c r="E9" s="144"/>
      <c r="F9" s="146"/>
      <c r="G9" s="148"/>
      <c r="H9" s="129"/>
      <c r="I9" s="130"/>
      <c r="J9" s="130"/>
      <c r="K9" s="130"/>
      <c r="L9" s="125" t="s">
        <v>34</v>
      </c>
      <c r="M9" s="127" t="s">
        <v>35</v>
      </c>
      <c r="N9" s="134"/>
      <c r="O9" s="120"/>
      <c r="P9" s="121"/>
      <c r="Q9" s="51"/>
      <c r="R9" s="123"/>
      <c r="S9" s="123"/>
    </row>
    <row r="10" spans="1:19" ht="37.5" customHeight="1" thickBot="1" thickTop="1">
      <c r="A10" s="143"/>
      <c r="B10" s="144"/>
      <c r="C10" s="144"/>
      <c r="D10" s="145"/>
      <c r="E10" s="144"/>
      <c r="F10" s="146"/>
      <c r="G10" s="52" t="s">
        <v>36</v>
      </c>
      <c r="H10" s="129"/>
      <c r="I10" s="130"/>
      <c r="J10" s="130"/>
      <c r="K10" s="130"/>
      <c r="L10" s="126"/>
      <c r="M10" s="128"/>
      <c r="N10" s="134"/>
      <c r="O10" s="120"/>
      <c r="P10" s="121"/>
      <c r="Q10" s="51"/>
      <c r="R10" s="124"/>
      <c r="S10" s="124"/>
    </row>
    <row r="11" spans="1:19" ht="30" customHeight="1" thickTop="1">
      <c r="A11" s="53">
        <v>1</v>
      </c>
      <c r="B11" s="54">
        <v>41478</v>
      </c>
      <c r="C11" s="55" t="s">
        <v>74</v>
      </c>
      <c r="D11" s="56" t="s">
        <v>70</v>
      </c>
      <c r="E11" s="56" t="s">
        <v>75</v>
      </c>
      <c r="F11" s="117">
        <v>1487.22</v>
      </c>
      <c r="G11" s="57"/>
      <c r="H11" s="58"/>
      <c r="I11" s="59"/>
      <c r="J11" s="60"/>
      <c r="K11" s="64"/>
      <c r="L11" s="116">
        <v>1487.22</v>
      </c>
      <c r="M11" s="117"/>
      <c r="N11" s="115">
        <f aca="true" t="shared" si="1" ref="N11:N30">SUM(H11:M11)</f>
        <v>1487.22</v>
      </c>
      <c r="O11" s="62"/>
      <c r="P11" s="63"/>
      <c r="Q11" s="51"/>
      <c r="R11" s="118">
        <v>533.96</v>
      </c>
      <c r="S11" s="118">
        <v>405.44</v>
      </c>
    </row>
    <row r="12" spans="1:19" ht="30" customHeight="1">
      <c r="A12" s="53">
        <v>2</v>
      </c>
      <c r="B12" s="54">
        <v>41476</v>
      </c>
      <c r="C12" s="55" t="s">
        <v>74</v>
      </c>
      <c r="D12" s="56" t="s">
        <v>48</v>
      </c>
      <c r="E12" s="56" t="s">
        <v>75</v>
      </c>
      <c r="F12" s="117">
        <v>251</v>
      </c>
      <c r="G12" s="57"/>
      <c r="H12" s="58"/>
      <c r="I12" s="59"/>
      <c r="J12" s="60"/>
      <c r="K12" s="64"/>
      <c r="L12" s="116">
        <v>251</v>
      </c>
      <c r="M12" s="117"/>
      <c r="N12" s="115">
        <f t="shared" si="1"/>
        <v>251</v>
      </c>
      <c r="O12" s="62"/>
      <c r="P12" s="63"/>
      <c r="Q12" s="51"/>
      <c r="R12" s="118">
        <v>89.16</v>
      </c>
      <c r="S12" s="118">
        <v>67.82</v>
      </c>
    </row>
    <row r="13" spans="1:19" ht="30" customHeight="1">
      <c r="A13" s="53">
        <v>3</v>
      </c>
      <c r="B13" s="54">
        <v>41476</v>
      </c>
      <c r="C13" s="55" t="s">
        <v>74</v>
      </c>
      <c r="D13" s="56" t="s">
        <v>48</v>
      </c>
      <c r="E13" s="56" t="s">
        <v>75</v>
      </c>
      <c r="F13" s="117">
        <v>25</v>
      </c>
      <c r="G13" s="57"/>
      <c r="H13" s="58"/>
      <c r="I13" s="59"/>
      <c r="J13" s="60"/>
      <c r="K13" s="64"/>
      <c r="L13" s="116"/>
      <c r="M13" s="117">
        <v>25</v>
      </c>
      <c r="N13" s="115">
        <f t="shared" si="1"/>
        <v>25</v>
      </c>
      <c r="O13" s="62"/>
      <c r="P13" s="63">
        <f aca="true" t="shared" si="2" ref="P13:P30">IF(F13="Milano","X","")</f>
      </c>
      <c r="Q13" s="51"/>
      <c r="R13" s="118">
        <v>8.88</v>
      </c>
      <c r="S13" s="118">
        <v>6.76</v>
      </c>
    </row>
    <row r="14" spans="1:19" ht="30" customHeight="1">
      <c r="A14" s="53">
        <v>4</v>
      </c>
      <c r="B14" s="54">
        <v>41477</v>
      </c>
      <c r="C14" s="55" t="s">
        <v>74</v>
      </c>
      <c r="D14" s="56" t="s">
        <v>48</v>
      </c>
      <c r="E14" s="56" t="s">
        <v>75</v>
      </c>
      <c r="F14" s="117">
        <v>25</v>
      </c>
      <c r="G14" s="57"/>
      <c r="H14" s="58"/>
      <c r="I14" s="59"/>
      <c r="J14" s="60"/>
      <c r="K14" s="64"/>
      <c r="L14" s="116"/>
      <c r="M14" s="117">
        <v>25</v>
      </c>
      <c r="N14" s="115">
        <f t="shared" si="1"/>
        <v>25</v>
      </c>
      <c r="O14" s="62"/>
      <c r="P14" s="63">
        <f t="shared" si="2"/>
      </c>
      <c r="Q14" s="51"/>
      <c r="R14" s="118">
        <v>9</v>
      </c>
      <c r="S14" s="118">
        <v>6.85</v>
      </c>
    </row>
    <row r="15" spans="1:19" ht="30" customHeight="1">
      <c r="A15" s="53">
        <v>5</v>
      </c>
      <c r="B15" s="54"/>
      <c r="C15" s="55"/>
      <c r="D15" s="56"/>
      <c r="E15" s="56"/>
      <c r="F15" s="117"/>
      <c r="G15" s="57"/>
      <c r="H15" s="58"/>
      <c r="I15" s="59"/>
      <c r="J15" s="60"/>
      <c r="K15" s="64"/>
      <c r="L15" s="116"/>
      <c r="M15" s="117"/>
      <c r="N15" s="115">
        <f t="shared" si="1"/>
        <v>0</v>
      </c>
      <c r="O15" s="62"/>
      <c r="P15" s="63">
        <f t="shared" si="2"/>
      </c>
      <c r="Q15" s="51"/>
      <c r="R15" s="118"/>
      <c r="S15" s="118"/>
    </row>
    <row r="16" spans="1:19" ht="30" customHeight="1">
      <c r="A16" s="53">
        <v>6</v>
      </c>
      <c r="B16" s="54"/>
      <c r="C16" s="55"/>
      <c r="D16" s="56"/>
      <c r="E16" s="56"/>
      <c r="F16" s="117"/>
      <c r="G16" s="57"/>
      <c r="H16" s="58"/>
      <c r="I16" s="59"/>
      <c r="J16" s="60"/>
      <c r="K16" s="64"/>
      <c r="L16" s="116"/>
      <c r="M16" s="117"/>
      <c r="N16" s="115">
        <f t="shared" si="1"/>
        <v>0</v>
      </c>
      <c r="O16" s="62"/>
      <c r="P16" s="63">
        <f t="shared" si="2"/>
      </c>
      <c r="Q16" s="51"/>
      <c r="R16" s="63"/>
      <c r="S16" s="63"/>
    </row>
    <row r="17" spans="1:19" ht="30" customHeight="1">
      <c r="A17" s="53">
        <v>7</v>
      </c>
      <c r="B17" s="54"/>
      <c r="C17" s="55"/>
      <c r="D17" s="56"/>
      <c r="E17" s="56"/>
      <c r="F17" s="117"/>
      <c r="G17" s="57"/>
      <c r="H17" s="58"/>
      <c r="I17" s="59"/>
      <c r="J17" s="60"/>
      <c r="K17" s="64"/>
      <c r="L17" s="116"/>
      <c r="M17" s="117"/>
      <c r="N17" s="115">
        <f t="shared" si="1"/>
        <v>0</v>
      </c>
      <c r="O17" s="62"/>
      <c r="P17" s="63">
        <f t="shared" si="2"/>
      </c>
      <c r="Q17" s="51"/>
      <c r="R17" s="63"/>
      <c r="S17" s="63"/>
    </row>
    <row r="18" spans="1:19" ht="30" customHeight="1">
      <c r="A18" s="53">
        <v>8</v>
      </c>
      <c r="B18" s="54"/>
      <c r="C18" s="55"/>
      <c r="D18" s="56"/>
      <c r="E18" s="56"/>
      <c r="F18" s="117"/>
      <c r="G18" s="57"/>
      <c r="H18" s="58"/>
      <c r="I18" s="59"/>
      <c r="J18" s="60"/>
      <c r="K18" s="64"/>
      <c r="L18" s="116"/>
      <c r="M18" s="117"/>
      <c r="N18" s="115">
        <f t="shared" si="1"/>
        <v>0</v>
      </c>
      <c r="O18" s="62"/>
      <c r="P18" s="63">
        <f t="shared" si="2"/>
      </c>
      <c r="Q18" s="51"/>
      <c r="R18" s="63"/>
      <c r="S18" s="63"/>
    </row>
    <row r="19" spans="1:19" ht="30" customHeight="1">
      <c r="A19" s="53">
        <v>9</v>
      </c>
      <c r="B19" s="54"/>
      <c r="C19" s="55"/>
      <c r="D19" s="56"/>
      <c r="E19" s="56"/>
      <c r="F19" s="117"/>
      <c r="G19" s="57"/>
      <c r="H19" s="58"/>
      <c r="I19" s="59"/>
      <c r="J19" s="60"/>
      <c r="K19" s="64"/>
      <c r="L19" s="116"/>
      <c r="M19" s="117"/>
      <c r="N19" s="115">
        <f t="shared" si="1"/>
        <v>0</v>
      </c>
      <c r="O19" s="62"/>
      <c r="P19" s="63">
        <f t="shared" si="2"/>
      </c>
      <c r="Q19" s="51"/>
      <c r="R19" s="63"/>
      <c r="S19" s="63"/>
    </row>
    <row r="20" spans="1:19" ht="30" customHeight="1">
      <c r="A20" s="53">
        <v>10</v>
      </c>
      <c r="B20" s="54"/>
      <c r="C20" s="55"/>
      <c r="D20" s="56"/>
      <c r="E20" s="56"/>
      <c r="F20" s="117"/>
      <c r="G20" s="57"/>
      <c r="H20" s="58"/>
      <c r="I20" s="59"/>
      <c r="J20" s="60"/>
      <c r="K20" s="64"/>
      <c r="L20" s="116"/>
      <c r="M20" s="117"/>
      <c r="N20" s="115">
        <f t="shared" si="1"/>
        <v>0</v>
      </c>
      <c r="O20" s="62"/>
      <c r="P20" s="63">
        <f t="shared" si="2"/>
      </c>
      <c r="Q20" s="51"/>
      <c r="R20" s="63"/>
      <c r="S20" s="63"/>
    </row>
    <row r="21" spans="1:19" ht="30" customHeight="1">
      <c r="A21" s="53">
        <v>11</v>
      </c>
      <c r="B21" s="54"/>
      <c r="C21" s="55"/>
      <c r="D21" s="56"/>
      <c r="E21" s="56"/>
      <c r="F21" s="117"/>
      <c r="G21" s="57"/>
      <c r="H21" s="58"/>
      <c r="I21" s="59"/>
      <c r="J21" s="60"/>
      <c r="K21" s="64"/>
      <c r="L21" s="116"/>
      <c r="M21" s="117"/>
      <c r="N21" s="115">
        <f t="shared" si="1"/>
        <v>0</v>
      </c>
      <c r="O21" s="62"/>
      <c r="P21" s="63">
        <f t="shared" si="2"/>
      </c>
      <c r="Q21" s="51"/>
      <c r="R21" s="63"/>
      <c r="S21" s="63"/>
    </row>
    <row r="22" spans="1:19" ht="30" customHeight="1">
      <c r="A22" s="53">
        <v>12</v>
      </c>
      <c r="B22" s="54"/>
      <c r="C22" s="55"/>
      <c r="D22" s="56"/>
      <c r="E22" s="56"/>
      <c r="F22" s="117"/>
      <c r="G22" s="57"/>
      <c r="H22" s="58"/>
      <c r="I22" s="59"/>
      <c r="J22" s="60"/>
      <c r="K22" s="64"/>
      <c r="L22" s="116"/>
      <c r="M22" s="117"/>
      <c r="N22" s="115">
        <f t="shared" si="1"/>
        <v>0</v>
      </c>
      <c r="O22" s="62"/>
      <c r="P22" s="63">
        <f t="shared" si="2"/>
      </c>
      <c r="Q22" s="51"/>
      <c r="R22" s="63"/>
      <c r="S22" s="63"/>
    </row>
    <row r="23" spans="1:19" ht="30" customHeight="1">
      <c r="A23" s="53">
        <v>13</v>
      </c>
      <c r="B23" s="54"/>
      <c r="C23" s="55"/>
      <c r="D23" s="56"/>
      <c r="E23" s="56"/>
      <c r="F23" s="117"/>
      <c r="G23" s="57"/>
      <c r="H23" s="58"/>
      <c r="I23" s="59"/>
      <c r="J23" s="60"/>
      <c r="K23" s="64"/>
      <c r="L23" s="116"/>
      <c r="M23" s="117"/>
      <c r="N23" s="115">
        <f t="shared" si="1"/>
        <v>0</v>
      </c>
      <c r="O23" s="62"/>
      <c r="P23" s="63">
        <f t="shared" si="2"/>
      </c>
      <c r="Q23" s="51"/>
      <c r="R23" s="63"/>
      <c r="S23" s="63"/>
    </row>
    <row r="24" spans="1:19" ht="30" customHeight="1">
      <c r="A24" s="53">
        <v>14</v>
      </c>
      <c r="B24" s="54"/>
      <c r="C24" s="55"/>
      <c r="D24" s="56"/>
      <c r="E24" s="56"/>
      <c r="F24" s="117"/>
      <c r="G24" s="57"/>
      <c r="H24" s="58"/>
      <c r="I24" s="59"/>
      <c r="J24" s="60"/>
      <c r="K24" s="64"/>
      <c r="L24" s="116"/>
      <c r="M24" s="117"/>
      <c r="N24" s="115">
        <f t="shared" si="1"/>
        <v>0</v>
      </c>
      <c r="O24" s="62"/>
      <c r="P24" s="63">
        <f t="shared" si="2"/>
      </c>
      <c r="Q24" s="51"/>
      <c r="R24" s="63"/>
      <c r="S24" s="63"/>
    </row>
    <row r="25" spans="1:19" ht="30" customHeight="1">
      <c r="A25" s="53">
        <v>15</v>
      </c>
      <c r="B25" s="54"/>
      <c r="C25" s="55"/>
      <c r="D25" s="56"/>
      <c r="E25" s="56"/>
      <c r="F25" s="117"/>
      <c r="G25" s="57"/>
      <c r="H25" s="58"/>
      <c r="I25" s="59"/>
      <c r="J25" s="60"/>
      <c r="K25" s="64"/>
      <c r="L25" s="116"/>
      <c r="M25" s="117"/>
      <c r="N25" s="115">
        <f t="shared" si="1"/>
        <v>0</v>
      </c>
      <c r="O25" s="62"/>
      <c r="P25" s="63">
        <f t="shared" si="2"/>
      </c>
      <c r="Q25" s="51"/>
      <c r="R25" s="63"/>
      <c r="S25" s="63"/>
    </row>
    <row r="26" spans="1:19" ht="30" customHeight="1">
      <c r="A26" s="53">
        <v>16</v>
      </c>
      <c r="B26" s="54"/>
      <c r="C26" s="55"/>
      <c r="D26" s="56"/>
      <c r="E26" s="56"/>
      <c r="F26" s="117"/>
      <c r="G26" s="57"/>
      <c r="H26" s="58"/>
      <c r="I26" s="59"/>
      <c r="J26" s="60"/>
      <c r="K26" s="64"/>
      <c r="L26" s="116"/>
      <c r="M26" s="117"/>
      <c r="N26" s="115">
        <f t="shared" si="1"/>
        <v>0</v>
      </c>
      <c r="O26" s="62"/>
      <c r="P26" s="63">
        <f t="shared" si="2"/>
      </c>
      <c r="Q26" s="51"/>
      <c r="R26" s="63"/>
      <c r="S26" s="63"/>
    </row>
    <row r="27" spans="1:19" ht="30" customHeight="1">
      <c r="A27" s="53">
        <v>17</v>
      </c>
      <c r="B27" s="54"/>
      <c r="C27" s="55"/>
      <c r="D27" s="56"/>
      <c r="E27" s="56"/>
      <c r="F27" s="117"/>
      <c r="G27" s="57"/>
      <c r="H27" s="58"/>
      <c r="I27" s="59"/>
      <c r="J27" s="60"/>
      <c r="K27" s="64"/>
      <c r="L27" s="116"/>
      <c r="M27" s="117"/>
      <c r="N27" s="115">
        <f t="shared" si="1"/>
        <v>0</v>
      </c>
      <c r="O27" s="62"/>
      <c r="P27" s="63">
        <f t="shared" si="2"/>
      </c>
      <c r="Q27" s="51"/>
      <c r="R27" s="63"/>
      <c r="S27" s="63"/>
    </row>
    <row r="28" spans="1:19" ht="30" customHeight="1">
      <c r="A28" s="53">
        <v>18</v>
      </c>
      <c r="B28" s="54"/>
      <c r="C28" s="55"/>
      <c r="D28" s="56"/>
      <c r="E28" s="56"/>
      <c r="F28" s="117"/>
      <c r="G28" s="57"/>
      <c r="H28" s="58">
        <f>#N/A</f>
        <v>0</v>
      </c>
      <c r="I28" s="59"/>
      <c r="J28" s="60"/>
      <c r="K28" s="64"/>
      <c r="L28" s="116"/>
      <c r="M28" s="117"/>
      <c r="N28" s="115">
        <f t="shared" si="1"/>
        <v>0</v>
      </c>
      <c r="O28" s="62"/>
      <c r="P28" s="63">
        <f t="shared" si="2"/>
      </c>
      <c r="Q28" s="51"/>
      <c r="R28" s="63"/>
      <c r="S28" s="63"/>
    </row>
    <row r="29" spans="1:19" ht="30" customHeight="1">
      <c r="A29" s="53">
        <v>19</v>
      </c>
      <c r="B29" s="54"/>
      <c r="C29" s="55"/>
      <c r="D29" s="56"/>
      <c r="E29" s="56"/>
      <c r="F29" s="117"/>
      <c r="G29" s="57"/>
      <c r="H29" s="58">
        <f>#N/A</f>
        <v>0</v>
      </c>
      <c r="I29" s="59"/>
      <c r="J29" s="60"/>
      <c r="K29" s="64"/>
      <c r="L29" s="116"/>
      <c r="M29" s="117"/>
      <c r="N29" s="115">
        <f t="shared" si="1"/>
        <v>0</v>
      </c>
      <c r="O29" s="62"/>
      <c r="P29" s="63">
        <f t="shared" si="2"/>
      </c>
      <c r="Q29" s="51"/>
      <c r="R29" s="63"/>
      <c r="S29" s="63"/>
    </row>
    <row r="30" spans="1:19" ht="30" customHeight="1">
      <c r="A30" s="53">
        <v>20</v>
      </c>
      <c r="B30" s="54"/>
      <c r="C30" s="55"/>
      <c r="D30" s="56"/>
      <c r="E30" s="56"/>
      <c r="F30" s="117"/>
      <c r="G30" s="57"/>
      <c r="H30" s="58">
        <f>#N/A</f>
        <v>0</v>
      </c>
      <c r="I30" s="59"/>
      <c r="J30" s="60"/>
      <c r="K30" s="64"/>
      <c r="L30" s="116"/>
      <c r="M30" s="117"/>
      <c r="N30" s="115">
        <f t="shared" si="1"/>
        <v>0</v>
      </c>
      <c r="O30" s="62"/>
      <c r="P30" s="63">
        <f t="shared" si="2"/>
      </c>
      <c r="Q30" s="51"/>
      <c r="R30" s="63"/>
      <c r="S30" s="63"/>
    </row>
    <row r="31" spans="1:18" ht="18.75" customHeight="1">
      <c r="A31" s="91"/>
      <c r="B31" s="71"/>
      <c r="C31" s="72"/>
      <c r="D31" s="73"/>
      <c r="E31" s="74"/>
      <c r="F31" s="75"/>
      <c r="G31" s="76"/>
      <c r="H31" s="77"/>
      <c r="I31" s="77"/>
      <c r="J31" s="78"/>
      <c r="K31" s="78"/>
      <c r="L31" s="77"/>
      <c r="M31" s="77"/>
      <c r="N31" s="79"/>
      <c r="O31" s="80"/>
      <c r="P31" s="81"/>
      <c r="Q31" s="68"/>
      <c r="R31" s="5"/>
    </row>
    <row r="32" spans="1:18" ht="18.75" customHeight="1">
      <c r="A32" s="92"/>
      <c r="B32" s="83" t="s">
        <v>37</v>
      </c>
      <c r="C32" s="83"/>
      <c r="D32" s="83"/>
      <c r="E32" s="75"/>
      <c r="F32" s="75"/>
      <c r="G32" s="83" t="s">
        <v>38</v>
      </c>
      <c r="H32" s="83"/>
      <c r="I32" s="83"/>
      <c r="J32" s="75"/>
      <c r="K32" s="75"/>
      <c r="L32" s="83" t="s">
        <v>39</v>
      </c>
      <c r="M32" s="83"/>
      <c r="N32" s="84"/>
      <c r="O32" s="75"/>
      <c r="P32" s="81"/>
      <c r="Q32" s="68"/>
      <c r="R32" s="5"/>
    </row>
    <row r="33" spans="1:18" ht="18.75" customHeight="1">
      <c r="A33" s="9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85"/>
      <c r="O33" s="75"/>
      <c r="P33" s="81"/>
      <c r="Q33" s="68"/>
      <c r="R33" s="5"/>
    </row>
    <row r="34" spans="1:18" ht="18.75" customHeight="1">
      <c r="A34" s="9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85"/>
      <c r="O34" s="75"/>
      <c r="P34" s="75"/>
      <c r="Q34" s="68"/>
      <c r="R34" s="5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50" zoomScaleNormal="50" zoomScalePageLayoutView="0" workbookViewId="0" topLeftCell="A1">
      <selection activeCell="S12" sqref="S12:S1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6.5" style="1" customWidth="1"/>
    <col min="20" max="16384" width="10.19921875" style="1" customWidth="1"/>
  </cols>
  <sheetData>
    <row r="1" spans="1:19" ht="65.25" customHeight="1">
      <c r="A1" s="2"/>
      <c r="B1" s="149" t="s">
        <v>0</v>
      </c>
      <c r="C1" s="149"/>
      <c r="D1" s="149" t="s">
        <v>1</v>
      </c>
      <c r="E1" s="149"/>
      <c r="F1" s="3" t="s">
        <v>2</v>
      </c>
      <c r="G1" s="4">
        <f>'Expense Value USD - Table 1'!G1</f>
        <v>41456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147.23999999999998</v>
      </c>
      <c r="Q1" s="10" t="s">
        <v>5</v>
      </c>
      <c r="R1" s="119">
        <f>SUM(R11:R27)</f>
        <v>65.62515695067265</v>
      </c>
      <c r="S1" s="155">
        <f>SUM(S11:S14)</f>
        <v>49.77</v>
      </c>
    </row>
    <row r="2" spans="1:19" ht="57.75" customHeight="1">
      <c r="A2" s="2"/>
      <c r="B2" s="149" t="s">
        <v>6</v>
      </c>
      <c r="C2" s="149"/>
      <c r="D2" s="149" t="s">
        <v>7</v>
      </c>
      <c r="E2" s="149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55"/>
    </row>
    <row r="3" spans="1:19" ht="35.25" customHeight="1">
      <c r="A3" s="2"/>
      <c r="B3" s="149" t="s">
        <v>10</v>
      </c>
      <c r="C3" s="149"/>
      <c r="D3" s="149" t="s">
        <v>9</v>
      </c>
      <c r="E3" s="149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55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55"/>
    </row>
    <row r="5" spans="1:19" ht="43.5" customHeight="1">
      <c r="A5" s="2"/>
      <c r="B5" s="28" t="s">
        <v>13</v>
      </c>
      <c r="C5" s="29"/>
      <c r="D5" s="30"/>
      <c r="E5" s="13" t="s">
        <v>67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35" t="s">
        <v>15</v>
      </c>
      <c r="O5" s="136"/>
      <c r="P5" s="32">
        <f>P1-P2-P3</f>
        <v>147.23999999999998</v>
      </c>
      <c r="Q5" s="10"/>
      <c r="R5" s="119">
        <f>R1</f>
        <v>65.62515695067265</v>
      </c>
      <c r="S5" s="155">
        <f>S1</f>
        <v>49.77</v>
      </c>
    </row>
    <row r="6" spans="1:18" ht="43.5" customHeight="1" thickBot="1">
      <c r="A6" s="33"/>
      <c r="B6" s="34" t="s">
        <v>80</v>
      </c>
      <c r="C6" s="34"/>
      <c r="D6" s="89"/>
      <c r="E6" s="36">
        <v>2.23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27"/>
    </row>
    <row r="7" spans="1:18" ht="27" customHeight="1" thickBot="1" thickTop="1">
      <c r="A7" s="137" t="s">
        <v>18</v>
      </c>
      <c r="B7" s="138"/>
      <c r="C7" s="139"/>
      <c r="D7" s="140" t="s">
        <v>19</v>
      </c>
      <c r="E7" s="141"/>
      <c r="F7" s="142"/>
      <c r="G7" s="44">
        <f aca="true" t="shared" si="0" ref="G7:O7">SUM(G11:G27)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147.23999999999998</v>
      </c>
      <c r="N7" s="49">
        <f t="shared" si="0"/>
        <v>147.23999999999998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43"/>
      <c r="B8" s="144" t="s">
        <v>20</v>
      </c>
      <c r="C8" s="144" t="s">
        <v>21</v>
      </c>
      <c r="D8" s="145" t="s">
        <v>22</v>
      </c>
      <c r="E8" s="144" t="s">
        <v>23</v>
      </c>
      <c r="F8" s="146" t="s">
        <v>24</v>
      </c>
      <c r="G8" s="147" t="s">
        <v>25</v>
      </c>
      <c r="H8" s="129" t="s">
        <v>26</v>
      </c>
      <c r="I8" s="130" t="s">
        <v>27</v>
      </c>
      <c r="J8" s="130" t="s">
        <v>28</v>
      </c>
      <c r="K8" s="130" t="s">
        <v>29</v>
      </c>
      <c r="L8" s="131" t="s">
        <v>30</v>
      </c>
      <c r="M8" s="132"/>
      <c r="N8" s="133" t="s">
        <v>4</v>
      </c>
      <c r="O8" s="120" t="s">
        <v>31</v>
      </c>
      <c r="P8" s="121" t="s">
        <v>32</v>
      </c>
      <c r="Q8" s="51"/>
      <c r="R8" s="122" t="s">
        <v>33</v>
      </c>
      <c r="S8" s="122" t="s">
        <v>92</v>
      </c>
    </row>
    <row r="9" spans="1:19" ht="36" customHeight="1" thickBot="1" thickTop="1">
      <c r="A9" s="143"/>
      <c r="B9" s="144"/>
      <c r="C9" s="144"/>
      <c r="D9" s="145"/>
      <c r="E9" s="144"/>
      <c r="F9" s="146"/>
      <c r="G9" s="148"/>
      <c r="H9" s="129"/>
      <c r="I9" s="130"/>
      <c r="J9" s="130"/>
      <c r="K9" s="130"/>
      <c r="L9" s="125" t="s">
        <v>34</v>
      </c>
      <c r="M9" s="127" t="s">
        <v>35</v>
      </c>
      <c r="N9" s="134"/>
      <c r="O9" s="120"/>
      <c r="P9" s="121"/>
      <c r="Q9" s="51"/>
      <c r="R9" s="123"/>
      <c r="S9" s="123"/>
    </row>
    <row r="10" spans="1:19" ht="37.5" customHeight="1" thickBot="1" thickTop="1">
      <c r="A10" s="143"/>
      <c r="B10" s="144"/>
      <c r="C10" s="144"/>
      <c r="D10" s="145"/>
      <c r="E10" s="144"/>
      <c r="F10" s="146"/>
      <c r="G10" s="52" t="s">
        <v>36</v>
      </c>
      <c r="H10" s="129"/>
      <c r="I10" s="130"/>
      <c r="J10" s="130"/>
      <c r="K10" s="130"/>
      <c r="L10" s="126"/>
      <c r="M10" s="128"/>
      <c r="N10" s="134"/>
      <c r="O10" s="120"/>
      <c r="P10" s="121"/>
      <c r="Q10" s="51"/>
      <c r="R10" s="124"/>
      <c r="S10" s="124"/>
    </row>
    <row r="11" spans="1:19" ht="30" customHeight="1" thickTop="1">
      <c r="A11" s="53">
        <v>1</v>
      </c>
      <c r="B11" s="54">
        <v>41478</v>
      </c>
      <c r="C11" s="55" t="s">
        <v>76</v>
      </c>
      <c r="D11" s="56" t="s">
        <v>77</v>
      </c>
      <c r="E11" s="56" t="s">
        <v>78</v>
      </c>
      <c r="F11" s="117">
        <v>60</v>
      </c>
      <c r="G11" s="57"/>
      <c r="H11" s="58"/>
      <c r="I11" s="59"/>
      <c r="J11" s="60"/>
      <c r="K11" s="64"/>
      <c r="L11" s="116"/>
      <c r="M11" s="117">
        <v>60</v>
      </c>
      <c r="N11" s="115">
        <f aca="true" t="shared" si="1" ref="N11:N27">SUM(H11:M11)</f>
        <v>60</v>
      </c>
      <c r="O11" s="62"/>
      <c r="P11" s="63"/>
      <c r="Q11" s="51"/>
      <c r="R11" s="118">
        <v>26.74</v>
      </c>
      <c r="S11" s="118">
        <v>20.3</v>
      </c>
    </row>
    <row r="12" spans="1:19" ht="30" customHeight="1">
      <c r="A12" s="53">
        <v>2</v>
      </c>
      <c r="B12" s="54">
        <v>41478</v>
      </c>
      <c r="C12" s="55" t="s">
        <v>76</v>
      </c>
      <c r="D12" s="56" t="s">
        <v>48</v>
      </c>
      <c r="E12" s="56" t="s">
        <v>78</v>
      </c>
      <c r="F12" s="117">
        <v>29.04</v>
      </c>
      <c r="G12" s="57"/>
      <c r="H12" s="58"/>
      <c r="I12" s="59"/>
      <c r="J12" s="60"/>
      <c r="K12" s="64"/>
      <c r="L12" s="116"/>
      <c r="M12" s="117">
        <v>29.04</v>
      </c>
      <c r="N12" s="115">
        <f t="shared" si="1"/>
        <v>29.04</v>
      </c>
      <c r="O12" s="62"/>
      <c r="P12" s="63"/>
      <c r="Q12" s="51"/>
      <c r="R12" s="118">
        <v>12.94</v>
      </c>
      <c r="S12" s="118">
        <v>9.83</v>
      </c>
    </row>
    <row r="13" spans="1:19" ht="30" customHeight="1">
      <c r="A13" s="53">
        <v>3</v>
      </c>
      <c r="B13" s="54">
        <v>41481</v>
      </c>
      <c r="C13" s="55" t="s">
        <v>76</v>
      </c>
      <c r="D13" s="56" t="s">
        <v>48</v>
      </c>
      <c r="E13" s="56" t="s">
        <v>78</v>
      </c>
      <c r="F13" s="117">
        <v>36</v>
      </c>
      <c r="G13" s="57"/>
      <c r="H13" s="58"/>
      <c r="I13" s="59"/>
      <c r="J13" s="60"/>
      <c r="K13" s="64"/>
      <c r="L13" s="116"/>
      <c r="M13" s="117">
        <v>36</v>
      </c>
      <c r="N13" s="115">
        <f t="shared" si="1"/>
        <v>36</v>
      </c>
      <c r="O13" s="62"/>
      <c r="P13" s="63">
        <f aca="true" t="shared" si="2" ref="P13:P27">IF(F13="Milano","X","")</f>
      </c>
      <c r="Q13" s="51"/>
      <c r="R13" s="118">
        <v>15.99</v>
      </c>
      <c r="S13" s="118">
        <v>12.1</v>
      </c>
    </row>
    <row r="14" spans="1:19" ht="30" customHeight="1">
      <c r="A14" s="53">
        <v>4</v>
      </c>
      <c r="B14" s="54">
        <v>41480</v>
      </c>
      <c r="C14" s="55" t="s">
        <v>76</v>
      </c>
      <c r="D14" s="56" t="s">
        <v>48</v>
      </c>
      <c r="E14" s="56" t="s">
        <v>78</v>
      </c>
      <c r="F14" s="117">
        <v>22.2</v>
      </c>
      <c r="G14" s="57"/>
      <c r="H14" s="58"/>
      <c r="I14" s="59"/>
      <c r="J14" s="60"/>
      <c r="K14" s="64"/>
      <c r="L14" s="116"/>
      <c r="M14" s="117">
        <v>22.2</v>
      </c>
      <c r="N14" s="115">
        <f t="shared" si="1"/>
        <v>22.2</v>
      </c>
      <c r="O14" s="62"/>
      <c r="P14" s="63">
        <f t="shared" si="2"/>
      </c>
      <c r="Q14" s="51"/>
      <c r="R14" s="118">
        <f>N14/$E$6</f>
        <v>9.955156950672645</v>
      </c>
      <c r="S14" s="118">
        <v>7.54</v>
      </c>
    </row>
    <row r="15" spans="1:19" ht="30" customHeight="1">
      <c r="A15" s="53">
        <v>5</v>
      </c>
      <c r="B15" s="54"/>
      <c r="C15" s="55"/>
      <c r="D15" s="56"/>
      <c r="E15" s="56"/>
      <c r="F15" s="117"/>
      <c r="G15" s="57"/>
      <c r="H15" s="58"/>
      <c r="I15" s="59"/>
      <c r="J15" s="60"/>
      <c r="K15" s="64"/>
      <c r="L15" s="116"/>
      <c r="M15" s="117"/>
      <c r="N15" s="115">
        <f t="shared" si="1"/>
        <v>0</v>
      </c>
      <c r="O15" s="62"/>
      <c r="P15" s="63">
        <f t="shared" si="2"/>
      </c>
      <c r="Q15" s="51"/>
      <c r="R15" s="63"/>
      <c r="S15" s="63"/>
    </row>
    <row r="16" spans="1:19" ht="30" customHeight="1">
      <c r="A16" s="53">
        <v>6</v>
      </c>
      <c r="B16" s="54"/>
      <c r="C16" s="55"/>
      <c r="D16" s="56"/>
      <c r="E16" s="56"/>
      <c r="F16" s="117"/>
      <c r="G16" s="57"/>
      <c r="H16" s="58"/>
      <c r="I16" s="59"/>
      <c r="J16" s="60"/>
      <c r="K16" s="64"/>
      <c r="L16" s="116"/>
      <c r="M16" s="117"/>
      <c r="N16" s="115">
        <f t="shared" si="1"/>
        <v>0</v>
      </c>
      <c r="O16" s="62"/>
      <c r="P16" s="63">
        <f t="shared" si="2"/>
      </c>
      <c r="Q16" s="51"/>
      <c r="R16" s="63"/>
      <c r="S16" s="63"/>
    </row>
    <row r="17" spans="1:19" ht="30" customHeight="1">
      <c r="A17" s="53">
        <v>7</v>
      </c>
      <c r="B17" s="54"/>
      <c r="C17" s="55"/>
      <c r="D17" s="56"/>
      <c r="E17" s="56"/>
      <c r="F17" s="117"/>
      <c r="G17" s="57"/>
      <c r="H17" s="58"/>
      <c r="I17" s="59"/>
      <c r="J17" s="60"/>
      <c r="K17" s="64"/>
      <c r="L17" s="116"/>
      <c r="M17" s="117"/>
      <c r="N17" s="115">
        <f t="shared" si="1"/>
        <v>0</v>
      </c>
      <c r="O17" s="62"/>
      <c r="P17" s="63">
        <f t="shared" si="2"/>
      </c>
      <c r="Q17" s="51"/>
      <c r="R17" s="63"/>
      <c r="S17" s="63"/>
    </row>
    <row r="18" spans="1:19" ht="30" customHeight="1">
      <c r="A18" s="53">
        <v>8</v>
      </c>
      <c r="B18" s="54"/>
      <c r="C18" s="55"/>
      <c r="D18" s="56"/>
      <c r="E18" s="56"/>
      <c r="F18" s="117"/>
      <c r="G18" s="57"/>
      <c r="H18" s="58"/>
      <c r="I18" s="59"/>
      <c r="J18" s="60"/>
      <c r="K18" s="64"/>
      <c r="L18" s="116"/>
      <c r="M18" s="117"/>
      <c r="N18" s="115">
        <f t="shared" si="1"/>
        <v>0</v>
      </c>
      <c r="O18" s="62"/>
      <c r="P18" s="63">
        <f t="shared" si="2"/>
      </c>
      <c r="Q18" s="51"/>
      <c r="R18" s="63"/>
      <c r="S18" s="63"/>
    </row>
    <row r="19" spans="1:19" ht="30" customHeight="1">
      <c r="A19" s="53">
        <v>9</v>
      </c>
      <c r="B19" s="54"/>
      <c r="C19" s="55"/>
      <c r="D19" s="56"/>
      <c r="E19" s="56"/>
      <c r="F19" s="117"/>
      <c r="G19" s="57"/>
      <c r="H19" s="58"/>
      <c r="I19" s="59"/>
      <c r="J19" s="60"/>
      <c r="K19" s="64"/>
      <c r="L19" s="116"/>
      <c r="M19" s="117"/>
      <c r="N19" s="115">
        <f t="shared" si="1"/>
        <v>0</v>
      </c>
      <c r="O19" s="62"/>
      <c r="P19" s="63">
        <f t="shared" si="2"/>
      </c>
      <c r="Q19" s="51"/>
      <c r="R19" s="63"/>
      <c r="S19" s="63"/>
    </row>
    <row r="20" spans="1:19" ht="30" customHeight="1">
      <c r="A20" s="53">
        <v>10</v>
      </c>
      <c r="B20" s="54"/>
      <c r="C20" s="55"/>
      <c r="D20" s="56"/>
      <c r="E20" s="56"/>
      <c r="F20" s="117"/>
      <c r="G20" s="57"/>
      <c r="H20" s="58"/>
      <c r="I20" s="59"/>
      <c r="J20" s="60"/>
      <c r="K20" s="64"/>
      <c r="L20" s="116"/>
      <c r="M20" s="117"/>
      <c r="N20" s="115">
        <f t="shared" si="1"/>
        <v>0</v>
      </c>
      <c r="O20" s="62"/>
      <c r="P20" s="63">
        <f t="shared" si="2"/>
      </c>
      <c r="Q20" s="51"/>
      <c r="R20" s="63"/>
      <c r="S20" s="63"/>
    </row>
    <row r="21" spans="1:19" ht="30" customHeight="1">
      <c r="A21" s="53">
        <v>11</v>
      </c>
      <c r="B21" s="54"/>
      <c r="C21" s="55"/>
      <c r="D21" s="56"/>
      <c r="E21" s="56"/>
      <c r="F21" s="117"/>
      <c r="G21" s="57"/>
      <c r="H21" s="58"/>
      <c r="I21" s="59"/>
      <c r="J21" s="60"/>
      <c r="K21" s="64"/>
      <c r="L21" s="116"/>
      <c r="M21" s="117"/>
      <c r="N21" s="115">
        <f t="shared" si="1"/>
        <v>0</v>
      </c>
      <c r="O21" s="62"/>
      <c r="P21" s="63">
        <f t="shared" si="2"/>
      </c>
      <c r="Q21" s="51"/>
      <c r="R21" s="63"/>
      <c r="S21" s="63"/>
    </row>
    <row r="22" spans="1:19" ht="30" customHeight="1">
      <c r="A22" s="53">
        <v>12</v>
      </c>
      <c r="B22" s="54"/>
      <c r="C22" s="55"/>
      <c r="D22" s="56"/>
      <c r="E22" s="56"/>
      <c r="F22" s="117"/>
      <c r="G22" s="57"/>
      <c r="H22" s="58"/>
      <c r="I22" s="59"/>
      <c r="J22" s="60"/>
      <c r="K22" s="64"/>
      <c r="L22" s="116"/>
      <c r="M22" s="117"/>
      <c r="N22" s="115">
        <f t="shared" si="1"/>
        <v>0</v>
      </c>
      <c r="O22" s="62"/>
      <c r="P22" s="63">
        <f t="shared" si="2"/>
      </c>
      <c r="Q22" s="51"/>
      <c r="R22" s="63"/>
      <c r="S22" s="63"/>
    </row>
    <row r="23" spans="1:19" ht="30" customHeight="1">
      <c r="A23" s="53">
        <v>13</v>
      </c>
      <c r="B23" s="54"/>
      <c r="C23" s="55"/>
      <c r="D23" s="56"/>
      <c r="E23" s="56"/>
      <c r="F23" s="117"/>
      <c r="G23" s="57"/>
      <c r="H23" s="58"/>
      <c r="I23" s="59"/>
      <c r="J23" s="60"/>
      <c r="K23" s="64"/>
      <c r="L23" s="116"/>
      <c r="M23" s="117"/>
      <c r="N23" s="115">
        <f t="shared" si="1"/>
        <v>0</v>
      </c>
      <c r="O23" s="62"/>
      <c r="P23" s="63">
        <f t="shared" si="2"/>
      </c>
      <c r="Q23" s="51"/>
      <c r="R23" s="63"/>
      <c r="S23" s="63"/>
    </row>
    <row r="24" spans="1:19" ht="30" customHeight="1">
      <c r="A24" s="53">
        <v>14</v>
      </c>
      <c r="B24" s="54"/>
      <c r="C24" s="55"/>
      <c r="D24" s="56"/>
      <c r="E24" s="56"/>
      <c r="F24" s="117"/>
      <c r="G24" s="57"/>
      <c r="H24" s="58"/>
      <c r="I24" s="59"/>
      <c r="J24" s="60"/>
      <c r="K24" s="64"/>
      <c r="L24" s="116"/>
      <c r="M24" s="117"/>
      <c r="N24" s="115">
        <f t="shared" si="1"/>
        <v>0</v>
      </c>
      <c r="O24" s="62"/>
      <c r="P24" s="63">
        <f t="shared" si="2"/>
      </c>
      <c r="Q24" s="51"/>
      <c r="R24" s="63"/>
      <c r="S24" s="63"/>
    </row>
    <row r="25" spans="1:19" ht="30" customHeight="1">
      <c r="A25" s="53">
        <v>15</v>
      </c>
      <c r="B25" s="54"/>
      <c r="C25" s="55"/>
      <c r="D25" s="56"/>
      <c r="E25" s="56"/>
      <c r="F25" s="117"/>
      <c r="G25" s="57"/>
      <c r="H25" s="58"/>
      <c r="I25" s="59"/>
      <c r="J25" s="60"/>
      <c r="K25" s="64"/>
      <c r="L25" s="116"/>
      <c r="M25" s="117"/>
      <c r="N25" s="115">
        <f t="shared" si="1"/>
        <v>0</v>
      </c>
      <c r="O25" s="62"/>
      <c r="P25" s="63">
        <f t="shared" si="2"/>
      </c>
      <c r="Q25" s="51"/>
      <c r="R25" s="63"/>
      <c r="S25" s="63"/>
    </row>
    <row r="26" spans="1:19" ht="30" customHeight="1">
      <c r="A26" s="53">
        <v>16</v>
      </c>
      <c r="B26" s="54"/>
      <c r="C26" s="55"/>
      <c r="D26" s="56"/>
      <c r="E26" s="56"/>
      <c r="F26" s="117"/>
      <c r="G26" s="57"/>
      <c r="H26" s="58"/>
      <c r="I26" s="59"/>
      <c r="J26" s="60"/>
      <c r="K26" s="64"/>
      <c r="L26" s="116"/>
      <c r="M26" s="117"/>
      <c r="N26" s="115">
        <f t="shared" si="1"/>
        <v>0</v>
      </c>
      <c r="O26" s="62"/>
      <c r="P26" s="63">
        <f t="shared" si="2"/>
      </c>
      <c r="Q26" s="51"/>
      <c r="R26" s="63"/>
      <c r="S26" s="63"/>
    </row>
    <row r="27" spans="1:19" ht="30" customHeight="1">
      <c r="A27" s="53">
        <v>17</v>
      </c>
      <c r="B27" s="54"/>
      <c r="C27" s="55"/>
      <c r="D27" s="56"/>
      <c r="E27" s="56"/>
      <c r="F27" s="117"/>
      <c r="G27" s="57"/>
      <c r="H27" s="58"/>
      <c r="I27" s="59"/>
      <c r="J27" s="60"/>
      <c r="K27" s="64"/>
      <c r="L27" s="116"/>
      <c r="M27" s="117"/>
      <c r="N27" s="115">
        <f t="shared" si="1"/>
        <v>0</v>
      </c>
      <c r="O27" s="62"/>
      <c r="P27" s="63">
        <f t="shared" si="2"/>
      </c>
      <c r="Q27" s="51"/>
      <c r="R27" s="63"/>
      <c r="S27" s="63"/>
    </row>
    <row r="28" spans="1:18" ht="18.75" customHeight="1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6"/>
      <c r="P28" s="66"/>
      <c r="Q28" s="68"/>
      <c r="R28" s="69"/>
    </row>
    <row r="29" spans="1:18" ht="18.75" customHeight="1">
      <c r="A29" s="91"/>
      <c r="B29" s="71"/>
      <c r="C29" s="72"/>
      <c r="D29" s="73"/>
      <c r="E29" s="74"/>
      <c r="F29" s="75"/>
      <c r="G29" s="76"/>
      <c r="H29" s="77"/>
      <c r="I29" s="77"/>
      <c r="J29" s="78"/>
      <c r="K29" s="78"/>
      <c r="L29" s="77"/>
      <c r="M29" s="77"/>
      <c r="N29" s="79"/>
      <c r="O29" s="80"/>
      <c r="P29" s="81"/>
      <c r="Q29" s="68"/>
      <c r="R29" s="5"/>
    </row>
    <row r="30" spans="1:18" ht="18.75" customHeight="1">
      <c r="A30" s="92"/>
      <c r="B30" s="83" t="s">
        <v>37</v>
      </c>
      <c r="C30" s="83"/>
      <c r="D30" s="83"/>
      <c r="E30" s="75"/>
      <c r="F30" s="75"/>
      <c r="G30" s="83" t="s">
        <v>38</v>
      </c>
      <c r="H30" s="83"/>
      <c r="I30" s="83"/>
      <c r="J30" s="75"/>
      <c r="K30" s="75"/>
      <c r="L30" s="83" t="s">
        <v>39</v>
      </c>
      <c r="M30" s="83"/>
      <c r="N30" s="84"/>
      <c r="O30" s="75"/>
      <c r="P30" s="81"/>
      <c r="Q30" s="68"/>
      <c r="R30" s="5"/>
    </row>
    <row r="31" spans="1:18" ht="18.75" customHeight="1">
      <c r="A31" s="9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85"/>
      <c r="O31" s="75"/>
      <c r="P31" s="81"/>
      <c r="Q31" s="68"/>
      <c r="R31" s="5"/>
    </row>
    <row r="32" spans="1:18" ht="18.75" customHeight="1">
      <c r="A32" s="9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5"/>
      <c r="O32" s="75"/>
      <c r="P32" s="75"/>
      <c r="Q32" s="68"/>
      <c r="R32" s="5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C15" sqref="C15"/>
    </sheetView>
  </sheetViews>
  <sheetFormatPr defaultColWidth="7.59765625" defaultRowHeight="14.25"/>
  <cols>
    <col min="1" max="1" width="39" style="103" customWidth="1"/>
    <col min="2" max="2" width="14.59765625" style="103" customWidth="1"/>
    <col min="3" max="3" width="10.8984375" style="103" customWidth="1"/>
    <col min="4" max="4" width="15.8984375" style="103" customWidth="1"/>
    <col min="5" max="16384" width="7.59765625" style="103" customWidth="1"/>
  </cols>
  <sheetData>
    <row r="1" ht="42.75" customHeight="1"/>
    <row r="2" spans="1:4" ht="21">
      <c r="A2" s="150" t="s">
        <v>49</v>
      </c>
      <c r="B2" s="150"/>
      <c r="C2" s="150"/>
      <c r="D2" s="150"/>
    </row>
    <row r="3" spans="1:4" ht="21">
      <c r="A3" s="150" t="s">
        <v>50</v>
      </c>
      <c r="B3" s="150"/>
      <c r="C3" s="150"/>
      <c r="D3" s="150"/>
    </row>
    <row r="4" spans="1:4" ht="21">
      <c r="A4" s="150" t="s">
        <v>51</v>
      </c>
      <c r="B4" s="150"/>
      <c r="C4" s="150"/>
      <c r="D4" s="150"/>
    </row>
    <row r="5" spans="1:4" ht="21">
      <c r="A5" s="150"/>
      <c r="B5" s="150"/>
      <c r="C5" s="150"/>
      <c r="D5" s="150"/>
    </row>
    <row r="6" spans="1:4" ht="21">
      <c r="A6" s="150" t="s">
        <v>52</v>
      </c>
      <c r="B6" s="150"/>
      <c r="C6" s="150"/>
      <c r="D6" s="150"/>
    </row>
    <row r="7" spans="1:4" ht="21">
      <c r="A7" s="150" t="s">
        <v>90</v>
      </c>
      <c r="B7" s="150"/>
      <c r="C7" s="150"/>
      <c r="D7" s="150"/>
    </row>
    <row r="8" spans="1:4" ht="21">
      <c r="A8" s="150"/>
      <c r="B8" s="150"/>
      <c r="C8" s="150"/>
      <c r="D8" s="150"/>
    </row>
    <row r="9" ht="21">
      <c r="A9" s="104" t="s">
        <v>91</v>
      </c>
    </row>
    <row r="10" ht="17.25" customHeight="1">
      <c r="A10" s="105"/>
    </row>
    <row r="11" spans="1:4" s="107" customFormat="1" ht="19.5" customHeight="1">
      <c r="A11" s="106" t="s">
        <v>53</v>
      </c>
      <c r="B11" s="114">
        <f>'Expense Value USD - Table 1'!G1</f>
        <v>41456</v>
      </c>
      <c r="D11" s="108">
        <v>6666.67</v>
      </c>
    </row>
    <row r="12" spans="1:4" s="107" customFormat="1" ht="19.5" customHeight="1">
      <c r="A12" s="106" t="s">
        <v>54</v>
      </c>
      <c r="B12" s="114">
        <f>'Expense Value USD - Table 1'!G1</f>
        <v>41456</v>
      </c>
      <c r="D12" s="108">
        <f>'Calculation page'!C11</f>
        <v>3016.4451569506728</v>
      </c>
    </row>
    <row r="13" spans="1:4" s="107" customFormat="1" ht="19.5" customHeight="1">
      <c r="A13" s="106" t="s">
        <v>65</v>
      </c>
      <c r="B13" s="114">
        <f>'Expense Value USD - Table 1'!G1</f>
        <v>41456</v>
      </c>
      <c r="D13" s="108">
        <f>'Calculation page'!I8</f>
        <v>427.25</v>
      </c>
    </row>
    <row r="14" spans="1:4" s="107" customFormat="1" ht="19.5" customHeight="1">
      <c r="A14" s="106" t="s">
        <v>89</v>
      </c>
      <c r="B14" s="114">
        <f>'Expense Value USD - Table 1'!G1</f>
        <v>41456</v>
      </c>
      <c r="D14" s="108">
        <f>'Calculation page'!F8</f>
        <v>1010.6400000000001</v>
      </c>
    </row>
    <row r="15" spans="1:4" s="107" customFormat="1" ht="19.5" customHeight="1">
      <c r="A15" s="106"/>
      <c r="B15" s="106"/>
      <c r="D15" s="108"/>
    </row>
    <row r="16" spans="1:4" s="107" customFormat="1" ht="19.5" customHeight="1" thickBot="1">
      <c r="A16" s="106"/>
      <c r="D16" s="108"/>
    </row>
    <row r="17" spans="1:4" s="107" customFormat="1" ht="19.5" customHeight="1" thickTop="1">
      <c r="A17" s="109"/>
      <c r="B17" s="109"/>
      <c r="C17" s="110" t="s">
        <v>55</v>
      </c>
      <c r="D17" s="111">
        <f>SUM(D11:D15)</f>
        <v>11121.005156950672</v>
      </c>
    </row>
    <row r="18" spans="1:5" s="107" customFormat="1" ht="19.5" customHeight="1">
      <c r="A18" s="112"/>
      <c r="B18" s="112"/>
      <c r="C18" s="112"/>
      <c r="D18" s="112"/>
      <c r="E18" s="112"/>
    </row>
    <row r="19" spans="1:5" s="107" customFormat="1" ht="19.5" customHeight="1">
      <c r="A19" s="151" t="s">
        <v>56</v>
      </c>
      <c r="B19" s="151"/>
      <c r="C19" s="151"/>
      <c r="D19" s="151"/>
      <c r="E19" s="151"/>
    </row>
    <row r="20" spans="1:5" s="107" customFormat="1" ht="19.5" customHeight="1">
      <c r="A20" s="151"/>
      <c r="B20" s="151"/>
      <c r="C20" s="151"/>
      <c r="D20" s="151"/>
      <c r="E20" s="151"/>
    </row>
    <row r="21" spans="1:5" s="107" customFormat="1" ht="19.5" customHeight="1">
      <c r="A21" s="152" t="s">
        <v>57</v>
      </c>
      <c r="B21" s="152"/>
      <c r="C21" s="152"/>
      <c r="D21" s="152"/>
      <c r="E21" s="152"/>
    </row>
    <row r="22" spans="1:5" s="107" customFormat="1" ht="19.5" customHeight="1">
      <c r="A22" s="152" t="s">
        <v>58</v>
      </c>
      <c r="B22" s="152"/>
      <c r="C22" s="152"/>
      <c r="D22" s="152"/>
      <c r="E22" s="152"/>
    </row>
    <row r="23" spans="1:5" s="107" customFormat="1" ht="19.5" customHeight="1">
      <c r="A23" s="152" t="s">
        <v>59</v>
      </c>
      <c r="B23" s="152"/>
      <c r="C23" s="152"/>
      <c r="D23" s="152"/>
      <c r="E23" s="152"/>
    </row>
    <row r="24" spans="1:5" s="107" customFormat="1" ht="19.5" customHeight="1">
      <c r="A24" s="152"/>
      <c r="B24" s="152"/>
      <c r="C24" s="152"/>
      <c r="D24" s="152"/>
      <c r="E24" s="152"/>
    </row>
    <row r="25" spans="1:5" s="107" customFormat="1" ht="19.5" customHeight="1">
      <c r="A25" s="152" t="s">
        <v>60</v>
      </c>
      <c r="B25" s="152"/>
      <c r="C25" s="152"/>
      <c r="D25" s="152"/>
      <c r="E25" s="152"/>
    </row>
    <row r="26" spans="1:5" s="107" customFormat="1" ht="19.5" customHeight="1">
      <c r="A26" s="152" t="s">
        <v>61</v>
      </c>
      <c r="B26" s="152"/>
      <c r="C26" s="152"/>
      <c r="D26" s="152"/>
      <c r="E26" s="152"/>
    </row>
    <row r="27" spans="1:5" s="107" customFormat="1" ht="19.5" customHeight="1">
      <c r="A27" s="152" t="s">
        <v>62</v>
      </c>
      <c r="B27" s="152"/>
      <c r="C27" s="152"/>
      <c r="D27" s="152"/>
      <c r="E27" s="152"/>
    </row>
    <row r="28" spans="1:5" s="107" customFormat="1" ht="19.5" customHeight="1">
      <c r="A28" s="153"/>
      <c r="B28" s="153"/>
      <c r="C28" s="153"/>
      <c r="D28" s="153"/>
      <c r="E28" s="153"/>
    </row>
    <row r="29" spans="1:5" s="107" customFormat="1" ht="19.5" customHeight="1">
      <c r="A29" s="154" t="s">
        <v>63</v>
      </c>
      <c r="B29" s="154"/>
      <c r="C29" s="154"/>
      <c r="D29" s="154"/>
      <c r="E29" s="154"/>
    </row>
    <row r="30" ht="21">
      <c r="A30" s="103" t="s">
        <v>64</v>
      </c>
    </row>
    <row r="34" spans="1:4" s="113" customFormat="1" ht="21">
      <c r="A34" s="103"/>
      <c r="B34" s="103"/>
      <c r="C34" s="103"/>
      <c r="D34" s="103"/>
    </row>
  </sheetData>
  <sheetProtection formatCells="0" formatColumns="0" formatRows="0" insertHyperlinks="0" selectLockedCells="1" sort="0" autoFilter="0"/>
  <mergeCells count="18">
    <mergeCell ref="A24:E24"/>
    <mergeCell ref="A25:E25"/>
    <mergeCell ref="A26:E26"/>
    <mergeCell ref="A27:E27"/>
    <mergeCell ref="A28:E28"/>
    <mergeCell ref="A29:E29"/>
    <mergeCell ref="A8:D8"/>
    <mergeCell ref="A19:E19"/>
    <mergeCell ref="A20:E20"/>
    <mergeCell ref="A21:E21"/>
    <mergeCell ref="A22:E22"/>
    <mergeCell ref="A23:E23"/>
    <mergeCell ref="A2:D2"/>
    <mergeCell ref="A3:D3"/>
    <mergeCell ref="A4:D4"/>
    <mergeCell ref="A5:D5"/>
    <mergeCell ref="A6:D6"/>
    <mergeCell ref="A7:D7"/>
  </mergeCells>
  <printOptions horizontalCentered="1"/>
  <pageMargins left="0.7" right="0.7" top="0.75" bottom="0.75" header="0.3" footer="0.3"/>
  <pageSetup fitToHeight="1" fitToWidth="1" orientation="portrait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6" sqref="C6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02"/>
    </row>
    <row r="2" spans="1:6" ht="14.25">
      <c r="A2" t="s">
        <v>41</v>
      </c>
      <c r="C2" s="102"/>
      <c r="F2" s="102"/>
    </row>
    <row r="3" spans="2:9" ht="14.25">
      <c r="B3" t="s">
        <v>42</v>
      </c>
      <c r="C3" s="102">
        <f>SUM('Expense Value USD - Table 1'!P5)</f>
        <v>1215.73</v>
      </c>
      <c r="E3" t="s">
        <v>43</v>
      </c>
      <c r="F3" s="102">
        <v>1560.64</v>
      </c>
      <c r="H3" t="s">
        <v>44</v>
      </c>
      <c r="I3">
        <v>427.25</v>
      </c>
    </row>
    <row r="4" spans="2:9" ht="14.25">
      <c r="B4" t="s">
        <v>66</v>
      </c>
      <c r="C4" s="102">
        <f>'Expense Mex Pesos'!R5</f>
        <v>589.7800000000001</v>
      </c>
      <c r="F4" s="102">
        <v>550</v>
      </c>
      <c r="I4">
        <v>0</v>
      </c>
    </row>
    <row r="5" spans="2:6" ht="14.25">
      <c r="B5" t="s">
        <v>82</v>
      </c>
      <c r="C5" s="102">
        <f>'Expense Canada $'!R5</f>
        <v>504.30999999999995</v>
      </c>
      <c r="F5" s="102"/>
    </row>
    <row r="6" spans="2:6" ht="14.25">
      <c r="B6" t="s">
        <v>75</v>
      </c>
      <c r="C6" s="102">
        <f>'Expense Peru Sol'!R5</f>
        <v>641</v>
      </c>
      <c r="F6" s="102"/>
    </row>
    <row r="7" spans="2:3" ht="14.25">
      <c r="B7" t="s">
        <v>78</v>
      </c>
      <c r="C7" s="102">
        <f>'Expense Brazil Reais'!R5</f>
        <v>65.62515695067265</v>
      </c>
    </row>
    <row r="8" spans="3:9" ht="14.25">
      <c r="C8" s="102">
        <v>0</v>
      </c>
      <c r="F8" s="102">
        <f>SUM(F3-F4)</f>
        <v>1010.6400000000001</v>
      </c>
      <c r="I8">
        <f>SUM(I3:I6)</f>
        <v>427.25</v>
      </c>
    </row>
    <row r="9" ht="14.25">
      <c r="C9" s="102"/>
    </row>
    <row r="10" ht="14.25">
      <c r="C10" s="102"/>
    </row>
    <row r="11" spans="2:3" ht="14.25">
      <c r="B11" t="s">
        <v>45</v>
      </c>
      <c r="C11" s="102">
        <f>SUM(C3:C8)</f>
        <v>3016.4451569506728</v>
      </c>
    </row>
    <row r="12" ht="14.25">
      <c r="C12" s="102"/>
    </row>
    <row r="13" ht="14.25">
      <c r="C13" s="102"/>
    </row>
    <row r="14" ht="14.25">
      <c r="C14" s="102"/>
    </row>
    <row r="15" ht="14.25">
      <c r="C15" s="10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2013-10-04T13:08:58Z</cp:lastPrinted>
  <dcterms:created xsi:type="dcterms:W3CDTF">2012-08-30T12:36:15Z</dcterms:created>
  <dcterms:modified xsi:type="dcterms:W3CDTF">2013-10-04T13:18:59Z</dcterms:modified>
  <cp:category/>
  <cp:version/>
  <cp:contentType/>
  <cp:contentStatus/>
</cp:coreProperties>
</file>