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Estero'!$A$1:$R$46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1" i="3"/>
  <c r="R5" s="1"/>
  <c r="R3"/>
  <c r="O7"/>
  <c r="P3"/>
  <c r="H17" l="1"/>
  <c r="H27" l="1"/>
  <c r="N27" s="1"/>
  <c r="M7" l="1"/>
  <c r="L7"/>
  <c r="J7"/>
  <c r="I7"/>
  <c r="G7" i="1"/>
  <c r="O7"/>
  <c r="P3" s="1"/>
  <c r="M7"/>
  <c r="L7"/>
  <c r="K7"/>
  <c r="J7"/>
  <c r="I7"/>
  <c r="P1" s="1"/>
  <c r="H11"/>
  <c r="H15" i="3"/>
  <c r="H14" i="1"/>
  <c r="N14" s="1"/>
  <c r="H11" i="3"/>
  <c r="H123" i="1"/>
  <c r="P129"/>
  <c r="H129"/>
  <c r="N129" s="1"/>
  <c r="K7" i="3"/>
  <c r="G7"/>
  <c r="H37"/>
  <c r="P41"/>
  <c r="H41"/>
  <c r="N41" s="1"/>
  <c r="P40"/>
  <c r="H40"/>
  <c r="N40" s="1"/>
  <c r="P39"/>
  <c r="H39"/>
  <c r="N39" s="1"/>
  <c r="H128" i="1"/>
  <c r="H127"/>
  <c r="H126"/>
  <c r="H125"/>
  <c r="N125" s="1"/>
  <c r="H124"/>
  <c r="H122"/>
  <c r="H121"/>
  <c r="H120"/>
  <c r="H119"/>
  <c r="N119" s="1"/>
  <c r="H118"/>
  <c r="H117"/>
  <c r="H116"/>
  <c r="H115"/>
  <c r="N115" s="1"/>
  <c r="H114"/>
  <c r="H113"/>
  <c r="H112"/>
  <c r="H111"/>
  <c r="N111" s="1"/>
  <c r="H110"/>
  <c r="H109"/>
  <c r="H108"/>
  <c r="H107"/>
  <c r="N107" s="1"/>
  <c r="H106"/>
  <c r="H105"/>
  <c r="H104"/>
  <c r="H103"/>
  <c r="N103" s="1"/>
  <c r="H102"/>
  <c r="H101"/>
  <c r="H100"/>
  <c r="H99"/>
  <c r="N99" s="1"/>
  <c r="H98"/>
  <c r="H97"/>
  <c r="H96"/>
  <c r="H95"/>
  <c r="N95" s="1"/>
  <c r="H94"/>
  <c r="H93"/>
  <c r="H92"/>
  <c r="H91"/>
  <c r="N91" s="1"/>
  <c r="H90"/>
  <c r="H89"/>
  <c r="H88"/>
  <c r="H87"/>
  <c r="N87" s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2"/>
  <c r="H18"/>
  <c r="H19"/>
  <c r="H13"/>
  <c r="H17"/>
  <c r="H16"/>
  <c r="H15"/>
  <c r="N15" s="1"/>
  <c r="P128"/>
  <c r="N128"/>
  <c r="P127"/>
  <c r="N127"/>
  <c r="P126"/>
  <c r="N126"/>
  <c r="P125"/>
  <c r="P124"/>
  <c r="N124"/>
  <c r="P123"/>
  <c r="N123"/>
  <c r="P122"/>
  <c r="N122"/>
  <c r="P121"/>
  <c r="N121"/>
  <c r="P120"/>
  <c r="N120"/>
  <c r="P119"/>
  <c r="P118"/>
  <c r="N118"/>
  <c r="P117"/>
  <c r="N117"/>
  <c r="P116"/>
  <c r="N116"/>
  <c r="P115"/>
  <c r="P114"/>
  <c r="N114"/>
  <c r="P113"/>
  <c r="N113"/>
  <c r="P112"/>
  <c r="N112"/>
  <c r="P111"/>
  <c r="P110"/>
  <c r="N110"/>
  <c r="P109"/>
  <c r="N109"/>
  <c r="P108"/>
  <c r="N108"/>
  <c r="P107"/>
  <c r="P106"/>
  <c r="N106"/>
  <c r="P105"/>
  <c r="N105"/>
  <c r="P104"/>
  <c r="N104"/>
  <c r="P103"/>
  <c r="P102"/>
  <c r="N102"/>
  <c r="P101"/>
  <c r="N101"/>
  <c r="P100"/>
  <c r="N100"/>
  <c r="P99"/>
  <c r="P98"/>
  <c r="N98"/>
  <c r="P97"/>
  <c r="N97"/>
  <c r="P96"/>
  <c r="N96"/>
  <c r="P95"/>
  <c r="P94"/>
  <c r="N94"/>
  <c r="P93"/>
  <c r="N93"/>
  <c r="P92"/>
  <c r="N92"/>
  <c r="P91"/>
  <c r="P90"/>
  <c r="N90"/>
  <c r="P89"/>
  <c r="N89"/>
  <c r="P88"/>
  <c r="N88"/>
  <c r="P87"/>
  <c r="P86"/>
  <c r="N86"/>
  <c r="P85"/>
  <c r="N85"/>
  <c r="P84"/>
  <c r="N84"/>
  <c r="P38" i="3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H7" l="1"/>
  <c r="P5" s="1"/>
  <c r="N15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3"/>
  <c r="N17"/>
  <c r="N11"/>
  <c r="H26" i="3"/>
  <c r="N26" s="1"/>
  <c r="H25"/>
  <c r="H24"/>
  <c r="H23"/>
  <c r="H22"/>
  <c r="H21"/>
  <c r="H20"/>
  <c r="N20" s="1"/>
  <c r="H19"/>
  <c r="H18"/>
  <c r="H16"/>
  <c r="H14"/>
  <c r="H13"/>
  <c r="H12"/>
  <c r="N18" i="1"/>
  <c r="N16"/>
  <c r="P18"/>
  <c r="P13"/>
  <c r="P12"/>
  <c r="N7" l="1"/>
  <c r="H7" i="3"/>
  <c r="N73" i="1"/>
  <c r="P27" i="3"/>
  <c r="P25"/>
  <c r="P24"/>
  <c r="N24"/>
  <c r="P23"/>
  <c r="N23"/>
  <c r="P21"/>
  <c r="N21"/>
  <c r="P18"/>
  <c r="P17"/>
  <c r="P16"/>
  <c r="N16"/>
  <c r="N7" s="1"/>
  <c r="P13"/>
  <c r="P5" l="1"/>
  <c r="P1"/>
  <c r="P7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<sst xmlns="http://schemas.openxmlformats.org/spreadsheetml/2006/main" count="161" uniqueCount="65">
  <si>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</si>
  <si>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</si>
  <si>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</si>
  <si>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</si>
  <si>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</si>
  <si>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</si>
  <si>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</si>
  <si>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</si>
  <si>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</si>
  <si>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</si>
  <si>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</si>
  <si>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</si>
  <si>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</si>
  <si>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</si>
  <si>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</si>
  <si>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</si>
  <si>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</si>
  <si>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</si>
  <si>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</si>
  <si>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</si>
  <si>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</si>
  <si>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</si>
  <si>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</si>
  <si>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</si>
  <si>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</si>
  <si>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</si>
  <si>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</si>
  <si>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</si>
  <si>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</si>
  <si>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</si>
  <si>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</si>
  <si>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</si>
  <si>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</si>
  <si>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</si>
  <si>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</si>
  <si>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</si>
  <si>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</si>
  <si>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</si>
  <si>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</si>
  <si>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</si>
  <si>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</si>
  <si>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</si>
  <si>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</si>
  <si>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</si>
  <si>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</si>
  <si>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</si>
  <si>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</si>
  <si>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Daniele Milan</t>
  </si>
  <si>
    <t>Milano</t>
  </si>
  <si>
    <t>taxi</t>
  </si>
  <si>
    <t>Francoforte</t>
  </si>
  <si>
    <t>pasto</t>
  </si>
  <si>
    <t>(importi in Saudi Riyal</t>
  </si>
  <si>
    <t>followup TCC GID</t>
  </si>
  <si>
    <t>prelievo contante</t>
  </si>
  <si>
    <t>Saudi Arabia</t>
  </si>
  <si>
    <t>Riyal</t>
  </si>
  <si>
    <t>06_13</t>
  </si>
  <si>
    <t>followup TCC-GID</t>
  </si>
  <si>
    <t>securebag</t>
  </si>
  <si>
    <t>restituzione contanti</t>
  </si>
  <si>
    <t>extra hotel</t>
  </si>
  <si>
    <t>spesa personale</t>
  </si>
  <si>
    <t>autostrada</t>
  </si>
  <si>
    <t>PANAMA TRAINING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</si>
</sst>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7" activePane="bottomLeft" state="frozen"/>
      <selection pane="bottomLeft" activeCell="C16" sqref="C16"/>
    </sheetView>
  </sheetViews>
  <sheetFormatPr defaultRowHeight="18.75"/>
  <cols>
    <col min="1" max="1" width="6.7109375" style="1" customWidth="1"/>
    <col min="2" max="2" width="19.42578125" style="2" customWidth="1"/>
    <col min="3" max="3" width="28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6" t="s">
        <v>0</v>
      </c>
      <c r="C1" s="126"/>
      <c r="D1" s="126"/>
      <c r="E1" s="127" t="s">
        <v>46</v>
      </c>
      <c r="F1" s="127"/>
      <c r="G1" s="51" t="s">
        <v>42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319.5</v>
      </c>
      <c r="Q1" s="3" t="s">
        <v>28</v>
      </c>
    </row>
    <row r="2" spans="1:19" s="8" customFormat="1" ht="35.25" customHeight="1">
      <c r="A2" s="4"/>
      <c r="B2" s="128" t="s">
        <v>2</v>
      </c>
      <c r="C2" s="128"/>
      <c r="D2" s="128"/>
      <c r="E2" s="127" t="s">
        <v>47</v>
      </c>
      <c r="F2" s="12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8" t="s">
        <v>26</v>
      </c>
      <c r="C3" s="128"/>
      <c r="D3" s="128"/>
      <c r="E3" s="127" t="s">
        <v>28</v>
      </c>
      <c r="F3" s="127"/>
      <c r="N3" s="10" t="s">
        <v>4</v>
      </c>
      <c r="O3" s="11"/>
      <c r="P3" s="12">
        <f>+O7</f>
        <v>220.8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1" t="s">
        <v>8</v>
      </c>
      <c r="O5" s="131"/>
      <c r="P5" s="22">
        <f>P1-P2-P3-P4</f>
        <v>98.699999999999989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4" t="s">
        <v>11</v>
      </c>
      <c r="F7" s="135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51.6</v>
      </c>
      <c r="K7" s="66">
        <f t="shared" si="0"/>
        <v>0</v>
      </c>
      <c r="L7" s="66">
        <f t="shared" si="0"/>
        <v>0</v>
      </c>
      <c r="M7" s="66">
        <f t="shared" si="0"/>
        <v>267.89999999999998</v>
      </c>
      <c r="N7" s="66">
        <f t="shared" si="0"/>
        <v>319.5</v>
      </c>
      <c r="O7" s="67">
        <f t="shared" si="0"/>
        <v>220.8</v>
      </c>
      <c r="P7" s="13">
        <f>+N7-SUM(I7:M7)</f>
        <v>0</v>
      </c>
    </row>
    <row r="8" spans="1:19" ht="36" customHeight="1" thickTop="1" thickBot="1">
      <c r="A8" s="112"/>
      <c r="B8" s="64"/>
      <c r="C8" s="114" t="s">
        <v>13</v>
      </c>
      <c r="D8" s="116" t="s">
        <v>25</v>
      </c>
      <c r="E8" s="115" t="s">
        <v>14</v>
      </c>
      <c r="F8" s="117" t="s">
        <v>35</v>
      </c>
      <c r="G8" s="118" t="s">
        <v>15</v>
      </c>
      <c r="H8" s="119" t="s">
        <v>16</v>
      </c>
      <c r="I8" s="124" t="s">
        <v>38</v>
      </c>
      <c r="J8" s="124" t="s">
        <v>40</v>
      </c>
      <c r="K8" s="124" t="s">
        <v>39</v>
      </c>
      <c r="L8" s="132" t="s">
        <v>36</v>
      </c>
      <c r="M8" s="133"/>
      <c r="N8" s="110" t="s">
        <v>17</v>
      </c>
      <c r="O8" s="122" t="s">
        <v>18</v>
      </c>
      <c r="P8" s="109" t="s">
        <v>19</v>
      </c>
      <c r="R8" s="2"/>
    </row>
    <row r="9" spans="1:19" ht="36" customHeight="1" thickTop="1" thickBot="1">
      <c r="A9" s="113"/>
      <c r="B9" s="64" t="s">
        <v>12</v>
      </c>
      <c r="C9" s="115"/>
      <c r="D9" s="115"/>
      <c r="E9" s="115"/>
      <c r="F9" s="117"/>
      <c r="G9" s="118"/>
      <c r="H9" s="120"/>
      <c r="I9" s="125" t="s">
        <v>38</v>
      </c>
      <c r="J9" s="125"/>
      <c r="K9" s="125" t="s">
        <v>37</v>
      </c>
      <c r="L9" s="136" t="s">
        <v>23</v>
      </c>
      <c r="M9" s="129" t="s">
        <v>24</v>
      </c>
      <c r="N9" s="111"/>
      <c r="O9" s="123"/>
      <c r="P9" s="109"/>
      <c r="R9" s="2"/>
    </row>
    <row r="10" spans="1:19" ht="37.5" customHeight="1" thickTop="1" thickBot="1">
      <c r="A10" s="113"/>
      <c r="B10" s="55"/>
      <c r="C10" s="115"/>
      <c r="D10" s="115"/>
      <c r="E10" s="115"/>
      <c r="F10" s="117"/>
      <c r="G10" s="26" t="s">
        <v>20</v>
      </c>
      <c r="H10" s="121"/>
      <c r="I10" s="125"/>
      <c r="J10" s="125"/>
      <c r="K10" s="125"/>
      <c r="L10" s="137"/>
      <c r="M10" s="130"/>
      <c r="N10" s="111"/>
      <c r="O10" s="123"/>
      <c r="P10" s="109"/>
      <c r="R10" s="2"/>
    </row>
    <row r="11" spans="1:19" ht="30" customHeight="1" thickTop="1">
      <c r="A11" s="27">
        <v>1</v>
      </c>
      <c r="B11" s="28">
        <v>41438</v>
      </c>
      <c r="C11" s="29" t="s">
        <v>64</v>
      </c>
      <c r="D11" s="29" t="s">
        <v>51</v>
      </c>
      <c r="E11" s="69"/>
      <c r="F11" s="69" t="s">
        <v>48</v>
      </c>
      <c r="G11" s="100"/>
      <c r="H11" s="106">
        <f t="shared" ref="H11:H22" si="1">IF($E$3="si",($H$5/$H$6*G11),IF($E$3="no",G11*$H$4,0))</f>
        <v>0</v>
      </c>
      <c r="I11" s="72"/>
      <c r="J11" s="72"/>
      <c r="K11" s="34"/>
      <c r="L11" s="35"/>
      <c r="M11" s="37">
        <v>100.9</v>
      </c>
      <c r="N11" s="39">
        <f t="shared" ref="N11:N18" si="2">SUM(H11:M11)</f>
        <v>100.9</v>
      </c>
      <c r="O11" s="40">
        <v>90.9</v>
      </c>
      <c r="P11" s="41" t="str">
        <f>IF($F14="Milano","X","")</f>
        <v>X</v>
      </c>
      <c r="R11" s="2"/>
    </row>
    <row r="12" spans="1:19" ht="30" customHeight="1">
      <c r="A12" s="42">
        <v>2</v>
      </c>
      <c r="B12" s="28">
        <v>41439</v>
      </c>
      <c r="C12" s="29" t="s">
        <v>64</v>
      </c>
      <c r="D12" s="29" t="s">
        <v>51</v>
      </c>
      <c r="E12" s="69"/>
      <c r="F12" s="69" t="s">
        <v>48</v>
      </c>
      <c r="G12" s="108"/>
      <c r="H12" s="106">
        <f t="shared" si="1"/>
        <v>0</v>
      </c>
      <c r="I12" s="72"/>
      <c r="J12" s="72"/>
      <c r="K12" s="34"/>
      <c r="L12" s="35"/>
      <c r="M12" s="37">
        <v>104</v>
      </c>
      <c r="N12" s="39">
        <f t="shared" si="2"/>
        <v>104</v>
      </c>
      <c r="O12" s="43"/>
      <c r="P12" s="41" t="str">
        <f>IF($F15="Milano","X","")</f>
        <v>X</v>
      </c>
      <c r="R12" s="2"/>
    </row>
    <row r="13" spans="1:19" ht="30" customHeight="1">
      <c r="A13" s="42">
        <v>3</v>
      </c>
      <c r="B13" s="28">
        <v>41433</v>
      </c>
      <c r="C13" s="29" t="s">
        <v>62</v>
      </c>
      <c r="D13" s="29" t="s">
        <v>63</v>
      </c>
      <c r="E13" s="69"/>
      <c r="F13" s="69" t="s">
        <v>48</v>
      </c>
      <c r="G13" s="101"/>
      <c r="H13" s="106">
        <f t="shared" si="1"/>
        <v>0</v>
      </c>
      <c r="I13" s="72"/>
      <c r="J13" s="72"/>
      <c r="K13" s="34"/>
      <c r="L13" s="35"/>
      <c r="M13" s="37"/>
      <c r="N13" s="39">
        <f t="shared" si="2"/>
        <v>0</v>
      </c>
      <c r="O13" s="43">
        <v>5.0999999999999996</v>
      </c>
      <c r="P13" s="41" t="str">
        <f>IF($F16="Milano","X","")</f>
        <v>X</v>
      </c>
      <c r="R13" s="2"/>
    </row>
    <row r="14" spans="1:19" ht="30" customHeight="1">
      <c r="A14" s="42">
        <v>4</v>
      </c>
      <c r="B14" s="28">
        <v>41440</v>
      </c>
      <c r="C14" s="29" t="s">
        <v>62</v>
      </c>
      <c r="D14" s="29" t="s">
        <v>63</v>
      </c>
      <c r="E14" s="69"/>
      <c r="F14" s="69" t="s">
        <v>48</v>
      </c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si="2"/>
        <v>0</v>
      </c>
      <c r="O14" s="43">
        <v>5.0999999999999996</v>
      </c>
      <c r="P14" s="41"/>
      <c r="R14" s="2"/>
    </row>
    <row r="15" spans="1:19" ht="30" customHeight="1">
      <c r="A15" s="42">
        <v>5</v>
      </c>
      <c r="B15" s="28">
        <v>41446</v>
      </c>
      <c r="C15" s="29" t="s">
        <v>58</v>
      </c>
      <c r="D15" s="44" t="s">
        <v>59</v>
      </c>
      <c r="E15" s="69"/>
      <c r="F15" s="69" t="s">
        <v>48</v>
      </c>
      <c r="G15" s="101"/>
      <c r="H15" s="106">
        <f t="shared" si="1"/>
        <v>0</v>
      </c>
      <c r="I15" s="72"/>
      <c r="J15" s="72"/>
      <c r="K15" s="34"/>
      <c r="L15" s="35"/>
      <c r="M15" s="37">
        <v>10</v>
      </c>
      <c r="N15" s="39">
        <f t="shared" si="2"/>
        <v>10</v>
      </c>
      <c r="O15" s="43">
        <v>10</v>
      </c>
      <c r="P15" s="41"/>
      <c r="R15" s="2"/>
    </row>
    <row r="16" spans="1:19" ht="30" customHeight="1">
      <c r="A16" s="42">
        <v>6</v>
      </c>
      <c r="B16" s="28">
        <v>41446</v>
      </c>
      <c r="C16" s="29" t="s">
        <v>58</v>
      </c>
      <c r="D16" s="29" t="s">
        <v>49</v>
      </c>
      <c r="E16" s="69"/>
      <c r="F16" s="69" t="s">
        <v>48</v>
      </c>
      <c r="G16" s="101"/>
      <c r="H16" s="106">
        <f t="shared" si="1"/>
        <v>0</v>
      </c>
      <c r="I16" s="72"/>
      <c r="J16" s="72">
        <v>31.8</v>
      </c>
      <c r="K16" s="34"/>
      <c r="L16" s="35"/>
      <c r="M16" s="37"/>
      <c r="N16" s="39">
        <f t="shared" si="2"/>
        <v>31.8</v>
      </c>
      <c r="O16" s="43">
        <v>31.8</v>
      </c>
      <c r="P16" s="41"/>
      <c r="R16" s="2"/>
    </row>
    <row r="17" spans="1:18" ht="30" customHeight="1">
      <c r="A17" s="42">
        <v>7</v>
      </c>
      <c r="B17" s="28">
        <v>41446</v>
      </c>
      <c r="C17" s="29" t="s">
        <v>58</v>
      </c>
      <c r="D17" s="29" t="s">
        <v>51</v>
      </c>
      <c r="E17" s="69"/>
      <c r="F17" s="69" t="s">
        <v>50</v>
      </c>
      <c r="G17" s="101"/>
      <c r="H17" s="106">
        <f t="shared" si="1"/>
        <v>0</v>
      </c>
      <c r="I17" s="72"/>
      <c r="J17" s="72"/>
      <c r="K17" s="34"/>
      <c r="L17" s="35"/>
      <c r="M17" s="37">
        <v>47.1</v>
      </c>
      <c r="N17" s="39">
        <f t="shared" si="2"/>
        <v>47.1</v>
      </c>
      <c r="O17" s="43">
        <v>47.1</v>
      </c>
      <c r="P17" s="41"/>
      <c r="R17" s="2"/>
    </row>
    <row r="18" spans="1:18" ht="30" customHeight="1">
      <c r="A18" s="42">
        <v>8</v>
      </c>
      <c r="B18" s="28">
        <v>41452</v>
      </c>
      <c r="C18" s="29" t="s">
        <v>58</v>
      </c>
      <c r="D18" s="29" t="s">
        <v>51</v>
      </c>
      <c r="E18" s="69"/>
      <c r="F18" s="69" t="s">
        <v>50</v>
      </c>
      <c r="G18" s="101"/>
      <c r="H18" s="106">
        <f t="shared" si="1"/>
        <v>0</v>
      </c>
      <c r="I18" s="72"/>
      <c r="J18" s="72"/>
      <c r="K18" s="34"/>
      <c r="L18" s="35"/>
      <c r="M18" s="35">
        <v>5.9</v>
      </c>
      <c r="N18" s="39">
        <f t="shared" si="2"/>
        <v>5.9</v>
      </c>
      <c r="O18" s="43">
        <v>5.9</v>
      </c>
      <c r="P18" s="41" t="str">
        <f t="shared" ref="P18:P83" si="3">IF($F18="Milano","X","")</f>
        <v/>
      </c>
      <c r="R18" s="2"/>
    </row>
    <row r="19" spans="1:18" ht="30" customHeight="1">
      <c r="A19" s="42">
        <v>9</v>
      </c>
      <c r="B19" s="28">
        <v>41452</v>
      </c>
      <c r="C19" s="29" t="s">
        <v>58</v>
      </c>
      <c r="D19" s="29" t="s">
        <v>49</v>
      </c>
      <c r="E19" s="69"/>
      <c r="F19" s="69" t="s">
        <v>48</v>
      </c>
      <c r="G19" s="104"/>
      <c r="H19" s="106">
        <f t="shared" si="1"/>
        <v>0</v>
      </c>
      <c r="I19" s="72"/>
      <c r="J19" s="72">
        <v>19.8</v>
      </c>
      <c r="K19" s="34"/>
      <c r="L19" s="35"/>
      <c r="M19" s="35"/>
      <c r="N19" s="39">
        <v>19.8</v>
      </c>
      <c r="O19" s="43">
        <v>19.8</v>
      </c>
      <c r="P19" s="41" t="str">
        <f t="shared" si="3"/>
        <v>X</v>
      </c>
      <c r="R19" s="2"/>
    </row>
    <row r="20" spans="1:18" ht="30" customHeight="1">
      <c r="A20" s="42">
        <v>10</v>
      </c>
      <c r="B20" s="28">
        <v>41455</v>
      </c>
      <c r="C20" s="29" t="s">
        <v>62</v>
      </c>
      <c r="D20" s="29" t="s">
        <v>63</v>
      </c>
      <c r="E20" s="69"/>
      <c r="F20" s="69" t="s">
        <v>48</v>
      </c>
      <c r="G20" s="102"/>
      <c r="H20" s="106">
        <f t="shared" si="1"/>
        <v>0</v>
      </c>
      <c r="I20" s="72"/>
      <c r="J20" s="72"/>
      <c r="K20" s="34"/>
      <c r="L20" s="35"/>
      <c r="M20" s="35"/>
      <c r="N20" s="39">
        <f>SUM(H20:M20)</f>
        <v>0</v>
      </c>
      <c r="O20" s="43">
        <v>5.0999999999999996</v>
      </c>
      <c r="P20" s="41" t="str">
        <f t="shared" si="3"/>
        <v>X</v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>SUM(H21:M21)</f>
        <v>0</v>
      </c>
      <c r="O21" s="43"/>
      <c r="P21" s="41" t="str">
        <f t="shared" si="3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>SUM(H22:M22)</f>
        <v>0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ref="H23:H75" si="4">IF($E$3="si",($H$5/$H$6*G23),IF($E$3="no",G23*$H$4,0))</f>
        <v>0</v>
      </c>
      <c r="I23" s="72"/>
      <c r="J23" s="72"/>
      <c r="K23" s="34"/>
      <c r="L23" s="35"/>
      <c r="M23" s="35"/>
      <c r="N23" s="39">
        <f t="shared" ref="N23:N83" si="5">SUM(H23:M23)</f>
        <v>0</v>
      </c>
      <c r="O23" s="43"/>
      <c r="P23" s="41" t="str">
        <f t="shared" si="3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4"/>
        <v>0</v>
      </c>
      <c r="I24" s="72"/>
      <c r="J24" s="72"/>
      <c r="K24" s="34"/>
      <c r="L24" s="35"/>
      <c r="M24" s="35"/>
      <c r="N24" s="39">
        <f t="shared" si="5"/>
        <v>0</v>
      </c>
      <c r="O24" s="43"/>
      <c r="P24" s="41" t="str">
        <f t="shared" si="3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4"/>
        <v>0</v>
      </c>
      <c r="I25" s="72"/>
      <c r="J25" s="72"/>
      <c r="K25" s="34"/>
      <c r="L25" s="35"/>
      <c r="M25" s="35"/>
      <c r="N25" s="39">
        <f t="shared" si="5"/>
        <v>0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4"/>
        <v>0</v>
      </c>
      <c r="I26" s="72"/>
      <c r="J26" s="72"/>
      <c r="K26" s="34"/>
      <c r="L26" s="35"/>
      <c r="M26" s="35"/>
      <c r="N26" s="39">
        <f t="shared" si="5"/>
        <v>0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4"/>
        <v>0</v>
      </c>
      <c r="I27" s="72"/>
      <c r="J27" s="72"/>
      <c r="K27" s="34"/>
      <c r="L27" s="35"/>
      <c r="M27" s="35"/>
      <c r="N27" s="39">
        <f t="shared" si="5"/>
        <v>0</v>
      </c>
      <c r="O27" s="43"/>
      <c r="P27" s="41" t="str">
        <f t="shared" si="3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4"/>
        <v>0</v>
      </c>
      <c r="I28" s="72"/>
      <c r="J28" s="72"/>
      <c r="K28" s="34"/>
      <c r="L28" s="35"/>
      <c r="M28" s="35"/>
      <c r="N28" s="39">
        <f t="shared" si="5"/>
        <v>0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4"/>
        <v>0</v>
      </c>
      <c r="I29" s="72"/>
      <c r="J29" s="72"/>
      <c r="K29" s="34"/>
      <c r="L29" s="35"/>
      <c r="M29" s="35"/>
      <c r="N29" s="39">
        <f t="shared" si="5"/>
        <v>0</v>
      </c>
      <c r="O29" s="43"/>
      <c r="P29" s="41" t="str">
        <f t="shared" si="3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4"/>
        <v>0</v>
      </c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4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4"/>
        <v>0</v>
      </c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4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3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4"/>
        <v>0</v>
      </c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3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4"/>
        <v>0</v>
      </c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4"/>
        <v>0</v>
      </c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4"/>
        <v>0</v>
      </c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4"/>
        <v>0</v>
      </c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4"/>
        <v>0</v>
      </c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4"/>
        <v>0</v>
      </c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4"/>
        <v>0</v>
      </c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4"/>
        <v>0</v>
      </c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4"/>
        <v>0</v>
      </c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4"/>
        <v>0</v>
      </c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4"/>
        <v>0</v>
      </c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4"/>
        <v>0</v>
      </c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4"/>
        <v>0</v>
      </c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4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4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4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4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4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4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4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4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4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4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4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4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4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4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4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4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4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4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4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4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4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4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4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4"/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4"/>
      <c r="L73" s="35"/>
      <c r="M73" s="35"/>
      <c r="N73" s="39">
        <f t="shared" si="5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4"/>
        <v>0</v>
      </c>
      <c r="I74" s="72"/>
      <c r="J74" s="72"/>
      <c r="K74" s="34"/>
      <c r="L74" s="35"/>
      <c r="M74" s="35"/>
      <c r="N74" s="39">
        <f t="shared" si="5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4"/>
        <v>0</v>
      </c>
      <c r="I75" s="72"/>
      <c r="J75" s="72"/>
      <c r="K75" s="34"/>
      <c r="L75" s="35"/>
      <c r="M75" s="35"/>
      <c r="N75" s="39">
        <f t="shared" si="5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6">IF($E$3="si",($H$5/$H$6*G76),IF($E$3="no",G76*$H$4,0))</f>
        <v>0</v>
      </c>
      <c r="I76" s="72"/>
      <c r="J76" s="72"/>
      <c r="K76" s="34"/>
      <c r="L76" s="35"/>
      <c r="M76" s="35"/>
      <c r="N76" s="39">
        <f t="shared" si="5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6"/>
        <v>0</v>
      </c>
      <c r="I77" s="72"/>
      <c r="J77" s="72"/>
      <c r="K77" s="34"/>
      <c r="L77" s="35"/>
      <c r="M77" s="35"/>
      <c r="N77" s="39">
        <f t="shared" si="5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6"/>
        <v>0</v>
      </c>
      <c r="I78" s="72"/>
      <c r="J78" s="72"/>
      <c r="K78" s="35"/>
      <c r="L78" s="35"/>
      <c r="M78" s="35"/>
      <c r="N78" s="39">
        <f t="shared" si="5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6"/>
        <v>0</v>
      </c>
      <c r="I79" s="73"/>
      <c r="J79" s="73"/>
      <c r="K79" s="48"/>
      <c r="L79" s="35"/>
      <c r="M79" s="35"/>
      <c r="N79" s="39">
        <f t="shared" si="5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6"/>
        <v>0</v>
      </c>
      <c r="I80" s="73"/>
      <c r="J80" s="73"/>
      <c r="K80" s="48"/>
      <c r="L80" s="35"/>
      <c r="M80" s="37"/>
      <c r="N80" s="39">
        <f t="shared" si="5"/>
        <v>0</v>
      </c>
      <c r="O80" s="43"/>
      <c r="P80" s="41" t="str">
        <f t="shared" si="3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6"/>
        <v>0</v>
      </c>
      <c r="I81" s="73"/>
      <c r="J81" s="73"/>
      <c r="K81" s="48"/>
      <c r="L81" s="35"/>
      <c r="M81" s="37"/>
      <c r="N81" s="39">
        <f t="shared" si="5"/>
        <v>0</v>
      </c>
      <c r="O81" s="43"/>
      <c r="P81" s="41" t="str">
        <f t="shared" si="3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6"/>
        <v>0</v>
      </c>
      <c r="I82" s="73"/>
      <c r="J82" s="73"/>
      <c r="K82" s="48"/>
      <c r="L82" s="35"/>
      <c r="M82" s="37"/>
      <c r="N82" s="39">
        <f t="shared" si="5"/>
        <v>0</v>
      </c>
      <c r="O82" s="43"/>
      <c r="P82" s="41" t="str">
        <f t="shared" si="3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6"/>
        <v>0</v>
      </c>
      <c r="I83" s="73"/>
      <c r="J83" s="73"/>
      <c r="K83" s="48"/>
      <c r="L83" s="35"/>
      <c r="M83" s="37"/>
      <c r="N83" s="39">
        <f t="shared" si="5"/>
        <v>0</v>
      </c>
      <c r="O83" s="43"/>
      <c r="P83" s="41" t="str">
        <f t="shared" si="3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6"/>
        <v>0</v>
      </c>
      <c r="I84" s="36"/>
      <c r="J84" s="36"/>
      <c r="K84" s="37"/>
      <c r="L84" s="37"/>
      <c r="M84" s="38"/>
      <c r="N84" s="39">
        <f t="shared" ref="N84:N86" si="7">SUM(H84:M84)</f>
        <v>0</v>
      </c>
      <c r="O84" s="43"/>
      <c r="P84" s="41" t="str">
        <f t="shared" ref="P84:P88" si="8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6"/>
        <v>0</v>
      </c>
      <c r="I85" s="36"/>
      <c r="J85" s="36"/>
      <c r="K85" s="37"/>
      <c r="L85" s="37"/>
      <c r="M85" s="38"/>
      <c r="N85" s="39">
        <f t="shared" si="7"/>
        <v>0</v>
      </c>
      <c r="O85" s="43"/>
      <c r="P85" s="41" t="str">
        <f t="shared" si="8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6"/>
        <v>0</v>
      </c>
      <c r="I86" s="36"/>
      <c r="J86" s="36"/>
      <c r="K86" s="37"/>
      <c r="L86" s="37"/>
      <c r="M86" s="38"/>
      <c r="N86" s="39">
        <f t="shared" si="7"/>
        <v>0</v>
      </c>
      <c r="O86" s="43"/>
      <c r="P86" s="41" t="str">
        <f t="shared" si="8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6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8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6"/>
        <v>0</v>
      </c>
      <c r="I88" s="36"/>
      <c r="J88" s="36"/>
      <c r="K88" s="37"/>
      <c r="L88" s="37"/>
      <c r="M88" s="38"/>
      <c r="N88" s="39">
        <f t="shared" ref="N88" si="9">SUM(H88:M88)</f>
        <v>0</v>
      </c>
      <c r="O88" s="43"/>
      <c r="P88" s="41" t="str">
        <f t="shared" si="8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6"/>
        <v>0</v>
      </c>
      <c r="I89" s="36"/>
      <c r="J89" s="36"/>
      <c r="K89" s="37"/>
      <c r="L89" s="37"/>
      <c r="M89" s="38"/>
      <c r="N89" s="39">
        <f t="shared" ref="N89:N112" si="10">SUM(H89:M89)</f>
        <v>0</v>
      </c>
      <c r="O89" s="43"/>
      <c r="P89" s="41" t="str">
        <f t="shared" ref="P89:P112" si="11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6"/>
        <v>0</v>
      </c>
      <c r="I90" s="36"/>
      <c r="J90" s="36"/>
      <c r="K90" s="37"/>
      <c r="L90" s="37"/>
      <c r="M90" s="38"/>
      <c r="N90" s="39">
        <f t="shared" si="10"/>
        <v>0</v>
      </c>
      <c r="O90" s="43"/>
      <c r="P90" s="41" t="str">
        <f t="shared" si="11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6"/>
        <v>0</v>
      </c>
      <c r="I91" s="36"/>
      <c r="J91" s="36"/>
      <c r="K91" s="37"/>
      <c r="L91" s="37"/>
      <c r="M91" s="38"/>
      <c r="N91" s="39">
        <f t="shared" si="10"/>
        <v>0</v>
      </c>
      <c r="O91" s="43"/>
      <c r="P91" s="41" t="str">
        <f t="shared" si="11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6"/>
        <v>0</v>
      </c>
      <c r="I92" s="36"/>
      <c r="J92" s="36"/>
      <c r="K92" s="37"/>
      <c r="L92" s="37"/>
      <c r="M92" s="38"/>
      <c r="N92" s="39">
        <f t="shared" si="10"/>
        <v>0</v>
      </c>
      <c r="O92" s="43"/>
      <c r="P92" s="41" t="str">
        <f t="shared" si="11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6"/>
        <v>0</v>
      </c>
      <c r="I93" s="36"/>
      <c r="J93" s="36"/>
      <c r="K93" s="37"/>
      <c r="L93" s="37"/>
      <c r="M93" s="38"/>
      <c r="N93" s="39">
        <f t="shared" si="10"/>
        <v>0</v>
      </c>
      <c r="O93" s="43"/>
      <c r="P93" s="41" t="str">
        <f t="shared" si="11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6"/>
        <v>0</v>
      </c>
      <c r="I94" s="36"/>
      <c r="J94" s="36"/>
      <c r="K94" s="37"/>
      <c r="L94" s="37"/>
      <c r="M94" s="38"/>
      <c r="N94" s="39">
        <f t="shared" si="10"/>
        <v>0</v>
      </c>
      <c r="O94" s="43"/>
      <c r="P94" s="41" t="str">
        <f t="shared" si="11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6"/>
        <v>0</v>
      </c>
      <c r="I95" s="36"/>
      <c r="J95" s="36"/>
      <c r="K95" s="37"/>
      <c r="L95" s="37"/>
      <c r="M95" s="38"/>
      <c r="N95" s="39">
        <f t="shared" si="10"/>
        <v>0</v>
      </c>
      <c r="O95" s="43"/>
      <c r="P95" s="41" t="str">
        <f t="shared" si="11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6"/>
        <v>0</v>
      </c>
      <c r="I96" s="36"/>
      <c r="J96" s="36"/>
      <c r="K96" s="37"/>
      <c r="L96" s="37"/>
      <c r="M96" s="38"/>
      <c r="N96" s="39">
        <f t="shared" si="10"/>
        <v>0</v>
      </c>
      <c r="O96" s="43"/>
      <c r="P96" s="41" t="str">
        <f t="shared" si="11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6"/>
        <v>0</v>
      </c>
      <c r="I97" s="36"/>
      <c r="J97" s="36"/>
      <c r="K97" s="37"/>
      <c r="L97" s="37"/>
      <c r="M97" s="38"/>
      <c r="N97" s="39">
        <f t="shared" si="10"/>
        <v>0</v>
      </c>
      <c r="O97" s="43"/>
      <c r="P97" s="41" t="str">
        <f t="shared" si="11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6"/>
        <v>0</v>
      </c>
      <c r="I98" s="36"/>
      <c r="J98" s="36"/>
      <c r="K98" s="37"/>
      <c r="L98" s="37"/>
      <c r="M98" s="38"/>
      <c r="N98" s="39">
        <f t="shared" si="10"/>
        <v>0</v>
      </c>
      <c r="O98" s="43"/>
      <c r="P98" s="41" t="str">
        <f t="shared" si="11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6"/>
        <v>0</v>
      </c>
      <c r="I99" s="36"/>
      <c r="J99" s="36"/>
      <c r="K99" s="37"/>
      <c r="L99" s="37"/>
      <c r="M99" s="38"/>
      <c r="N99" s="39">
        <f t="shared" si="10"/>
        <v>0</v>
      </c>
      <c r="O99" s="43"/>
      <c r="P99" s="41" t="str">
        <f t="shared" si="11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6"/>
        <v>0</v>
      </c>
      <c r="I100" s="36"/>
      <c r="J100" s="36"/>
      <c r="K100" s="37"/>
      <c r="L100" s="37"/>
      <c r="M100" s="38"/>
      <c r="N100" s="39">
        <f t="shared" si="10"/>
        <v>0</v>
      </c>
      <c r="O100" s="43"/>
      <c r="P100" s="41" t="str">
        <f t="shared" si="11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6"/>
        <v>0</v>
      </c>
      <c r="I101" s="36"/>
      <c r="J101" s="36"/>
      <c r="K101" s="37"/>
      <c r="L101" s="37"/>
      <c r="M101" s="38"/>
      <c r="N101" s="39">
        <f t="shared" si="10"/>
        <v>0</v>
      </c>
      <c r="O101" s="43"/>
      <c r="P101" s="41" t="str">
        <f t="shared" si="11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6"/>
        <v>0</v>
      </c>
      <c r="I102" s="36"/>
      <c r="J102" s="36"/>
      <c r="K102" s="37"/>
      <c r="L102" s="37"/>
      <c r="M102" s="38"/>
      <c r="N102" s="39">
        <f t="shared" si="10"/>
        <v>0</v>
      </c>
      <c r="O102" s="43"/>
      <c r="P102" s="41" t="str">
        <f t="shared" si="11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6"/>
        <v>0</v>
      </c>
      <c r="I103" s="36"/>
      <c r="J103" s="36"/>
      <c r="K103" s="37"/>
      <c r="L103" s="37"/>
      <c r="M103" s="38"/>
      <c r="N103" s="39">
        <f t="shared" si="10"/>
        <v>0</v>
      </c>
      <c r="O103" s="43"/>
      <c r="P103" s="41" t="str">
        <f t="shared" si="11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6"/>
        <v>0</v>
      </c>
      <c r="I104" s="36"/>
      <c r="J104" s="36"/>
      <c r="K104" s="37"/>
      <c r="L104" s="37"/>
      <c r="M104" s="38"/>
      <c r="N104" s="39">
        <f t="shared" si="10"/>
        <v>0</v>
      </c>
      <c r="O104" s="43"/>
      <c r="P104" s="41" t="str">
        <f t="shared" si="11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6"/>
        <v>0</v>
      </c>
      <c r="I105" s="36"/>
      <c r="J105" s="36"/>
      <c r="K105" s="37"/>
      <c r="L105" s="37"/>
      <c r="M105" s="38"/>
      <c r="N105" s="39">
        <f t="shared" si="10"/>
        <v>0</v>
      </c>
      <c r="O105" s="43"/>
      <c r="P105" s="41" t="str">
        <f t="shared" si="11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6"/>
        <v>0</v>
      </c>
      <c r="I106" s="36"/>
      <c r="J106" s="36"/>
      <c r="K106" s="37"/>
      <c r="L106" s="37"/>
      <c r="M106" s="38"/>
      <c r="N106" s="39">
        <f t="shared" si="10"/>
        <v>0</v>
      </c>
      <c r="O106" s="43"/>
      <c r="P106" s="41" t="str">
        <f t="shared" si="11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6"/>
        <v>0</v>
      </c>
      <c r="I107" s="36"/>
      <c r="J107" s="36"/>
      <c r="K107" s="37"/>
      <c r="L107" s="37"/>
      <c r="M107" s="38"/>
      <c r="N107" s="39">
        <f t="shared" si="10"/>
        <v>0</v>
      </c>
      <c r="O107" s="43"/>
      <c r="P107" s="41" t="str">
        <f t="shared" si="11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6"/>
        <v>0</v>
      </c>
      <c r="I108" s="36"/>
      <c r="J108" s="36"/>
      <c r="K108" s="37"/>
      <c r="L108" s="37"/>
      <c r="M108" s="38"/>
      <c r="N108" s="39">
        <f t="shared" si="10"/>
        <v>0</v>
      </c>
      <c r="O108" s="43"/>
      <c r="P108" s="41" t="str">
        <f t="shared" si="11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6"/>
        <v>0</v>
      </c>
      <c r="I109" s="36"/>
      <c r="J109" s="36"/>
      <c r="K109" s="37"/>
      <c r="L109" s="37"/>
      <c r="M109" s="38"/>
      <c r="N109" s="39">
        <f t="shared" si="10"/>
        <v>0</v>
      </c>
      <c r="O109" s="43"/>
      <c r="P109" s="41" t="str">
        <f t="shared" si="11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6"/>
        <v>0</v>
      </c>
      <c r="I110" s="36"/>
      <c r="J110" s="36"/>
      <c r="K110" s="37"/>
      <c r="L110" s="37"/>
      <c r="M110" s="38"/>
      <c r="N110" s="39">
        <f t="shared" si="10"/>
        <v>0</v>
      </c>
      <c r="O110" s="43"/>
      <c r="P110" s="41" t="str">
        <f t="shared" si="11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6"/>
        <v>0</v>
      </c>
      <c r="I111" s="36"/>
      <c r="J111" s="36"/>
      <c r="K111" s="37"/>
      <c r="L111" s="37"/>
      <c r="M111" s="38"/>
      <c r="N111" s="39">
        <f t="shared" si="10"/>
        <v>0</v>
      </c>
      <c r="O111" s="43"/>
      <c r="P111" s="41" t="str">
        <f t="shared" si="11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6"/>
        <v>0</v>
      </c>
      <c r="I112" s="36"/>
      <c r="J112" s="36"/>
      <c r="K112" s="37"/>
      <c r="L112" s="37"/>
      <c r="M112" s="38"/>
      <c r="N112" s="39">
        <f t="shared" si="10"/>
        <v>0</v>
      </c>
      <c r="O112" s="43"/>
      <c r="P112" s="41" t="str">
        <f t="shared" si="11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6"/>
        <v>0</v>
      </c>
      <c r="I113" s="36"/>
      <c r="J113" s="36"/>
      <c r="K113" s="37"/>
      <c r="L113" s="37"/>
      <c r="M113" s="38"/>
      <c r="N113" s="39">
        <f t="shared" ref="N113:N126" si="12">SUM(H113:M113)</f>
        <v>0</v>
      </c>
      <c r="O113" s="43"/>
      <c r="P113" s="41" t="str">
        <f t="shared" ref="P113:P126" si="13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6"/>
        <v>0</v>
      </c>
      <c r="I114" s="36"/>
      <c r="J114" s="36"/>
      <c r="K114" s="37"/>
      <c r="L114" s="37"/>
      <c r="M114" s="38"/>
      <c r="N114" s="39">
        <f t="shared" si="12"/>
        <v>0</v>
      </c>
      <c r="O114" s="43"/>
      <c r="P114" s="41" t="str">
        <f t="shared" si="13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6"/>
        <v>0</v>
      </c>
      <c r="I115" s="36"/>
      <c r="J115" s="36"/>
      <c r="K115" s="37"/>
      <c r="L115" s="37"/>
      <c r="M115" s="38"/>
      <c r="N115" s="39">
        <f t="shared" si="12"/>
        <v>0</v>
      </c>
      <c r="O115" s="43"/>
      <c r="P115" s="41" t="str">
        <f t="shared" si="13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6"/>
        <v>0</v>
      </c>
      <c r="I116" s="36"/>
      <c r="J116" s="36"/>
      <c r="K116" s="37"/>
      <c r="L116" s="37"/>
      <c r="M116" s="38"/>
      <c r="N116" s="39">
        <f t="shared" si="12"/>
        <v>0</v>
      </c>
      <c r="O116" s="43"/>
      <c r="P116" s="41" t="str">
        <f t="shared" si="13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6"/>
        <v>0</v>
      </c>
      <c r="I117" s="36"/>
      <c r="J117" s="36"/>
      <c r="K117" s="37"/>
      <c r="L117" s="37"/>
      <c r="M117" s="38"/>
      <c r="N117" s="39">
        <f t="shared" si="12"/>
        <v>0</v>
      </c>
      <c r="O117" s="43"/>
      <c r="P117" s="41" t="str">
        <f t="shared" si="13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6"/>
        <v>0</v>
      </c>
      <c r="I118" s="36"/>
      <c r="J118" s="36"/>
      <c r="K118" s="37"/>
      <c r="L118" s="37"/>
      <c r="M118" s="38"/>
      <c r="N118" s="39">
        <f t="shared" si="12"/>
        <v>0</v>
      </c>
      <c r="O118" s="43"/>
      <c r="P118" s="41" t="str">
        <f t="shared" si="13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6"/>
        <v>0</v>
      </c>
      <c r="I119" s="36"/>
      <c r="J119" s="36"/>
      <c r="K119" s="37"/>
      <c r="L119" s="37"/>
      <c r="M119" s="38"/>
      <c r="N119" s="39">
        <f t="shared" si="12"/>
        <v>0</v>
      </c>
      <c r="O119" s="43"/>
      <c r="P119" s="41" t="str">
        <f t="shared" si="13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6"/>
        <v>0</v>
      </c>
      <c r="I120" s="36"/>
      <c r="J120" s="36"/>
      <c r="K120" s="37"/>
      <c r="L120" s="37"/>
      <c r="M120" s="38"/>
      <c r="N120" s="39">
        <f t="shared" si="12"/>
        <v>0</v>
      </c>
      <c r="O120" s="43"/>
      <c r="P120" s="41" t="str">
        <f t="shared" si="13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6"/>
        <v>0</v>
      </c>
      <c r="I121" s="36"/>
      <c r="J121" s="36"/>
      <c r="K121" s="37"/>
      <c r="L121" s="37"/>
      <c r="M121" s="38"/>
      <c r="N121" s="39">
        <f t="shared" si="12"/>
        <v>0</v>
      </c>
      <c r="O121" s="43"/>
      <c r="P121" s="41" t="str">
        <f t="shared" si="13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6"/>
        <v>0</v>
      </c>
      <c r="I122" s="36"/>
      <c r="J122" s="36"/>
      <c r="K122" s="37"/>
      <c r="L122" s="37"/>
      <c r="M122" s="38"/>
      <c r="N122" s="39">
        <f t="shared" si="12"/>
        <v>0</v>
      </c>
      <c r="O122" s="43"/>
      <c r="P122" s="41" t="str">
        <f t="shared" si="13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2"/>
        <v>0</v>
      </c>
      <c r="O123" s="43"/>
      <c r="P123" s="41" t="str">
        <f t="shared" si="13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6"/>
        <v>0</v>
      </c>
      <c r="I124" s="36"/>
      <c r="J124" s="36"/>
      <c r="K124" s="37"/>
      <c r="L124" s="37"/>
      <c r="M124" s="38"/>
      <c r="N124" s="39">
        <f t="shared" si="12"/>
        <v>0</v>
      </c>
      <c r="O124" s="43"/>
      <c r="P124" s="41" t="str">
        <f t="shared" si="13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6"/>
        <v>0</v>
      </c>
      <c r="I125" s="36"/>
      <c r="J125" s="36"/>
      <c r="K125" s="37"/>
      <c r="L125" s="37"/>
      <c r="M125" s="38"/>
      <c r="N125" s="39">
        <f t="shared" si="12"/>
        <v>0</v>
      </c>
      <c r="O125" s="43"/>
      <c r="P125" s="41" t="str">
        <f t="shared" si="13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6"/>
        <v>0</v>
      </c>
      <c r="I126" s="36"/>
      <c r="J126" s="36"/>
      <c r="K126" s="37"/>
      <c r="L126" s="37"/>
      <c r="M126" s="38"/>
      <c r="N126" s="39">
        <f t="shared" si="12"/>
        <v>0</v>
      </c>
      <c r="O126" s="43"/>
      <c r="P126" s="41" t="str">
        <f t="shared" si="13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6"/>
        <v>0</v>
      </c>
      <c r="I127" s="36"/>
      <c r="J127" s="36"/>
      <c r="K127" s="37"/>
      <c r="L127" s="37"/>
      <c r="M127" s="38"/>
      <c r="N127" s="39">
        <f t="shared" ref="N127:N128" si="14">SUM(H127:M127)</f>
        <v>0</v>
      </c>
      <c r="O127" s="43"/>
      <c r="P127" s="41" t="str">
        <f t="shared" ref="P127:P128" si="15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6"/>
        <v>0</v>
      </c>
      <c r="I128" s="36"/>
      <c r="J128" s="36"/>
      <c r="K128" s="37"/>
      <c r="L128" s="37"/>
      <c r="M128" s="38"/>
      <c r="N128" s="39">
        <f t="shared" si="14"/>
        <v>0</v>
      </c>
      <c r="O128" s="43"/>
      <c r="P128" s="41" t="str">
        <f t="shared" si="15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6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7">SUM(H129:M129)</f>
        <v>0</v>
      </c>
      <c r="O129" s="43"/>
      <c r="P129" s="41" t="str">
        <f t="shared" ref="P129" si="18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sortState ref="B11:O22">
    <sortCondition ref="B11"/>
  </sortState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7 N19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J15:J83 K17:K83 H84:M129 H11:K11 H12:I83 J12:J13 L11:M83 J14:K14 N18:O18">
      <formula1>0</formula1>
      <formula2>0</formula2>
    </dataValidation>
    <dataValidation type="textLength" operator="greaterThan" allowBlank="1" showErrorMessage="1" sqref="D132:E132 E79:F83 D84:E129 F21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">
      <formula1>36831</formula1>
      <formula2>0</formula2>
    </dataValidation>
    <dataValidation type="textLength" operator="greaterThan" allowBlank="1" sqref="C132 D15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1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50" zoomScaleSheetLayoutView="50" workbookViewId="0">
      <pane ySplit="5" topLeftCell="A6" activePane="bottomLeft" state="frozen"/>
      <selection pane="bottomLeft" activeCell="A52" sqref="A39:XFD5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27" t="s">
        <v>46</v>
      </c>
      <c r="E1" s="127"/>
      <c r="F1" s="51" t="s">
        <v>42</v>
      </c>
      <c r="G1" s="50" t="s">
        <v>57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2244</v>
      </c>
      <c r="Q1" s="3" t="s">
        <v>28</v>
      </c>
      <c r="R1" s="8">
        <f>SUM(R12:R19)</f>
        <v>455.15</v>
      </c>
    </row>
    <row r="2" spans="1:18" s="8" customFormat="1" ht="57.75" customHeight="1">
      <c r="A2" s="4"/>
      <c r="B2" s="128" t="s">
        <v>2</v>
      </c>
      <c r="C2" s="128"/>
      <c r="D2" s="127" t="s">
        <v>47</v>
      </c>
      <c r="E2" s="127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2">
        <f>+O7</f>
        <v>2244</v>
      </c>
      <c r="Q3" s="13"/>
      <c r="R3" s="8">
        <f>SUM(R11,R14,R15,R18)</f>
        <v>455.15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1" t="s">
        <v>8</v>
      </c>
      <c r="O5" s="131"/>
      <c r="P5" s="58">
        <f>P1-P2-P3-P4</f>
        <v>0</v>
      </c>
      <c r="Q5" s="13"/>
      <c r="R5" s="8">
        <f>R1-R3</f>
        <v>0</v>
      </c>
    </row>
    <row r="6" spans="1:18" s="8" customFormat="1" ht="43.5" customHeight="1" thickTop="1" thickBot="1">
      <c r="A6" s="4"/>
      <c r="B6" s="56" t="s">
        <v>52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1" t="s">
        <v>30</v>
      </c>
      <c r="B7" s="152"/>
      <c r="C7" s="153"/>
      <c r="D7" s="138" t="s">
        <v>11</v>
      </c>
      <c r="E7" s="139"/>
      <c r="F7" s="139"/>
      <c r="G7" s="99">
        <f t="shared" ref="G7:K7" si="0">SUM(G11:G41)</f>
        <v>0</v>
      </c>
      <c r="H7" s="97">
        <f t="shared" si="0"/>
        <v>0</v>
      </c>
      <c r="I7" s="81">
        <f>SUM(I11:I41)</f>
        <v>0</v>
      </c>
      <c r="J7" s="81">
        <f>SUM(J11:J41)</f>
        <v>0</v>
      </c>
      <c r="K7" s="81">
        <f t="shared" si="0"/>
        <v>808</v>
      </c>
      <c r="L7" s="81">
        <f>SUM(L11:L41)</f>
        <v>977</v>
      </c>
      <c r="M7" s="82">
        <f>SUM(M11:M41)</f>
        <v>459</v>
      </c>
      <c r="N7" s="80">
        <f>SUM(N11:N41)</f>
        <v>2244</v>
      </c>
      <c r="O7" s="83">
        <f>SUM(O11:O41)</f>
        <v>2244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40" t="s">
        <v>25</v>
      </c>
      <c r="E8" s="115" t="s">
        <v>34</v>
      </c>
      <c r="F8" s="142" t="s">
        <v>32</v>
      </c>
      <c r="G8" s="143" t="s">
        <v>15</v>
      </c>
      <c r="H8" s="145" t="s">
        <v>16</v>
      </c>
      <c r="I8" s="125" t="s">
        <v>38</v>
      </c>
      <c r="J8" s="124" t="s">
        <v>40</v>
      </c>
      <c r="K8" s="124" t="s">
        <v>39</v>
      </c>
      <c r="L8" s="154" t="s">
        <v>22</v>
      </c>
      <c r="M8" s="155"/>
      <c r="N8" s="111" t="s">
        <v>17</v>
      </c>
      <c r="O8" s="123" t="s">
        <v>18</v>
      </c>
      <c r="P8" s="109" t="s">
        <v>19</v>
      </c>
      <c r="Q8" s="2"/>
      <c r="R8" s="146" t="s">
        <v>41</v>
      </c>
    </row>
    <row r="9" spans="1:18" ht="36" customHeight="1" thickTop="1" thickBot="1">
      <c r="A9" s="113"/>
      <c r="B9" s="115" t="s">
        <v>12</v>
      </c>
      <c r="C9" s="115"/>
      <c r="D9" s="141"/>
      <c r="E9" s="115"/>
      <c r="F9" s="142"/>
      <c r="G9" s="144"/>
      <c r="H9" s="145" t="s">
        <v>38</v>
      </c>
      <c r="I9" s="125" t="s">
        <v>38</v>
      </c>
      <c r="J9" s="125"/>
      <c r="K9" s="125" t="s">
        <v>37</v>
      </c>
      <c r="L9" s="136" t="s">
        <v>23</v>
      </c>
      <c r="M9" s="150" t="s">
        <v>24</v>
      </c>
      <c r="N9" s="111"/>
      <c r="O9" s="123"/>
      <c r="P9" s="109"/>
      <c r="Q9" s="2"/>
      <c r="R9" s="147"/>
    </row>
    <row r="10" spans="1:18" ht="37.5" customHeight="1" thickTop="1" thickBot="1">
      <c r="A10" s="113"/>
      <c r="B10" s="115"/>
      <c r="C10" s="115"/>
      <c r="D10" s="141"/>
      <c r="E10" s="115"/>
      <c r="F10" s="142"/>
      <c r="G10" s="96" t="s">
        <v>20</v>
      </c>
      <c r="H10" s="145"/>
      <c r="I10" s="125"/>
      <c r="J10" s="125"/>
      <c r="K10" s="125"/>
      <c r="L10" s="149"/>
      <c r="M10" s="130"/>
      <c r="N10" s="111"/>
      <c r="O10" s="123"/>
      <c r="P10" s="109"/>
      <c r="Q10" s="2"/>
      <c r="R10" s="148"/>
    </row>
    <row r="11" spans="1:18" ht="30" customHeight="1" thickTop="1">
      <c r="A11" s="27">
        <v>1</v>
      </c>
      <c r="B11" s="47">
        <v>41447</v>
      </c>
      <c r="C11" s="29" t="s">
        <v>53</v>
      </c>
      <c r="D11" s="30" t="s">
        <v>54</v>
      </c>
      <c r="E11" s="30" t="s">
        <v>55</v>
      </c>
      <c r="F11" s="31" t="s">
        <v>56</v>
      </c>
      <c r="G11" s="95"/>
      <c r="H11" s="33">
        <f t="shared" ref="H11:H18" si="1">IF($D$3="si",($G$5/$G$6*G11),IF($D$3="no",G11*$G$4,0))</f>
        <v>0</v>
      </c>
      <c r="I11" s="34"/>
      <c r="J11" s="35"/>
      <c r="K11" s="68"/>
      <c r="L11" s="68"/>
      <c r="M11" s="38"/>
      <c r="N11" s="39"/>
      <c r="O11" s="40">
        <v>1000</v>
      </c>
      <c r="P11" s="41"/>
      <c r="Q11" s="2"/>
      <c r="R11" s="74">
        <v>201.44</v>
      </c>
    </row>
    <row r="12" spans="1:18" ht="30" customHeight="1">
      <c r="A12" s="42">
        <v>2</v>
      </c>
      <c r="B12" s="47">
        <v>41447</v>
      </c>
      <c r="C12" s="29" t="s">
        <v>53</v>
      </c>
      <c r="D12" s="30" t="s">
        <v>49</v>
      </c>
      <c r="E12" s="30" t="s">
        <v>55</v>
      </c>
      <c r="F12" s="31" t="s">
        <v>56</v>
      </c>
      <c r="G12" s="32"/>
      <c r="H12" s="33">
        <f t="shared" si="1"/>
        <v>0</v>
      </c>
      <c r="I12" s="34"/>
      <c r="J12" s="35"/>
      <c r="K12" s="68"/>
      <c r="L12" s="37"/>
      <c r="M12" s="38">
        <v>42</v>
      </c>
      <c r="N12" s="39">
        <v>42</v>
      </c>
      <c r="O12" s="43"/>
      <c r="P12" s="41"/>
      <c r="Q12" s="2"/>
      <c r="R12" s="74">
        <v>8.1999999999999993</v>
      </c>
    </row>
    <row r="13" spans="1:18" ht="30" customHeight="1">
      <c r="A13" s="42">
        <v>3</v>
      </c>
      <c r="B13" s="47">
        <v>41447</v>
      </c>
      <c r="C13" s="29" t="s">
        <v>53</v>
      </c>
      <c r="D13" s="30" t="s">
        <v>49</v>
      </c>
      <c r="E13" s="30" t="s">
        <v>55</v>
      </c>
      <c r="F13" s="31" t="s">
        <v>56</v>
      </c>
      <c r="G13" s="32"/>
      <c r="H13" s="33">
        <f t="shared" si="1"/>
        <v>0</v>
      </c>
      <c r="I13" s="34"/>
      <c r="J13" s="35"/>
      <c r="K13" s="68"/>
      <c r="L13" s="37"/>
      <c r="M13" s="38">
        <v>35</v>
      </c>
      <c r="N13" s="39">
        <v>35</v>
      </c>
      <c r="O13" s="43"/>
      <c r="P13" s="41" t="str">
        <f t="shared" ref="P13:P27" si="2">IF(F13="Milano","X","")</f>
        <v/>
      </c>
      <c r="Q13" s="2"/>
      <c r="R13" s="75">
        <v>6.8</v>
      </c>
    </row>
    <row r="14" spans="1:18" ht="30" customHeight="1">
      <c r="A14" s="42">
        <v>4</v>
      </c>
      <c r="B14" s="47">
        <v>41447</v>
      </c>
      <c r="C14" s="29" t="s">
        <v>53</v>
      </c>
      <c r="D14" s="30" t="s">
        <v>51</v>
      </c>
      <c r="E14" s="30" t="s">
        <v>55</v>
      </c>
      <c r="F14" s="31" t="s">
        <v>56</v>
      </c>
      <c r="G14" s="32"/>
      <c r="H14" s="33">
        <f t="shared" si="1"/>
        <v>0</v>
      </c>
      <c r="I14" s="34"/>
      <c r="J14" s="35"/>
      <c r="K14" s="68"/>
      <c r="L14" s="37"/>
      <c r="M14" s="38">
        <v>138</v>
      </c>
      <c r="N14" s="39">
        <v>138</v>
      </c>
      <c r="O14" s="43">
        <v>138</v>
      </c>
      <c r="P14" s="41"/>
      <c r="Q14" s="2"/>
      <c r="R14" s="76">
        <v>27.8</v>
      </c>
    </row>
    <row r="15" spans="1:18" ht="30" customHeight="1">
      <c r="A15" s="42">
        <v>5</v>
      </c>
      <c r="B15" s="28">
        <v>41448</v>
      </c>
      <c r="C15" s="29" t="s">
        <v>53</v>
      </c>
      <c r="D15" s="30" t="s">
        <v>51</v>
      </c>
      <c r="E15" s="30" t="s">
        <v>55</v>
      </c>
      <c r="F15" s="31" t="s">
        <v>56</v>
      </c>
      <c r="G15" s="32"/>
      <c r="H15" s="33">
        <f t="shared" si="1"/>
        <v>0</v>
      </c>
      <c r="I15" s="34"/>
      <c r="J15" s="35"/>
      <c r="K15" s="68"/>
      <c r="L15" s="37"/>
      <c r="M15" s="38">
        <v>129</v>
      </c>
      <c r="N15" s="39">
        <f>SUM(H15:M15)</f>
        <v>129</v>
      </c>
      <c r="O15" s="43">
        <v>129</v>
      </c>
      <c r="P15" s="41"/>
      <c r="Q15" s="2"/>
      <c r="R15" s="77">
        <v>26.22</v>
      </c>
    </row>
    <row r="16" spans="1:18" ht="30" customHeight="1">
      <c r="A16" s="42">
        <v>6</v>
      </c>
      <c r="B16" s="28">
        <v>41448</v>
      </c>
      <c r="C16" s="29" t="s">
        <v>53</v>
      </c>
      <c r="D16" s="30" t="s">
        <v>49</v>
      </c>
      <c r="E16" s="30" t="s">
        <v>55</v>
      </c>
      <c r="F16" s="31" t="s">
        <v>56</v>
      </c>
      <c r="G16" s="32"/>
      <c r="H16" s="33">
        <f t="shared" si="1"/>
        <v>0</v>
      </c>
      <c r="I16" s="34"/>
      <c r="J16" s="35"/>
      <c r="K16" s="68"/>
      <c r="L16" s="37"/>
      <c r="M16" s="38">
        <v>60</v>
      </c>
      <c r="N16" s="39">
        <f>SUM(H16:M16)</f>
        <v>60</v>
      </c>
      <c r="O16" s="43"/>
      <c r="P16" s="41" t="str">
        <f t="shared" si="2"/>
        <v/>
      </c>
      <c r="Q16" s="2"/>
      <c r="R16" s="76">
        <v>11.5</v>
      </c>
    </row>
    <row r="17" spans="1:18" ht="30" customHeight="1">
      <c r="A17" s="42">
        <v>7</v>
      </c>
      <c r="B17" s="28">
        <v>41448</v>
      </c>
      <c r="C17" s="29" t="s">
        <v>53</v>
      </c>
      <c r="D17" s="30" t="s">
        <v>49</v>
      </c>
      <c r="E17" s="30" t="s">
        <v>55</v>
      </c>
      <c r="F17" s="31" t="s">
        <v>56</v>
      </c>
      <c r="G17" s="32"/>
      <c r="H17" s="33">
        <f t="shared" si="1"/>
        <v>0</v>
      </c>
      <c r="I17" s="34"/>
      <c r="J17" s="35"/>
      <c r="K17" s="68"/>
      <c r="L17" s="37"/>
      <c r="M17" s="38">
        <v>55</v>
      </c>
      <c r="N17" s="39">
        <v>55</v>
      </c>
      <c r="O17" s="43"/>
      <c r="P17" s="41" t="str">
        <f t="shared" si="2"/>
        <v/>
      </c>
      <c r="Q17" s="2"/>
      <c r="R17" s="76">
        <v>10.17</v>
      </c>
    </row>
    <row r="18" spans="1:18" ht="30" customHeight="1">
      <c r="A18" s="42">
        <v>8</v>
      </c>
      <c r="B18" s="28">
        <v>41452</v>
      </c>
      <c r="C18" s="29" t="s">
        <v>53</v>
      </c>
      <c r="D18" s="30" t="s">
        <v>61</v>
      </c>
      <c r="E18" s="30" t="s">
        <v>55</v>
      </c>
      <c r="F18" s="31" t="s">
        <v>56</v>
      </c>
      <c r="G18" s="32"/>
      <c r="H18" s="33">
        <f t="shared" si="1"/>
        <v>0</v>
      </c>
      <c r="I18" s="34"/>
      <c r="J18" s="35"/>
      <c r="L18" s="37">
        <v>977</v>
      </c>
      <c r="N18" s="39">
        <v>977</v>
      </c>
      <c r="O18" s="43">
        <v>977</v>
      </c>
      <c r="P18" s="41" t="str">
        <f t="shared" si="2"/>
        <v/>
      </c>
      <c r="Q18" s="2"/>
      <c r="R18" s="76">
        <v>199.69</v>
      </c>
    </row>
    <row r="19" spans="1:18" ht="30" customHeight="1">
      <c r="A19" s="42">
        <v>9</v>
      </c>
      <c r="B19" s="28">
        <v>41452</v>
      </c>
      <c r="C19" s="29" t="s">
        <v>53</v>
      </c>
      <c r="D19" s="30" t="s">
        <v>60</v>
      </c>
      <c r="E19" s="30" t="s">
        <v>55</v>
      </c>
      <c r="F19" s="31" t="s">
        <v>56</v>
      </c>
      <c r="G19" s="32"/>
      <c r="H19" s="33">
        <f t="shared" ref="H19:H26" si="3">IF($D$3="si",($G$5/$G$6*G19),IF($D$3="no",G19*$G$4,0))</f>
        <v>0</v>
      </c>
      <c r="I19" s="34"/>
      <c r="J19" s="35"/>
      <c r="K19" s="38">
        <v>808</v>
      </c>
      <c r="L19" s="37"/>
      <c r="M19" s="38"/>
      <c r="N19" s="39">
        <v>808</v>
      </c>
      <c r="O19" s="43"/>
      <c r="P19" s="41"/>
      <c r="Q19" s="2"/>
      <c r="R19" s="76">
        <v>164.77</v>
      </c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ref="N20:N26" si="4">SUM(H20:M20)</f>
        <v>0</v>
      </c>
      <c r="O20" s="43"/>
      <c r="P20" s="41"/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v>0</v>
      </c>
      <c r="O22" s="43"/>
      <c r="P22" s="41"/>
      <c r="Q22" s="2"/>
      <c r="R22" s="76"/>
    </row>
    <row r="23" spans="1:18" ht="30" customHeight="1">
      <c r="A23" s="42">
        <v>13</v>
      </c>
      <c r="B23" s="28"/>
      <c r="C23" s="44"/>
      <c r="D23" s="30"/>
      <c r="E23" s="30"/>
      <c r="F23" s="44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30"/>
      <c r="E24" s="30"/>
      <c r="F24" s="44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30"/>
      <c r="E25" s="30"/>
      <c r="F25" s="44"/>
      <c r="G25" s="32"/>
      <c r="H25" s="33">
        <f t="shared" si="3"/>
        <v>0</v>
      </c>
      <c r="I25" s="48"/>
      <c r="J25" s="38"/>
      <c r="K25" s="37"/>
      <c r="L25" s="37"/>
      <c r="N25" s="39"/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30"/>
      <c r="E26" s="30"/>
      <c r="F26" s="44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/>
      <c r="Q26" s="2"/>
      <c r="R26" s="76"/>
    </row>
    <row r="27" spans="1:18" ht="30" customHeight="1">
      <c r="A27" s="42">
        <v>17</v>
      </c>
      <c r="B27" s="47"/>
      <c r="C27" s="44"/>
      <c r="D27" s="30"/>
      <c r="E27" s="30"/>
      <c r="F27" s="44"/>
      <c r="G27" s="32"/>
      <c r="H27" s="33">
        <f t="shared" ref="H27" si="5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6"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7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8">SUM(H28:M28)</f>
        <v>0</v>
      </c>
      <c r="O28" s="43"/>
      <c r="P28" s="41" t="str">
        <f t="shared" ref="P28" si="9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10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11">SUM(H29:M29)</f>
        <v>0</v>
      </c>
      <c r="O29" s="43"/>
      <c r="P29" s="41" t="str">
        <f t="shared" ref="P29:P31" si="12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0"/>
        <v>0</v>
      </c>
      <c r="I30" s="48"/>
      <c r="J30" s="36"/>
      <c r="K30" s="37"/>
      <c r="L30" s="37"/>
      <c r="M30" s="38"/>
      <c r="N30" s="39">
        <f t="shared" si="11"/>
        <v>0</v>
      </c>
      <c r="O30" s="43"/>
      <c r="P30" s="41" t="str">
        <f t="shared" si="12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0"/>
        <v>0</v>
      </c>
      <c r="I31" s="48"/>
      <c r="J31" s="36"/>
      <c r="K31" s="37"/>
      <c r="L31" s="37"/>
      <c r="M31" s="38"/>
      <c r="N31" s="39">
        <f t="shared" si="11"/>
        <v>0</v>
      </c>
      <c r="O31" s="43"/>
      <c r="P31" s="41" t="str">
        <f t="shared" si="12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8" si="13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4">SUM(H32:M32)</f>
        <v>0</v>
      </c>
      <c r="O32" s="43"/>
      <c r="P32" s="41" t="str">
        <f t="shared" ref="P32:P38" si="15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3"/>
        <v>0</v>
      </c>
      <c r="I33" s="48"/>
      <c r="J33" s="36"/>
      <c r="K33" s="37"/>
      <c r="L33" s="37"/>
      <c r="M33" s="38"/>
      <c r="N33" s="39">
        <f t="shared" si="14"/>
        <v>0</v>
      </c>
      <c r="O33" s="43"/>
      <c r="P33" s="41" t="str">
        <f t="shared" si="15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3"/>
        <v>0</v>
      </c>
      <c r="I34" s="48"/>
      <c r="J34" s="36"/>
      <c r="K34" s="37"/>
      <c r="L34" s="37"/>
      <c r="M34" s="38"/>
      <c r="N34" s="39">
        <f t="shared" si="14"/>
        <v>0</v>
      </c>
      <c r="O34" s="43"/>
      <c r="P34" s="41" t="str">
        <f t="shared" si="15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3"/>
        <v>0</v>
      </c>
      <c r="I35" s="48"/>
      <c r="J35" s="36"/>
      <c r="K35" s="37"/>
      <c r="L35" s="37"/>
      <c r="M35" s="38"/>
      <c r="N35" s="39">
        <f t="shared" si="14"/>
        <v>0</v>
      </c>
      <c r="O35" s="43"/>
      <c r="P35" s="41" t="str">
        <f t="shared" si="15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3"/>
        <v>0</v>
      </c>
      <c r="I36" s="48"/>
      <c r="J36" s="36"/>
      <c r="K36" s="37"/>
      <c r="L36" s="37"/>
      <c r="M36" s="38"/>
      <c r="N36" s="39">
        <f t="shared" si="14"/>
        <v>0</v>
      </c>
      <c r="O36" s="43"/>
      <c r="P36" s="41" t="str">
        <f t="shared" si="15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4"/>
        <v>0</v>
      </c>
      <c r="O37" s="43"/>
      <c r="P37" s="41" t="str">
        <f t="shared" si="15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3"/>
        <v>0</v>
      </c>
      <c r="I38" s="48"/>
      <c r="J38" s="36"/>
      <c r="K38" s="37"/>
      <c r="L38" s="37"/>
      <c r="M38" s="38"/>
      <c r="N38" s="39">
        <f t="shared" si="14"/>
        <v>0</v>
      </c>
      <c r="O38" s="43"/>
      <c r="P38" s="41" t="str">
        <f t="shared" si="15"/>
        <v/>
      </c>
      <c r="Q38" s="2"/>
      <c r="R38" s="76"/>
    </row>
    <row r="39" spans="1:18" ht="30" customHeight="1">
      <c r="A39" s="42">
        <v>43</v>
      </c>
      <c r="B39" s="47"/>
      <c r="C39" s="44"/>
      <c r="D39" s="49"/>
      <c r="E39" s="45"/>
      <c r="F39" s="46"/>
      <c r="G39" s="32"/>
      <c r="H39" s="33">
        <f t="shared" ref="H39:H41" si="16">IF($D$3="si",($G$5/$G$6*G39),IF($D$3="no",G39*$G$4,0))</f>
        <v>0</v>
      </c>
      <c r="I39" s="48"/>
      <c r="J39" s="36"/>
      <c r="K39" s="37"/>
      <c r="L39" s="37"/>
      <c r="M39" s="38"/>
      <c r="N39" s="39">
        <f t="shared" ref="N39:N41" si="17">SUM(H39:M39)</f>
        <v>0</v>
      </c>
      <c r="O39" s="43"/>
      <c r="P39" s="41" t="str">
        <f t="shared" ref="P39:P41" si="18">IF(F39="Milano","X","")</f>
        <v/>
      </c>
      <c r="Q39" s="2"/>
      <c r="R39" s="76"/>
    </row>
    <row r="40" spans="1:18" ht="30" customHeight="1">
      <c r="A40" s="42">
        <v>44</v>
      </c>
      <c r="B40" s="47"/>
      <c r="C40" s="44"/>
      <c r="D40" s="49"/>
      <c r="E40" s="45"/>
      <c r="F40" s="46"/>
      <c r="G40" s="32"/>
      <c r="H40" s="33">
        <f t="shared" si="16"/>
        <v>0</v>
      </c>
      <c r="I40" s="48"/>
      <c r="J40" s="36"/>
      <c r="K40" s="37"/>
      <c r="L40" s="37"/>
      <c r="M40" s="38"/>
      <c r="N40" s="39">
        <f t="shared" si="17"/>
        <v>0</v>
      </c>
      <c r="O40" s="43"/>
      <c r="P40" s="41" t="str">
        <f t="shared" si="18"/>
        <v/>
      </c>
      <c r="Q40" s="2"/>
      <c r="R40" s="76"/>
    </row>
    <row r="41" spans="1:18" ht="30" customHeight="1">
      <c r="A41" s="42">
        <v>45</v>
      </c>
      <c r="B41" s="47"/>
      <c r="C41" s="44"/>
      <c r="D41" s="49"/>
      <c r="E41" s="45"/>
      <c r="F41" s="46"/>
      <c r="G41" s="32"/>
      <c r="H41" s="33">
        <f t="shared" si="16"/>
        <v>0</v>
      </c>
      <c r="I41" s="48"/>
      <c r="J41" s="36"/>
      <c r="K41" s="37"/>
      <c r="L41" s="37"/>
      <c r="M41" s="38"/>
      <c r="N41" s="39">
        <f t="shared" si="17"/>
        <v>0</v>
      </c>
      <c r="O41" s="43"/>
      <c r="P41" s="41" t="str">
        <f t="shared" si="18"/>
        <v/>
      </c>
      <c r="Q41" s="2"/>
      <c r="R41" s="76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4"/>
      <c r="B43" s="85"/>
      <c r="C43" s="86"/>
      <c r="D43" s="87"/>
      <c r="E43" s="87"/>
      <c r="F43" s="88"/>
      <c r="G43" s="89"/>
      <c r="H43" s="90"/>
      <c r="I43" s="91"/>
      <c r="J43" s="91"/>
      <c r="K43" s="91"/>
      <c r="L43" s="91"/>
      <c r="M43" s="91"/>
      <c r="N43" s="92"/>
      <c r="O43" s="93"/>
      <c r="P43" s="94"/>
    </row>
    <row r="44" spans="1:18">
      <c r="A44" s="60"/>
      <c r="B44" s="78" t="s">
        <v>43</v>
      </c>
      <c r="C44" s="78"/>
      <c r="D44" s="78"/>
      <c r="E44" s="61"/>
      <c r="F44" s="61"/>
      <c r="G44" s="78" t="s">
        <v>45</v>
      </c>
      <c r="H44" s="78"/>
      <c r="I44" s="78"/>
      <c r="J44" s="61"/>
      <c r="K44" s="61"/>
      <c r="L44" s="78" t="s">
        <v>44</v>
      </c>
      <c r="M44" s="78"/>
      <c r="N44" s="78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4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sortState ref="B11:O17">
    <sortCondition ref="B11"/>
  </sortState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3 C21:C41">
      <formula1>1</formula1>
      <formula2>0</formula2>
    </dataValidation>
    <dataValidation type="date" operator="greaterThanOrEqual" showErrorMessage="1" errorTitle="Data" error="Inserire una data superiore al 1/11/2000" sqref="B43 B24:B41 B11:B14">
      <formula1>36831</formula1>
      <formula2>0</formula2>
    </dataValidation>
    <dataValidation type="textLength" operator="greaterThan" sqref="F43 F28:F41">
      <formula1>1</formula1>
      <formula2>0</formula2>
    </dataValidation>
    <dataValidation type="textLength" operator="greaterThan" allowBlank="1" showErrorMessage="1" sqref="D43:E43 D28:E41 E21:E27">
      <formula1>1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decimal" operator="greaterThanOrEqual" allowBlank="1" showErrorMessage="1" errorTitle="Valore" error="Inserire un numero maggiore o uguale a 0 (zero)!" sqref="H43:M43 K13:K17 K19:K22 L13:L22 J13:J22 M19:M22 J26:M41 J23:M24 I17:I41 H12:H41 H11:I11 J11:M12 J25:L25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2013-07-09T13:50:48Z</cp:lastPrinted>
  <dcterms:created xsi:type="dcterms:W3CDTF">2007-03-06T14:42:56Z</dcterms:created>
  <dcterms:modified xsi:type="dcterms:W3CDTF">2013-07-09T14:17:55Z</dcterms:modified>
</cp:coreProperties>
</file>