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2"/>
  </bookViews>
  <sheets>
    <sheet name="Nota Spese Italia" sheetId="1" r:id="rId1"/>
    <sheet name="Nota Spese EGP" sheetId="3" r:id="rId2"/>
    <sheet name="Nota Spese USD" sheetId="4" r:id="rId3"/>
  </sheets>
  <definedNames>
    <definedName name="_xlnm.Print_Area" localSheetId="1">'Nota Spese EGP'!$A$1:$R$52</definedName>
    <definedName name="_xlnm.Print_Area" localSheetId="0">'Nota Spese Italia'!$A$1:$S$107</definedName>
    <definedName name="_xlnm.Print_Area" localSheetId="2">'Nota Spese USD'!$A$1:$R$52</definedName>
    <definedName name="_xlnm.Print_Titles" localSheetId="1">'Nota Spese EGP'!$1:$10</definedName>
    <definedName name="_xlnm.Print_Titles" localSheetId="0">'Nota Spese Italia'!$7:$10</definedName>
    <definedName name="_xlnm.Print_Titles" localSheetId="2">'Nota Spese USD'!$1:$10</definedName>
  </definedNames>
  <calcPr calcId="125725"/>
</workbook>
</file>

<file path=xl/calcChain.xml><?xml version="1.0" encoding="utf-8"?>
<calcChain xmlns="http://schemas.openxmlformats.org/spreadsheetml/2006/main">
  <c r="P47" i="4"/>
  <c r="N47"/>
  <c r="H47"/>
  <c r="P46"/>
  <c r="H46"/>
  <c r="N46" s="1"/>
  <c r="P45"/>
  <c r="N45"/>
  <c r="H45"/>
  <c r="P44"/>
  <c r="H44"/>
  <c r="N44" s="1"/>
  <c r="P43"/>
  <c r="N43"/>
  <c r="H43"/>
  <c r="P42"/>
  <c r="H42"/>
  <c r="N42" s="1"/>
  <c r="P41"/>
  <c r="N41"/>
  <c r="H41"/>
  <c r="P40"/>
  <c r="H40"/>
  <c r="N40" s="1"/>
  <c r="P39"/>
  <c r="N39"/>
  <c r="H39"/>
  <c r="P38"/>
  <c r="H38"/>
  <c r="N38" s="1"/>
  <c r="P37"/>
  <c r="N37"/>
  <c r="H37"/>
  <c r="P36"/>
  <c r="H36"/>
  <c r="N36" s="1"/>
  <c r="P35"/>
  <c r="N35"/>
  <c r="H35"/>
  <c r="P34"/>
  <c r="H34"/>
  <c r="N34" s="1"/>
  <c r="P33"/>
  <c r="N33"/>
  <c r="H33"/>
  <c r="P32"/>
  <c r="H32"/>
  <c r="N32" s="1"/>
  <c r="P31"/>
  <c r="N31"/>
  <c r="H31"/>
  <c r="P30"/>
  <c r="H30"/>
  <c r="N30" s="1"/>
  <c r="P29"/>
  <c r="N29"/>
  <c r="H29"/>
  <c r="P28"/>
  <c r="H28"/>
  <c r="N28" s="1"/>
  <c r="P27"/>
  <c r="N27"/>
  <c r="H27"/>
  <c r="P26"/>
  <c r="H26"/>
  <c r="N26" s="1"/>
  <c r="P25"/>
  <c r="N25"/>
  <c r="H25"/>
  <c r="P24"/>
  <c r="H24"/>
  <c r="N24" s="1"/>
  <c r="P23"/>
  <c r="N23"/>
  <c r="H23"/>
  <c r="P22"/>
  <c r="H22"/>
  <c r="N22" s="1"/>
  <c r="P21"/>
  <c r="N21"/>
  <c r="H21"/>
  <c r="P20"/>
  <c r="H20"/>
  <c r="N20" s="1"/>
  <c r="P19"/>
  <c r="N19"/>
  <c r="H19"/>
  <c r="P18"/>
  <c r="H18"/>
  <c r="N18" s="1"/>
  <c r="P17"/>
  <c r="N17"/>
  <c r="H17"/>
  <c r="P16"/>
  <c r="H16"/>
  <c r="N16" s="1"/>
  <c r="P15"/>
  <c r="N15"/>
  <c r="H15"/>
  <c r="P14"/>
  <c r="H14"/>
  <c r="N14" s="1"/>
  <c r="P13"/>
  <c r="N13"/>
  <c r="H13"/>
  <c r="N12"/>
  <c r="H12"/>
  <c r="N11"/>
  <c r="H11"/>
  <c r="O7"/>
  <c r="P3" s="1"/>
  <c r="M7"/>
  <c r="L7"/>
  <c r="K7"/>
  <c r="J7"/>
  <c r="I7"/>
  <c r="H7"/>
  <c r="G7"/>
  <c r="R3"/>
  <c r="R1"/>
  <c r="R5" s="1"/>
  <c r="R3" i="3"/>
  <c r="R1"/>
  <c r="R5" s="1"/>
  <c r="P1" i="4" l="1"/>
  <c r="P5" s="1"/>
  <c r="N7"/>
  <c r="P7" s="1"/>
  <c r="O7" i="3"/>
  <c r="P3" s="1"/>
  <c r="M7"/>
  <c r="L7"/>
  <c r="J7"/>
  <c r="I7"/>
  <c r="G7" i="1"/>
  <c r="O7"/>
  <c r="P3" s="1"/>
  <c r="M7"/>
  <c r="L7"/>
  <c r="K7"/>
  <c r="J7"/>
  <c r="I7"/>
  <c r="H12"/>
  <c r="H12" i="3"/>
  <c r="H11" i="1"/>
  <c r="N11" s="1"/>
  <c r="H11" i="3"/>
  <c r="K7"/>
  <c r="G7"/>
  <c r="H37"/>
  <c r="H40"/>
  <c r="P47"/>
  <c r="H47"/>
  <c r="N47" s="1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H101" i="1"/>
  <c r="H100"/>
  <c r="N100" s="1"/>
  <c r="H99"/>
  <c r="N99" s="1"/>
  <c r="H98"/>
  <c r="H97"/>
  <c r="H96"/>
  <c r="N96" s="1"/>
  <c r="H95"/>
  <c r="N95" s="1"/>
  <c r="H94"/>
  <c r="H93"/>
  <c r="H92"/>
  <c r="H91"/>
  <c r="N91" s="1"/>
  <c r="H90"/>
  <c r="H89"/>
  <c r="H88"/>
  <c r="H87"/>
  <c r="N87" s="1"/>
  <c r="H86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P101"/>
  <c r="N101"/>
  <c r="P100"/>
  <c r="P99"/>
  <c r="P98"/>
  <c r="N98"/>
  <c r="P97"/>
  <c r="N97"/>
  <c r="P96"/>
  <c r="P95"/>
  <c r="P94"/>
  <c r="N94"/>
  <c r="P93"/>
  <c r="N93"/>
  <c r="P92"/>
  <c r="N92"/>
  <c r="P91"/>
  <c r="P90"/>
  <c r="N90"/>
  <c r="P89"/>
  <c r="N89"/>
  <c r="P88"/>
  <c r="N88"/>
  <c r="P87"/>
  <c r="P86"/>
  <c r="N86"/>
  <c r="P85"/>
  <c r="N85"/>
  <c r="P84"/>
  <c r="P40" i="3"/>
  <c r="N40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N11" i="3"/>
  <c r="M1" i="4" l="1"/>
  <c r="H7" i="1"/>
  <c r="P1" s="1"/>
  <c r="P5" s="1"/>
  <c r="N12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3" i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<sst xmlns="http://schemas.openxmlformats.org/spreadsheetml/2006/main" count="189" uniqueCount="70">
  <si>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</si>
  <si>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</si>
  <si>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</si>
  <si>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</si>
  <si>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</si>
  <si>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</si>
  <si>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</si>
  <si>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</si>
  <si>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</si>
  <si>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</si>
  <si>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</si>
  <si>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</si>
  <si>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</si>
  <si>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</si>
  <si>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</si>
  <si>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</si>
  <si>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</si>
  <si>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</si>
  <si>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</si>
  <si>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</si>
  <si>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</si>
  <si>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</si>
  <si>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</si>
  <si>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</si>
  <si>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</si>
  <si>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</si>
  <si>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</si>
  <si>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</si>
  <si>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</si>
  <si>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</si>
  <si>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</si>
  <si>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</si>
  <si>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</si>
  <si>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</si>
  <si>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</si>
  <si>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</si>
  <si>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</si>
  <si>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</si>
  <si>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</si>
  <si>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</si>
  <si>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</si>
  <si>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</si>
  <si>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</si>
  <si>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</si>
  <si>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</si>
  <si>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</si>
  <si>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Fulvio de Giovanni</t>
  </si>
  <si>
    <t>Daniele Milan</t>
  </si>
  <si>
    <t>04_13</t>
  </si>
  <si>
    <t>Acquisto interno</t>
  </si>
  <si>
    <t>Acquisto Trolley per de Giovanni e Iannelli</t>
  </si>
  <si>
    <t>Milano</t>
  </si>
  <si>
    <t>demo Cairo</t>
  </si>
  <si>
    <t>Demo Cairo</t>
  </si>
  <si>
    <t>pasto</t>
  </si>
  <si>
    <t>securebag</t>
  </si>
  <si>
    <t>autostrada andata</t>
  </si>
  <si>
    <t>Carburante andata</t>
  </si>
  <si>
    <t>autostrada ritorno</t>
  </si>
  <si>
    <t>carburante ritorno</t>
  </si>
  <si>
    <t>(importi in Lira Egiziana)</t>
  </si>
  <si>
    <t>4_13</t>
  </si>
  <si>
    <t>extra hotel</t>
  </si>
  <si>
    <t>Egitto</t>
  </si>
  <si>
    <t>Lira Egiziana</t>
  </si>
  <si>
    <t>colazione</t>
  </si>
  <si>
    <t>visto di ingresso</t>
  </si>
  <si>
    <t>parcheggio malpensa</t>
  </si>
  <si>
    <t>(importi in USD)</t>
  </si>
  <si>
    <t>USD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</si>
</sst>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horizontal="center" vertical="center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7"/>
  <sheetViews>
    <sheetView view="pageBreakPreview" zoomScale="50" zoomScaleSheetLayoutView="50" workbookViewId="0">
      <pane ySplit="5" topLeftCell="A14" activePane="bottomLeft" state="frozen"/>
      <selection pane="bottomLeft" activeCell="G89" sqref="G89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10" t="s">
        <v>46</v>
      </c>
      <c r="F1" s="110"/>
      <c r="G1" s="51" t="s">
        <v>42</v>
      </c>
      <c r="H1" s="50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488.70999099909989</v>
      </c>
      <c r="Q1" s="3" t="s">
        <v>28</v>
      </c>
    </row>
    <row r="2" spans="1:19" s="8" customFormat="1" ht="35.25" customHeight="1">
      <c r="A2" s="4"/>
      <c r="B2" s="109" t="s">
        <v>2</v>
      </c>
      <c r="C2" s="109"/>
      <c r="D2" s="109"/>
      <c r="E2" s="110" t="s">
        <v>47</v>
      </c>
      <c r="F2" s="11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9" t="s">
        <v>26</v>
      </c>
      <c r="C3" s="109"/>
      <c r="D3" s="109"/>
      <c r="E3" s="110" t="s">
        <v>28</v>
      </c>
      <c r="F3" s="110"/>
      <c r="N3" s="10" t="s">
        <v>4</v>
      </c>
      <c r="O3" s="11"/>
      <c r="P3" s="12">
        <f>+O7</f>
        <v>448.40000000000003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1.63</v>
      </c>
      <c r="N5" s="108" t="s">
        <v>8</v>
      </c>
      <c r="O5" s="108"/>
      <c r="P5" s="22">
        <f>P1-P2-P3-P4</f>
        <v>40.309990999099853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5" t="s">
        <v>11</v>
      </c>
      <c r="F7" s="116"/>
      <c r="G7" s="25">
        <f>SUM(G11:G101)</f>
        <v>124.8</v>
      </c>
      <c r="H7" s="25">
        <f>SUM(H11:H101)</f>
        <v>18.309990999099909</v>
      </c>
      <c r="I7" s="65">
        <f>SUM(I11:I101)</f>
        <v>62.4</v>
      </c>
      <c r="J7" s="71">
        <f>SUM(J11:J101)</f>
        <v>22</v>
      </c>
      <c r="K7" s="66">
        <f>SUM(K11:K101)</f>
        <v>10</v>
      </c>
      <c r="L7" s="66">
        <f>SUM(L11:L101)</f>
        <v>358</v>
      </c>
      <c r="M7" s="66">
        <f>SUM(M11:M101)</f>
        <v>18</v>
      </c>
      <c r="N7" s="66">
        <f>SUM(N11:N101)</f>
        <v>488.70999099909994</v>
      </c>
      <c r="O7" s="67">
        <f>SUM(O11:O101)</f>
        <v>448.40000000000003</v>
      </c>
      <c r="P7" s="13">
        <f>+N7-SUM(I7:M7)</f>
        <v>18.309990999099966</v>
      </c>
    </row>
    <row r="8" spans="1:19" ht="36" customHeight="1" thickTop="1" thickBot="1">
      <c r="A8" s="125"/>
      <c r="B8" s="64"/>
      <c r="C8" s="127" t="s">
        <v>13</v>
      </c>
      <c r="D8" s="129" t="s">
        <v>25</v>
      </c>
      <c r="E8" s="128" t="s">
        <v>14</v>
      </c>
      <c r="F8" s="130" t="s">
        <v>35</v>
      </c>
      <c r="G8" s="131" t="s">
        <v>15</v>
      </c>
      <c r="H8" s="132" t="s">
        <v>16</v>
      </c>
      <c r="I8" s="111" t="s">
        <v>38</v>
      </c>
      <c r="J8" s="111" t="s">
        <v>40</v>
      </c>
      <c r="K8" s="111" t="s">
        <v>39</v>
      </c>
      <c r="L8" s="113" t="s">
        <v>36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>
      <c r="A9" s="126"/>
      <c r="B9" s="64" t="s">
        <v>12</v>
      </c>
      <c r="C9" s="128"/>
      <c r="D9" s="128"/>
      <c r="E9" s="128"/>
      <c r="F9" s="130"/>
      <c r="G9" s="131"/>
      <c r="H9" s="133"/>
      <c r="I9" s="112" t="s">
        <v>38</v>
      </c>
      <c r="J9" s="112"/>
      <c r="K9" s="112" t="s">
        <v>37</v>
      </c>
      <c r="L9" s="117" t="s">
        <v>23</v>
      </c>
      <c r="M9" s="120" t="s">
        <v>24</v>
      </c>
      <c r="N9" s="124"/>
      <c r="O9" s="136"/>
      <c r="P9" s="122"/>
      <c r="R9" s="2"/>
    </row>
    <row r="10" spans="1:19" ht="37.5" customHeight="1" thickTop="1" thickBot="1">
      <c r="A10" s="126"/>
      <c r="B10" s="55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>
      <c r="A11" s="27">
        <v>1</v>
      </c>
      <c r="B11" s="47">
        <v>41010</v>
      </c>
      <c r="C11" s="29" t="s">
        <v>49</v>
      </c>
      <c r="D11" s="29" t="s">
        <v>50</v>
      </c>
      <c r="E11" s="69"/>
      <c r="F11" s="69" t="s">
        <v>51</v>
      </c>
      <c r="G11" s="100"/>
      <c r="H11" s="106">
        <f>IF($E$3="si",($H$5/$H$6*G11),IF($E$3="no",G11*$H$4,0))</f>
        <v>0</v>
      </c>
      <c r="I11" s="72"/>
      <c r="J11" s="72"/>
      <c r="K11" s="34"/>
      <c r="L11" s="35">
        <v>358</v>
      </c>
      <c r="M11" s="37"/>
      <c r="N11" s="39">
        <f>SUM(H11:M11)</f>
        <v>358</v>
      </c>
      <c r="O11" s="40">
        <v>358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41379</v>
      </c>
      <c r="C12" s="29" t="s">
        <v>53</v>
      </c>
      <c r="D12" s="44" t="s">
        <v>54</v>
      </c>
      <c r="E12" s="69"/>
      <c r="F12" s="69" t="s">
        <v>51</v>
      </c>
      <c r="G12" s="101"/>
      <c r="H12" s="106">
        <f>IF($E$3="si",($H$5/$H$6*G12),IF($E$3="no",G12*$H$4,0))</f>
        <v>0</v>
      </c>
      <c r="I12" s="72"/>
      <c r="J12" s="72"/>
      <c r="K12" s="34"/>
      <c r="L12" s="35"/>
      <c r="M12" s="37">
        <v>18</v>
      </c>
      <c r="N12" s="39">
        <f>SUM(H12:M12)</f>
        <v>18</v>
      </c>
      <c r="O12" s="43">
        <v>18</v>
      </c>
      <c r="P12" s="41" t="str">
        <f t="shared" ref="P12:P83" si="0">IF($F12="Milano","X","")</f>
        <v>X</v>
      </c>
      <c r="R12" s="2"/>
    </row>
    <row r="13" spans="1:19" ht="30" customHeight="1">
      <c r="A13" s="42">
        <v>3</v>
      </c>
      <c r="B13" s="47">
        <v>41379</v>
      </c>
      <c r="C13" s="29" t="s">
        <v>53</v>
      </c>
      <c r="D13" s="29" t="s">
        <v>55</v>
      </c>
      <c r="E13" s="69"/>
      <c r="F13" s="69" t="s">
        <v>51</v>
      </c>
      <c r="G13" s="101"/>
      <c r="H13" s="106">
        <f t="shared" ref="H13:H75" si="1">IF($E$3="si",($H$5/$H$6*G13),IF($E$3="no",G13*$H$4,0))</f>
        <v>0</v>
      </c>
      <c r="I13" s="72"/>
      <c r="J13" s="72"/>
      <c r="K13" s="34">
        <v>10</v>
      </c>
      <c r="L13" s="35"/>
      <c r="M13" s="37"/>
      <c r="N13" s="39">
        <f>SUM(H13:M13)</f>
        <v>10</v>
      </c>
      <c r="O13" s="43">
        <v>10</v>
      </c>
      <c r="P13" s="41" t="str">
        <f t="shared" si="0"/>
        <v>X</v>
      </c>
      <c r="R13" s="2"/>
    </row>
    <row r="14" spans="1:19" ht="30" customHeight="1">
      <c r="A14" s="42">
        <v>4</v>
      </c>
      <c r="B14" s="47">
        <v>41379</v>
      </c>
      <c r="C14" s="29" t="s">
        <v>53</v>
      </c>
      <c r="D14" s="29" t="s">
        <v>56</v>
      </c>
      <c r="E14" s="69"/>
      <c r="F14" s="69" t="s">
        <v>51</v>
      </c>
      <c r="G14" s="101"/>
      <c r="H14" s="106">
        <f t="shared" si="1"/>
        <v>0</v>
      </c>
      <c r="I14" s="72">
        <v>2.8</v>
      </c>
      <c r="J14" s="72"/>
      <c r="K14" s="34"/>
      <c r="L14" s="35"/>
      <c r="M14" s="37"/>
      <c r="N14" s="39">
        <f t="shared" ref="N14:N18" si="2">SUM(H14:M14)</f>
        <v>2.8</v>
      </c>
      <c r="O14" s="43">
        <v>2.8</v>
      </c>
      <c r="P14" s="41" t="str">
        <f t="shared" si="0"/>
        <v>X</v>
      </c>
      <c r="R14" s="2"/>
    </row>
    <row r="15" spans="1:19" ht="30" customHeight="1">
      <c r="A15" s="42">
        <v>5</v>
      </c>
      <c r="B15" s="47">
        <v>41379</v>
      </c>
      <c r="C15" s="29" t="s">
        <v>53</v>
      </c>
      <c r="D15" s="29" t="s">
        <v>57</v>
      </c>
      <c r="E15" s="69"/>
      <c r="F15" s="69" t="s">
        <v>51</v>
      </c>
      <c r="G15" s="101">
        <v>61.8</v>
      </c>
      <c r="H15" s="106">
        <f t="shared" si="1"/>
        <v>9.0669666966696649</v>
      </c>
      <c r="I15" s="72"/>
      <c r="J15" s="72"/>
      <c r="K15" s="34"/>
      <c r="L15" s="35"/>
      <c r="M15" s="37"/>
      <c r="N15" s="39">
        <f t="shared" si="2"/>
        <v>9.0669666966696649</v>
      </c>
      <c r="O15" s="43"/>
      <c r="P15" s="41" t="str">
        <f t="shared" si="0"/>
        <v>X</v>
      </c>
      <c r="R15" s="2"/>
    </row>
    <row r="16" spans="1:19" ht="30" customHeight="1">
      <c r="A16" s="42">
        <v>6</v>
      </c>
      <c r="B16" s="28">
        <v>41381</v>
      </c>
      <c r="C16" s="29" t="s">
        <v>53</v>
      </c>
      <c r="D16" s="29" t="s">
        <v>59</v>
      </c>
      <c r="E16" s="69"/>
      <c r="F16" s="69" t="s">
        <v>51</v>
      </c>
      <c r="G16" s="101">
        <v>63</v>
      </c>
      <c r="H16" s="106">
        <f t="shared" si="1"/>
        <v>9.2430243024302428</v>
      </c>
      <c r="I16" s="72"/>
      <c r="J16" s="72"/>
      <c r="K16" s="34"/>
      <c r="L16" s="35"/>
      <c r="M16" s="37"/>
      <c r="N16" s="39">
        <f t="shared" si="2"/>
        <v>9.2430243024302428</v>
      </c>
      <c r="O16" s="43"/>
      <c r="P16" s="41" t="str">
        <f t="shared" si="0"/>
        <v>X</v>
      </c>
      <c r="R16" s="2"/>
    </row>
    <row r="17" spans="1:18" ht="30" customHeight="1">
      <c r="A17" s="42">
        <v>7</v>
      </c>
      <c r="B17" s="28">
        <v>41381</v>
      </c>
      <c r="C17" s="29" t="s">
        <v>53</v>
      </c>
      <c r="D17" s="29" t="s">
        <v>58</v>
      </c>
      <c r="E17" s="69"/>
      <c r="F17" s="69" t="s">
        <v>51</v>
      </c>
      <c r="G17" s="101"/>
      <c r="H17" s="106">
        <f t="shared" si="1"/>
        <v>0</v>
      </c>
      <c r="I17" s="72">
        <v>1.6</v>
      </c>
      <c r="J17" s="72"/>
      <c r="K17" s="34"/>
      <c r="L17" s="35"/>
      <c r="M17" s="37"/>
      <c r="N17" s="39">
        <f t="shared" si="2"/>
        <v>1.6</v>
      </c>
      <c r="O17" s="43">
        <v>1.6</v>
      </c>
      <c r="P17" s="41" t="str">
        <f t="shared" si="0"/>
        <v>X</v>
      </c>
      <c r="R17" s="2"/>
    </row>
    <row r="18" spans="1:18" ht="30" customHeight="1">
      <c r="A18" s="42">
        <v>8</v>
      </c>
      <c r="B18" s="28">
        <v>41379</v>
      </c>
      <c r="C18" s="29" t="s">
        <v>53</v>
      </c>
      <c r="D18" s="29" t="s">
        <v>66</v>
      </c>
      <c r="E18" s="69"/>
      <c r="F18" s="69" t="s">
        <v>51</v>
      </c>
      <c r="G18" s="101"/>
      <c r="H18" s="106">
        <f t="shared" si="1"/>
        <v>0</v>
      </c>
      <c r="I18" s="72"/>
      <c r="J18" s="72">
        <v>22</v>
      </c>
      <c r="K18" s="34"/>
      <c r="L18" s="35"/>
      <c r="M18" s="35"/>
      <c r="N18" s="39">
        <f t="shared" si="2"/>
        <v>22</v>
      </c>
      <c r="O18" s="43"/>
      <c r="P18" s="41" t="str">
        <f t="shared" si="0"/>
        <v>X</v>
      </c>
      <c r="R18" s="2"/>
    </row>
    <row r="19" spans="1:18" ht="30" customHeight="1">
      <c r="A19" s="42">
        <v>9</v>
      </c>
      <c r="B19" s="28">
        <v>41381</v>
      </c>
      <c r="C19" s="29" t="s">
        <v>53</v>
      </c>
      <c r="D19" s="44" t="s">
        <v>67</v>
      </c>
      <c r="E19" s="69"/>
      <c r="F19" s="69" t="s">
        <v>51</v>
      </c>
      <c r="G19" s="102"/>
      <c r="H19" s="106">
        <f t="shared" si="1"/>
        <v>0</v>
      </c>
      <c r="I19" s="72">
        <v>58</v>
      </c>
      <c r="J19" s="72"/>
      <c r="K19" s="34"/>
      <c r="L19" s="35"/>
      <c r="M19" s="35"/>
      <c r="N19" s="39">
        <f t="shared" ref="N19:N83" si="3">SUM(H19:M19)</f>
        <v>58</v>
      </c>
      <c r="O19" s="43">
        <v>58</v>
      </c>
      <c r="P19" s="41" t="str">
        <f t="shared" si="0"/>
        <v>X</v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3"/>
        <v>0</v>
      </c>
      <c r="O20" s="43"/>
      <c r="P20" s="41" t="str">
        <f t="shared" si="0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3"/>
        <v>0</v>
      </c>
      <c r="O21" s="43"/>
      <c r="P21" s="41" t="str">
        <f t="shared" si="0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3"/>
        <v>0</v>
      </c>
      <c r="O22" s="43"/>
      <c r="P22" s="41" t="str">
        <f t="shared" si="0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3"/>
        <v>0</v>
      </c>
      <c r="O23" s="43"/>
      <c r="P23" s="41" t="str">
        <f t="shared" si="0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3"/>
        <v>0</v>
      </c>
      <c r="O24" s="43"/>
      <c r="P24" s="41" t="str">
        <f t="shared" si="0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3"/>
        <v>0</v>
      </c>
      <c r="O25" s="43"/>
      <c r="P25" s="41" t="str">
        <f t="shared" si="0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3"/>
        <v>0</v>
      </c>
      <c r="O26" s="43"/>
      <c r="P26" s="41" t="str">
        <f t="shared" si="0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3"/>
        <v>0</v>
      </c>
      <c r="O27" s="43"/>
      <c r="P27" s="41" t="str">
        <f t="shared" si="0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3"/>
        <v>0</v>
      </c>
      <c r="O28" s="43"/>
      <c r="P28" s="41" t="str">
        <f t="shared" si="0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3"/>
        <v>0</v>
      </c>
      <c r="O29" s="43"/>
      <c r="P29" s="41" t="str">
        <f t="shared" si="0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3"/>
        <v>0</v>
      </c>
      <c r="O30" s="43"/>
      <c r="P30" s="41" t="str">
        <f t="shared" si="0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3"/>
        <v>0</v>
      </c>
      <c r="O31" s="43"/>
      <c r="P31" s="41" t="str">
        <f t="shared" si="0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3"/>
        <v>0</v>
      </c>
      <c r="O32" s="43"/>
      <c r="P32" s="41" t="str">
        <f t="shared" si="0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3"/>
        <v>0</v>
      </c>
      <c r="O33" s="43"/>
      <c r="P33" s="41" t="str">
        <f t="shared" si="0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3"/>
        <v>0</v>
      </c>
      <c r="O34" s="43"/>
      <c r="P34" s="41" t="str">
        <f t="shared" si="0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3"/>
        <v>0</v>
      </c>
      <c r="O35" s="43"/>
      <c r="P35" s="41" t="str">
        <f t="shared" si="0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3"/>
        <v>0</v>
      </c>
      <c r="O36" s="43"/>
      <c r="P36" s="41" t="str">
        <f t="shared" si="0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3"/>
        <v>0</v>
      </c>
      <c r="O37" s="43"/>
      <c r="P37" s="41" t="str">
        <f t="shared" si="0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3"/>
        <v>0</v>
      </c>
      <c r="O38" s="43"/>
      <c r="P38" s="41" t="str">
        <f t="shared" si="0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3"/>
        <v>0</v>
      </c>
      <c r="O39" s="43"/>
      <c r="P39" s="41" t="str">
        <f t="shared" si="0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3"/>
        <v>0</v>
      </c>
      <c r="O40" s="43"/>
      <c r="P40" s="41" t="str">
        <f t="shared" si="0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3"/>
        <v>0</v>
      </c>
      <c r="O41" s="43"/>
      <c r="P41" s="41" t="str">
        <f t="shared" si="0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3"/>
        <v>0</v>
      </c>
      <c r="O42" s="43"/>
      <c r="P42" s="41" t="str">
        <f t="shared" si="0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3"/>
        <v>0</v>
      </c>
      <c r="O43" s="43"/>
      <c r="P43" s="41" t="str">
        <f t="shared" si="0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3"/>
        <v>0</v>
      </c>
      <c r="O44" s="43"/>
      <c r="P44" s="41" t="str">
        <f t="shared" si="0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3"/>
        <v>0</v>
      </c>
      <c r="O45" s="43"/>
      <c r="P45" s="41" t="str">
        <f t="shared" si="0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3"/>
        <v>0</v>
      </c>
      <c r="O46" s="43"/>
      <c r="P46" s="41" t="str">
        <f t="shared" si="0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3"/>
        <v>0</v>
      </c>
      <c r="O47" s="43"/>
      <c r="P47" s="41" t="str">
        <f t="shared" si="0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3"/>
        <v>0</v>
      </c>
      <c r="O48" s="43"/>
      <c r="P48" s="41" t="str">
        <f t="shared" si="0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3"/>
        <v>0</v>
      </c>
      <c r="O49" s="43"/>
      <c r="P49" s="41" t="str">
        <f t="shared" si="0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3"/>
        <v>0</v>
      </c>
      <c r="O50" s="43"/>
      <c r="P50" s="41" t="str">
        <f t="shared" si="0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3"/>
        <v>0</v>
      </c>
      <c r="O51" s="43"/>
      <c r="P51" s="41" t="str">
        <f t="shared" si="0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3"/>
        <v>0</v>
      </c>
      <c r="O52" s="43"/>
      <c r="P52" s="41" t="str">
        <f t="shared" si="0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3"/>
        <v>0</v>
      </c>
      <c r="O53" s="43"/>
      <c r="P53" s="41" t="str">
        <f t="shared" si="0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3"/>
        <v>0</v>
      </c>
      <c r="O54" s="43"/>
      <c r="P54" s="41" t="str">
        <f t="shared" si="0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3"/>
        <v>0</v>
      </c>
      <c r="O55" s="43"/>
      <c r="P55" s="41" t="str">
        <f t="shared" si="0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3"/>
        <v>0</v>
      </c>
      <c r="O56" s="43"/>
      <c r="P56" s="41" t="str">
        <f t="shared" si="0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3"/>
        <v>0</v>
      </c>
      <c r="O57" s="43"/>
      <c r="P57" s="41" t="str">
        <f t="shared" si="0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3"/>
        <v>0</v>
      </c>
      <c r="O58" s="43"/>
      <c r="P58" s="41" t="str">
        <f t="shared" si="0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3"/>
        <v>0</v>
      </c>
      <c r="O59" s="43"/>
      <c r="P59" s="41" t="str">
        <f t="shared" si="0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3"/>
        <v>0</v>
      </c>
      <c r="O60" s="43"/>
      <c r="P60" s="41" t="str">
        <f t="shared" si="0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3"/>
        <v>0</v>
      </c>
      <c r="O61" s="43"/>
      <c r="P61" s="41" t="str">
        <f t="shared" si="0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3"/>
        <v>0</v>
      </c>
      <c r="O62" s="43"/>
      <c r="P62" s="41" t="str">
        <f t="shared" si="0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3"/>
        <v>0</v>
      </c>
      <c r="O63" s="43"/>
      <c r="P63" s="41" t="str">
        <f t="shared" si="0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3"/>
        <v>0</v>
      </c>
      <c r="O64" s="43"/>
      <c r="P64" s="41" t="str">
        <f t="shared" si="0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3"/>
        <v>0</v>
      </c>
      <c r="O65" s="43"/>
      <c r="P65" s="41" t="str">
        <f t="shared" si="0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3"/>
        <v>0</v>
      </c>
      <c r="O66" s="43"/>
      <c r="P66" s="41" t="str">
        <f t="shared" si="0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3"/>
        <v>0</v>
      </c>
      <c r="O67" s="43"/>
      <c r="P67" s="41" t="str">
        <f t="shared" si="0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3"/>
        <v>0</v>
      </c>
      <c r="O68" s="43"/>
      <c r="P68" s="41" t="str">
        <f t="shared" si="0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3"/>
        <v>0</v>
      </c>
      <c r="O69" s="43"/>
      <c r="P69" s="41" t="str">
        <f t="shared" si="0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3"/>
        <v>0</v>
      </c>
      <c r="O70" s="43"/>
      <c r="P70" s="41" t="str">
        <f t="shared" si="0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3"/>
        <v>0</v>
      </c>
      <c r="O71" s="43"/>
      <c r="P71" s="41" t="str">
        <f t="shared" si="0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3"/>
        <v>0</v>
      </c>
      <c r="O72" s="43"/>
      <c r="P72" s="41" t="str">
        <f t="shared" si="0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3"/>
        <v>0</v>
      </c>
      <c r="O73" s="43"/>
      <c r="P73" s="41" t="str">
        <f t="shared" si="0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3"/>
        <v>0</v>
      </c>
      <c r="O74" s="43"/>
      <c r="P74" s="41" t="str">
        <f t="shared" si="0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3"/>
        <v>0</v>
      </c>
      <c r="O75" s="43"/>
      <c r="P75" s="41" t="str">
        <f t="shared" si="0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01" si="4">IF($E$3="si",($H$5/$H$6*G76),IF($E$3="no",G76*$H$4,0))</f>
        <v>0</v>
      </c>
      <c r="I76" s="72"/>
      <c r="J76" s="72"/>
      <c r="K76" s="34"/>
      <c r="L76" s="35"/>
      <c r="M76" s="35"/>
      <c r="N76" s="39">
        <f t="shared" si="3"/>
        <v>0</v>
      </c>
      <c r="O76" s="43"/>
      <c r="P76" s="41" t="str">
        <f t="shared" si="0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4"/>
        <v>0</v>
      </c>
      <c r="I77" s="72"/>
      <c r="J77" s="72"/>
      <c r="K77" s="34"/>
      <c r="L77" s="35"/>
      <c r="M77" s="35"/>
      <c r="N77" s="39">
        <f t="shared" si="3"/>
        <v>0</v>
      </c>
      <c r="O77" s="43"/>
      <c r="P77" s="41" t="str">
        <f t="shared" si="0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4"/>
        <v>0</v>
      </c>
      <c r="I78" s="72"/>
      <c r="J78" s="72"/>
      <c r="K78" s="35"/>
      <c r="L78" s="35"/>
      <c r="M78" s="35"/>
      <c r="N78" s="39">
        <f t="shared" si="3"/>
        <v>0</v>
      </c>
      <c r="O78" s="43"/>
      <c r="P78" s="41" t="str">
        <f t="shared" si="0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4"/>
        <v>0</v>
      </c>
      <c r="I79" s="73"/>
      <c r="J79" s="73"/>
      <c r="K79" s="48"/>
      <c r="L79" s="35"/>
      <c r="M79" s="35"/>
      <c r="N79" s="39">
        <f t="shared" si="3"/>
        <v>0</v>
      </c>
      <c r="O79" s="43"/>
      <c r="P79" s="41" t="str">
        <f t="shared" si="0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4"/>
        <v>0</v>
      </c>
      <c r="I80" s="73"/>
      <c r="J80" s="73"/>
      <c r="K80" s="48"/>
      <c r="L80" s="35"/>
      <c r="M80" s="37"/>
      <c r="N80" s="39">
        <f t="shared" si="3"/>
        <v>0</v>
      </c>
      <c r="O80" s="43"/>
      <c r="P80" s="41" t="str">
        <f t="shared" si="0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4"/>
        <v>0</v>
      </c>
      <c r="I81" s="73"/>
      <c r="J81" s="73"/>
      <c r="K81" s="48"/>
      <c r="L81" s="35"/>
      <c r="M81" s="37"/>
      <c r="N81" s="39">
        <f t="shared" si="3"/>
        <v>0</v>
      </c>
      <c r="O81" s="43"/>
      <c r="P81" s="41" t="str">
        <f t="shared" si="0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4"/>
        <v>0</v>
      </c>
      <c r="I82" s="73"/>
      <c r="J82" s="73"/>
      <c r="K82" s="48"/>
      <c r="L82" s="35"/>
      <c r="M82" s="37"/>
      <c r="N82" s="39">
        <f t="shared" si="3"/>
        <v>0</v>
      </c>
      <c r="O82" s="43"/>
      <c r="P82" s="41" t="str">
        <f t="shared" si="0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4"/>
        <v>0</v>
      </c>
      <c r="I83" s="73"/>
      <c r="J83" s="73"/>
      <c r="K83" s="48"/>
      <c r="L83" s="35"/>
      <c r="M83" s="37"/>
      <c r="N83" s="39">
        <f t="shared" si="3"/>
        <v>0</v>
      </c>
      <c r="O83" s="43"/>
      <c r="P83" s="41" t="str">
        <f t="shared" si="0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4"/>
        <v>0</v>
      </c>
      <c r="I84" s="36"/>
      <c r="J84" s="36"/>
      <c r="K84" s="37"/>
      <c r="L84" s="37"/>
      <c r="M84" s="38"/>
      <c r="N84" s="39">
        <f t="shared" ref="N84:N86" si="5">SUM(H84:M84)</f>
        <v>0</v>
      </c>
      <c r="O84" s="43"/>
      <c r="P84" s="41" t="str">
        <f t="shared" ref="P84:P88" si="6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4"/>
        <v>0</v>
      </c>
      <c r="I85" s="36"/>
      <c r="J85" s="36"/>
      <c r="K85" s="37"/>
      <c r="L85" s="37"/>
      <c r="M85" s="38"/>
      <c r="N85" s="39">
        <f t="shared" si="5"/>
        <v>0</v>
      </c>
      <c r="O85" s="43"/>
      <c r="P85" s="41" t="str">
        <f t="shared" si="6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4"/>
        <v>0</v>
      </c>
      <c r="I86" s="36"/>
      <c r="J86" s="36"/>
      <c r="K86" s="37"/>
      <c r="L86" s="37"/>
      <c r="M86" s="38"/>
      <c r="N86" s="39">
        <f t="shared" si="5"/>
        <v>0</v>
      </c>
      <c r="O86" s="43"/>
      <c r="P86" s="41" t="str">
        <f t="shared" si="6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4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6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4"/>
        <v>0</v>
      </c>
      <c r="I88" s="36"/>
      <c r="J88" s="36"/>
      <c r="K88" s="37"/>
      <c r="L88" s="37"/>
      <c r="M88" s="38"/>
      <c r="N88" s="39">
        <f t="shared" ref="N88" si="7">SUM(H88:M88)</f>
        <v>0</v>
      </c>
      <c r="O88" s="43"/>
      <c r="P88" s="41" t="str">
        <f t="shared" si="6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4"/>
        <v>0</v>
      </c>
      <c r="I89" s="36"/>
      <c r="J89" s="36"/>
      <c r="K89" s="37"/>
      <c r="L89" s="37"/>
      <c r="M89" s="38"/>
      <c r="N89" s="39">
        <f t="shared" ref="N89:N101" si="8">SUM(H89:M89)</f>
        <v>0</v>
      </c>
      <c r="O89" s="43"/>
      <c r="P89" s="41" t="str">
        <f t="shared" ref="P89:P101" si="9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4"/>
        <v>0</v>
      </c>
      <c r="I90" s="36"/>
      <c r="J90" s="36"/>
      <c r="K90" s="37"/>
      <c r="L90" s="37"/>
      <c r="M90" s="38"/>
      <c r="N90" s="39">
        <f t="shared" si="8"/>
        <v>0</v>
      </c>
      <c r="O90" s="43"/>
      <c r="P90" s="41" t="str">
        <f t="shared" si="9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4"/>
        <v>0</v>
      </c>
      <c r="I91" s="36"/>
      <c r="J91" s="36"/>
      <c r="K91" s="37"/>
      <c r="L91" s="37"/>
      <c r="M91" s="38"/>
      <c r="N91" s="39">
        <f t="shared" si="8"/>
        <v>0</v>
      </c>
      <c r="O91" s="43"/>
      <c r="P91" s="41" t="str">
        <f t="shared" si="9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4"/>
        <v>0</v>
      </c>
      <c r="I92" s="36"/>
      <c r="J92" s="36"/>
      <c r="K92" s="37"/>
      <c r="L92" s="37"/>
      <c r="M92" s="38"/>
      <c r="N92" s="39">
        <f t="shared" si="8"/>
        <v>0</v>
      </c>
      <c r="O92" s="43"/>
      <c r="P92" s="41" t="str">
        <f t="shared" si="9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4"/>
        <v>0</v>
      </c>
      <c r="I93" s="36"/>
      <c r="J93" s="36"/>
      <c r="K93" s="37"/>
      <c r="L93" s="37"/>
      <c r="M93" s="38"/>
      <c r="N93" s="39">
        <f t="shared" si="8"/>
        <v>0</v>
      </c>
      <c r="O93" s="43"/>
      <c r="P93" s="41" t="str">
        <f t="shared" si="9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4"/>
        <v>0</v>
      </c>
      <c r="I94" s="36"/>
      <c r="J94" s="36"/>
      <c r="K94" s="37"/>
      <c r="L94" s="37"/>
      <c r="M94" s="38"/>
      <c r="N94" s="39">
        <f t="shared" si="8"/>
        <v>0</v>
      </c>
      <c r="O94" s="43"/>
      <c r="P94" s="41" t="str">
        <f t="shared" si="9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4"/>
        <v>0</v>
      </c>
      <c r="I95" s="36"/>
      <c r="J95" s="36"/>
      <c r="K95" s="37"/>
      <c r="L95" s="37"/>
      <c r="M95" s="38"/>
      <c r="N95" s="39">
        <f t="shared" si="8"/>
        <v>0</v>
      </c>
      <c r="O95" s="43"/>
      <c r="P95" s="41" t="str">
        <f t="shared" si="9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4"/>
        <v>0</v>
      </c>
      <c r="I96" s="36"/>
      <c r="J96" s="36"/>
      <c r="K96" s="37"/>
      <c r="L96" s="37"/>
      <c r="M96" s="38"/>
      <c r="N96" s="39">
        <f t="shared" si="8"/>
        <v>0</v>
      </c>
      <c r="O96" s="43"/>
      <c r="P96" s="41" t="str">
        <f t="shared" si="9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4"/>
        <v>0</v>
      </c>
      <c r="I97" s="36"/>
      <c r="J97" s="36"/>
      <c r="K97" s="37"/>
      <c r="L97" s="37"/>
      <c r="M97" s="38"/>
      <c r="N97" s="39">
        <f t="shared" si="8"/>
        <v>0</v>
      </c>
      <c r="O97" s="43"/>
      <c r="P97" s="41" t="str">
        <f t="shared" si="9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4"/>
        <v>0</v>
      </c>
      <c r="I98" s="36"/>
      <c r="J98" s="36"/>
      <c r="K98" s="37"/>
      <c r="L98" s="37"/>
      <c r="M98" s="38"/>
      <c r="N98" s="39">
        <f t="shared" si="8"/>
        <v>0</v>
      </c>
      <c r="O98" s="43"/>
      <c r="P98" s="41" t="str">
        <f t="shared" si="9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4"/>
        <v>0</v>
      </c>
      <c r="I99" s="36"/>
      <c r="J99" s="36"/>
      <c r="K99" s="37"/>
      <c r="L99" s="37"/>
      <c r="M99" s="38"/>
      <c r="N99" s="39">
        <f t="shared" si="8"/>
        <v>0</v>
      </c>
      <c r="O99" s="43"/>
      <c r="P99" s="41" t="str">
        <f t="shared" si="9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4"/>
        <v>0</v>
      </c>
      <c r="I100" s="36"/>
      <c r="J100" s="36"/>
      <c r="K100" s="37"/>
      <c r="L100" s="37"/>
      <c r="M100" s="38"/>
      <c r="N100" s="39">
        <f t="shared" si="8"/>
        <v>0</v>
      </c>
      <c r="O100" s="43"/>
      <c r="P100" s="41" t="str">
        <f t="shared" si="9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4"/>
        <v>0</v>
      </c>
      <c r="I101" s="36"/>
      <c r="J101" s="36"/>
      <c r="K101" s="37"/>
      <c r="L101" s="37"/>
      <c r="M101" s="38"/>
      <c r="N101" s="39">
        <f t="shared" si="8"/>
        <v>0</v>
      </c>
      <c r="O101" s="43"/>
      <c r="P101" s="41" t="str">
        <f t="shared" si="9"/>
        <v/>
      </c>
      <c r="R101" s="2"/>
    </row>
    <row r="103" spans="1:18">
      <c r="A103" s="60"/>
      <c r="B103" s="61"/>
      <c r="C103" s="61"/>
      <c r="D103" s="61"/>
      <c r="E103" s="61"/>
      <c r="F103" s="61"/>
      <c r="G103" s="61"/>
      <c r="H103" s="61"/>
      <c r="I103" s="61"/>
      <c r="J103" s="107"/>
      <c r="K103" s="107"/>
      <c r="L103" s="61"/>
      <c r="M103" s="61"/>
      <c r="N103" s="61"/>
      <c r="O103" s="61"/>
      <c r="P103" s="107"/>
      <c r="Q103" s="3"/>
    </row>
    <row r="104" spans="1:18">
      <c r="A104" s="84"/>
      <c r="B104" s="85"/>
      <c r="C104" s="86"/>
      <c r="D104" s="87"/>
      <c r="E104" s="87"/>
      <c r="F104" s="88"/>
      <c r="G104" s="89"/>
      <c r="H104" s="90"/>
      <c r="I104" s="91"/>
      <c r="J104" s="107"/>
      <c r="K104" s="107"/>
      <c r="L104" s="91"/>
      <c r="M104" s="91"/>
      <c r="N104" s="92"/>
      <c r="O104" s="93"/>
      <c r="P104" s="107"/>
      <c r="Q104" s="3"/>
    </row>
    <row r="105" spans="1:18">
      <c r="A105" s="60"/>
      <c r="B105" s="78" t="s">
        <v>43</v>
      </c>
      <c r="C105" s="78"/>
      <c r="D105" s="78"/>
      <c r="E105" s="61"/>
      <c r="F105" s="61"/>
      <c r="G105" s="78" t="s">
        <v>45</v>
      </c>
      <c r="H105" s="78"/>
      <c r="I105" s="78"/>
      <c r="J105" s="107"/>
      <c r="K105" s="107"/>
      <c r="L105" s="78" t="s">
        <v>44</v>
      </c>
      <c r="M105" s="78"/>
      <c r="N105" s="78"/>
      <c r="O105" s="61"/>
      <c r="P105" s="107"/>
      <c r="Q105" s="3"/>
    </row>
    <row r="106" spans="1:18">
      <c r="A106" s="60"/>
      <c r="B106" s="61"/>
      <c r="C106" s="61"/>
      <c r="D106" s="61"/>
      <c r="E106" s="61"/>
      <c r="F106" s="61"/>
      <c r="G106" s="61"/>
      <c r="H106" s="61"/>
      <c r="I106" s="61"/>
      <c r="J106" s="107"/>
      <c r="K106" s="107"/>
      <c r="L106" s="61"/>
      <c r="M106" s="61"/>
      <c r="N106" s="61"/>
      <c r="O106" s="61"/>
      <c r="P106" s="107"/>
      <c r="Q106" s="3"/>
    </row>
    <row r="107" spans="1:18">
      <c r="A107" s="60"/>
      <c r="B107" s="61"/>
      <c r="C107" s="61"/>
      <c r="D107" s="61"/>
      <c r="E107" s="61"/>
      <c r="F107" s="61"/>
      <c r="G107" s="61"/>
      <c r="H107" s="61"/>
      <c r="I107" s="61"/>
      <c r="J107" s="107"/>
      <c r="K107" s="107"/>
      <c r="L107" s="61"/>
      <c r="M107" s="61"/>
      <c r="N107" s="61"/>
      <c r="O107" s="61"/>
      <c r="P107" s="107"/>
      <c r="Q107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4 N11:N101">
      <formula1>0</formula1>
      <formula2>0</formula2>
    </dataValidation>
    <dataValidation type="decimal" operator="greaterThanOrEqual" allowBlank="1" showErrorMessage="1" errorTitle="Valore" error="Inserire un numero maggiore o uguale a 0 (zero)!" sqref="H104:M104 H12:J83 H11:K11 H84:M101 K17:K83 L11:M83">
      <formula1>0</formula1>
      <formula2>0</formula2>
    </dataValidation>
    <dataValidation type="textLength" operator="greaterThan" allowBlank="1" showErrorMessage="1" sqref="D104:E104 D84:E101 F19:F77 E79:F83">
      <formula1>1</formula1>
      <formula2>0</formula2>
    </dataValidation>
    <dataValidation type="textLength" operator="greaterThan" sqref="F104 F84:F101 G19:G76 G79:G83">
      <formula1>1</formula1>
      <formula2>0</formula2>
    </dataValidation>
    <dataValidation type="date" operator="greaterThanOrEqual" showErrorMessage="1" errorTitle="Data" error="Inserire una data superiore al 1/11/2000" sqref="B104 B11:B15 B79:B101">
      <formula1>36831</formula1>
      <formula2>0</formula2>
    </dataValidation>
    <dataValidation type="textLength" operator="greaterThan" allowBlank="1" sqref="C104 C84:C101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view="pageBreakPreview" zoomScale="50" zoomScaleSheetLayoutView="50" workbookViewId="0">
      <pane ySplit="5" topLeftCell="A6" activePane="bottomLeft" state="frozen"/>
      <selection pane="bottomLeft" activeCell="F30" sqref="F3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46</v>
      </c>
      <c r="E1" s="110"/>
      <c r="F1" s="51" t="s">
        <v>42</v>
      </c>
      <c r="G1" s="50" t="s">
        <v>61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945.7</v>
      </c>
      <c r="Q1" s="3" t="s">
        <v>28</v>
      </c>
      <c r="R1" s="155">
        <f>SUM(R11:R13)</f>
        <v>105.07</v>
      </c>
    </row>
    <row r="2" spans="1:18" s="8" customFormat="1" ht="57.75" customHeight="1">
      <c r="A2" s="4"/>
      <c r="B2" s="109" t="s">
        <v>2</v>
      </c>
      <c r="C2" s="109"/>
      <c r="D2" s="110" t="s">
        <v>47</v>
      </c>
      <c r="E2" s="110"/>
      <c r="F2" s="9"/>
      <c r="G2" s="9"/>
      <c r="N2" s="10" t="s">
        <v>3</v>
      </c>
      <c r="O2" s="11"/>
      <c r="P2" s="12"/>
      <c r="Q2" s="3" t="s">
        <v>27</v>
      </c>
      <c r="R2" s="155"/>
    </row>
    <row r="3" spans="1:18" s="8" customFormat="1" ht="35.25" customHeight="1">
      <c r="A3" s="4"/>
      <c r="B3" s="109" t="s">
        <v>26</v>
      </c>
      <c r="C3" s="109"/>
      <c r="D3" s="110" t="s">
        <v>28</v>
      </c>
      <c r="E3" s="110"/>
      <c r="N3" s="10" t="s">
        <v>4</v>
      </c>
      <c r="O3" s="11"/>
      <c r="P3" s="62">
        <f>+O7</f>
        <v>945.7</v>
      </c>
      <c r="Q3" s="13"/>
      <c r="R3" s="155">
        <f>SUM(R11:R13)</f>
        <v>105.07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9">
        <v>3</v>
      </c>
      <c r="E5" s="14"/>
      <c r="F5" s="10" t="s">
        <v>7</v>
      </c>
      <c r="G5" s="79">
        <v>1.1100000000000001</v>
      </c>
      <c r="N5" s="108" t="s">
        <v>8</v>
      </c>
      <c r="O5" s="108"/>
      <c r="P5" s="58">
        <f>P1-P2-P3-P4</f>
        <v>0</v>
      </c>
      <c r="Q5" s="13"/>
      <c r="R5" s="155">
        <f>R1-R3</f>
        <v>0</v>
      </c>
    </row>
    <row r="6" spans="1:18" s="8" customFormat="1" ht="43.5" customHeight="1" thickTop="1" thickBot="1">
      <c r="A6" s="4"/>
      <c r="B6" s="56" t="s">
        <v>60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2" t="s">
        <v>30</v>
      </c>
      <c r="B7" s="143"/>
      <c r="C7" s="144"/>
      <c r="D7" s="147" t="s">
        <v>11</v>
      </c>
      <c r="E7" s="148"/>
      <c r="F7" s="148"/>
      <c r="G7" s="99">
        <f>SUM(G11:G47)</f>
        <v>0</v>
      </c>
      <c r="H7" s="97">
        <f>SUM(H11:H47)</f>
        <v>0</v>
      </c>
      <c r="I7" s="81">
        <f>SUM(I11:I47)</f>
        <v>0</v>
      </c>
      <c r="J7" s="81">
        <f>SUM(J11:J47)</f>
        <v>0</v>
      </c>
      <c r="K7" s="81">
        <f>SUM(K11:K47)</f>
        <v>0</v>
      </c>
      <c r="L7" s="81">
        <f>SUM(L11:L47)</f>
        <v>44.7</v>
      </c>
      <c r="M7" s="82">
        <f>SUM(M11:M47)</f>
        <v>901</v>
      </c>
      <c r="N7" s="80">
        <f>SUM(N11:N47)</f>
        <v>945.7</v>
      </c>
      <c r="O7" s="83">
        <f>SUM(O11:O47)</f>
        <v>945.7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9" t="s">
        <v>25</v>
      </c>
      <c r="E8" s="128" t="s">
        <v>34</v>
      </c>
      <c r="F8" s="151" t="s">
        <v>32</v>
      </c>
      <c r="G8" s="152" t="s">
        <v>15</v>
      </c>
      <c r="H8" s="154" t="s">
        <v>16</v>
      </c>
      <c r="I8" s="112" t="s">
        <v>38</v>
      </c>
      <c r="J8" s="111" t="s">
        <v>40</v>
      </c>
      <c r="K8" s="111" t="s">
        <v>39</v>
      </c>
      <c r="L8" s="145" t="s">
        <v>22</v>
      </c>
      <c r="M8" s="146"/>
      <c r="N8" s="124" t="s">
        <v>17</v>
      </c>
      <c r="O8" s="136" t="s">
        <v>18</v>
      </c>
      <c r="P8" s="122" t="s">
        <v>19</v>
      </c>
      <c r="Q8" s="2"/>
      <c r="R8" s="137" t="s">
        <v>41</v>
      </c>
    </row>
    <row r="9" spans="1:18" ht="36" customHeight="1" thickTop="1" thickBot="1">
      <c r="A9" s="126"/>
      <c r="B9" s="128" t="s">
        <v>12</v>
      </c>
      <c r="C9" s="128"/>
      <c r="D9" s="150"/>
      <c r="E9" s="128"/>
      <c r="F9" s="151"/>
      <c r="G9" s="153"/>
      <c r="H9" s="154" t="s">
        <v>38</v>
      </c>
      <c r="I9" s="112" t="s">
        <v>38</v>
      </c>
      <c r="J9" s="112"/>
      <c r="K9" s="112" t="s">
        <v>37</v>
      </c>
      <c r="L9" s="117" t="s">
        <v>23</v>
      </c>
      <c r="M9" s="141" t="s">
        <v>24</v>
      </c>
      <c r="N9" s="124"/>
      <c r="O9" s="136"/>
      <c r="P9" s="122"/>
      <c r="Q9" s="2"/>
      <c r="R9" s="138"/>
    </row>
    <row r="10" spans="1:18" ht="37.5" customHeight="1" thickTop="1" thickBot="1">
      <c r="A10" s="126"/>
      <c r="B10" s="128"/>
      <c r="C10" s="128"/>
      <c r="D10" s="150"/>
      <c r="E10" s="128"/>
      <c r="F10" s="151"/>
      <c r="G10" s="96" t="s">
        <v>20</v>
      </c>
      <c r="H10" s="154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>
      <c r="A11" s="27">
        <v>1</v>
      </c>
      <c r="B11" s="47">
        <v>41381</v>
      </c>
      <c r="C11" s="29" t="s">
        <v>52</v>
      </c>
      <c r="D11" s="30" t="s">
        <v>62</v>
      </c>
      <c r="E11" s="30" t="s">
        <v>63</v>
      </c>
      <c r="F11" s="31" t="s">
        <v>64</v>
      </c>
      <c r="G11" s="95"/>
      <c r="H11" s="33">
        <f>IF($D$3="si",($G$5/$G$6*G11),IF($D$3="no",G11*$G$4,0))</f>
        <v>0</v>
      </c>
      <c r="I11" s="34"/>
      <c r="J11" s="35"/>
      <c r="K11" s="68"/>
      <c r="L11" s="68">
        <v>44.7</v>
      </c>
      <c r="M11" s="38"/>
      <c r="N11" s="39">
        <f>SUM(H11:M11)</f>
        <v>44.7</v>
      </c>
      <c r="O11" s="40">
        <v>44.7</v>
      </c>
      <c r="P11" s="41"/>
      <c r="Q11" s="2"/>
      <c r="R11" s="74">
        <v>4.97</v>
      </c>
    </row>
    <row r="12" spans="1:18" ht="30" customHeight="1">
      <c r="A12" s="42">
        <v>2</v>
      </c>
      <c r="B12" s="47">
        <v>41380</v>
      </c>
      <c r="C12" s="29" t="s">
        <v>52</v>
      </c>
      <c r="D12" s="30" t="s">
        <v>54</v>
      </c>
      <c r="E12" s="30" t="s">
        <v>63</v>
      </c>
      <c r="F12" s="31" t="s">
        <v>64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800</v>
      </c>
      <c r="N12" s="39">
        <f>SUM(H12:M12)</f>
        <v>800</v>
      </c>
      <c r="O12" s="43">
        <v>800</v>
      </c>
      <c r="P12" s="41"/>
      <c r="Q12" s="2"/>
      <c r="R12" s="74">
        <v>88.91</v>
      </c>
    </row>
    <row r="13" spans="1:18" ht="30" customHeight="1">
      <c r="A13" s="42">
        <v>3</v>
      </c>
      <c r="B13" s="47">
        <v>41381</v>
      </c>
      <c r="C13" s="29" t="s">
        <v>52</v>
      </c>
      <c r="D13" s="30" t="s">
        <v>65</v>
      </c>
      <c r="E13" s="30" t="s">
        <v>63</v>
      </c>
      <c r="F13" s="31" t="s">
        <v>64</v>
      </c>
      <c r="G13" s="32"/>
      <c r="H13" s="33">
        <f t="shared" ref="H13:H27" si="0">IF($D$3="si",($G$5/$G$6*G13),IF($D$3="no",G13*$G$4,0))</f>
        <v>0</v>
      </c>
      <c r="I13" s="34"/>
      <c r="J13" s="35"/>
      <c r="K13" s="68"/>
      <c r="L13" s="37"/>
      <c r="M13" s="38">
        <v>101</v>
      </c>
      <c r="N13" s="39">
        <f t="shared" ref="N13:N26" si="1">SUM(H13:M13)</f>
        <v>101</v>
      </c>
      <c r="O13" s="43">
        <v>101</v>
      </c>
      <c r="P13" s="41" t="str">
        <f t="shared" ref="P13:P27" si="2">IF(F13="Milano","X","")</f>
        <v/>
      </c>
      <c r="Q13" s="2"/>
      <c r="R13" s="75">
        <v>11.19</v>
      </c>
    </row>
    <row r="14" spans="1:18" ht="30" customHeight="1">
      <c r="A14" s="42">
        <v>4</v>
      </c>
      <c r="B14" s="47"/>
      <c r="C14" s="29"/>
      <c r="D14" s="30"/>
      <c r="E14" s="30"/>
      <c r="F14" s="31"/>
      <c r="G14" s="32"/>
      <c r="H14" s="33">
        <f t="shared" si="0"/>
        <v>0</v>
      </c>
      <c r="I14" s="34"/>
      <c r="J14" s="35"/>
      <c r="K14" s="68"/>
      <c r="L14" s="37"/>
      <c r="M14" s="38"/>
      <c r="N14" s="39">
        <f t="shared" si="1"/>
        <v>0</v>
      </c>
      <c r="O14" s="43"/>
      <c r="P14" s="41" t="str">
        <f t="shared" si="2"/>
        <v/>
      </c>
      <c r="Q14" s="2"/>
      <c r="R14" s="76"/>
    </row>
    <row r="15" spans="1:18" ht="30" customHeight="1">
      <c r="A15" s="42">
        <v>5</v>
      </c>
      <c r="B15" s="47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68"/>
      <c r="L15" s="37"/>
      <c r="M15" s="38"/>
      <c r="N15" s="39">
        <f t="shared" si="1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68"/>
      <c r="L16" s="37"/>
      <c r="M16" s="38"/>
      <c r="N16" s="39">
        <f t="shared" si="1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0"/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0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0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0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0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0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0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0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0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3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4">SUM(H28:M28)</f>
        <v>0</v>
      </c>
      <c r="O28" s="43"/>
      <c r="P28" s="41" t="str">
        <f t="shared" ref="P28" si="5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6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7">SUM(H29:M29)</f>
        <v>0</v>
      </c>
      <c r="O29" s="43"/>
      <c r="P29" s="41" t="str">
        <f t="shared" ref="P29:P31" si="8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6"/>
        <v>0</v>
      </c>
      <c r="I30" s="48"/>
      <c r="J30" s="36"/>
      <c r="K30" s="37"/>
      <c r="L30" s="37"/>
      <c r="M30" s="38"/>
      <c r="N30" s="39">
        <f t="shared" si="7"/>
        <v>0</v>
      </c>
      <c r="O30" s="43"/>
      <c r="P30" s="41" t="str">
        <f t="shared" si="8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6"/>
        <v>0</v>
      </c>
      <c r="I31" s="48"/>
      <c r="J31" s="36"/>
      <c r="K31" s="37"/>
      <c r="L31" s="37"/>
      <c r="M31" s="38"/>
      <c r="N31" s="39">
        <f t="shared" si="7"/>
        <v>0</v>
      </c>
      <c r="O31" s="43"/>
      <c r="P31" s="41" t="str">
        <f t="shared" si="8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9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0">SUM(H32:M32)</f>
        <v>0</v>
      </c>
      <c r="O32" s="43"/>
      <c r="P32" s="41" t="str">
        <f t="shared" ref="P32:P39" si="11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9"/>
        <v>0</v>
      </c>
      <c r="I33" s="48"/>
      <c r="J33" s="36"/>
      <c r="K33" s="37"/>
      <c r="L33" s="37"/>
      <c r="M33" s="38"/>
      <c r="N33" s="39">
        <f t="shared" si="10"/>
        <v>0</v>
      </c>
      <c r="O33" s="43"/>
      <c r="P33" s="41" t="str">
        <f t="shared" si="11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9"/>
        <v>0</v>
      </c>
      <c r="I34" s="48"/>
      <c r="J34" s="36"/>
      <c r="K34" s="37"/>
      <c r="L34" s="37"/>
      <c r="M34" s="38"/>
      <c r="N34" s="39">
        <f t="shared" si="10"/>
        <v>0</v>
      </c>
      <c r="O34" s="43"/>
      <c r="P34" s="41" t="str">
        <f t="shared" si="11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9"/>
        <v>0</v>
      </c>
      <c r="I35" s="48"/>
      <c r="J35" s="36"/>
      <c r="K35" s="37"/>
      <c r="L35" s="37"/>
      <c r="M35" s="38"/>
      <c r="N35" s="39">
        <f t="shared" si="10"/>
        <v>0</v>
      </c>
      <c r="O35" s="43"/>
      <c r="P35" s="41" t="str">
        <f t="shared" si="11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9"/>
        <v>0</v>
      </c>
      <c r="I36" s="48"/>
      <c r="J36" s="36"/>
      <c r="K36" s="37"/>
      <c r="L36" s="37"/>
      <c r="M36" s="38"/>
      <c r="N36" s="39">
        <f t="shared" si="10"/>
        <v>0</v>
      </c>
      <c r="O36" s="43"/>
      <c r="P36" s="41" t="str">
        <f t="shared" si="11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0"/>
        <v>0</v>
      </c>
      <c r="O37" s="43"/>
      <c r="P37" s="41" t="str">
        <f t="shared" si="11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9"/>
        <v>0</v>
      </c>
      <c r="I38" s="48"/>
      <c r="J38" s="36"/>
      <c r="K38" s="37"/>
      <c r="L38" s="37"/>
      <c r="M38" s="38"/>
      <c r="N38" s="39">
        <f t="shared" si="10"/>
        <v>0</v>
      </c>
      <c r="O38" s="43"/>
      <c r="P38" s="41" t="str">
        <f t="shared" si="11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9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1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2">SUM(H40:M40)</f>
        <v>0</v>
      </c>
      <c r="O40" s="43"/>
      <c r="P40" s="41" t="str">
        <f t="shared" ref="P40" si="13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7" si="14">IF($D$3="si",($G$5/$G$6*G41),IF($D$3="no",G41*$G$4,0))</f>
        <v>0</v>
      </c>
      <c r="I41" s="48"/>
      <c r="J41" s="36"/>
      <c r="K41" s="37"/>
      <c r="L41" s="37"/>
      <c r="M41" s="38"/>
      <c r="N41" s="39">
        <f t="shared" ref="N41:N47" si="15">SUM(H41:M41)</f>
        <v>0</v>
      </c>
      <c r="O41" s="43"/>
      <c r="P41" s="41" t="str">
        <f t="shared" ref="P41:P47" si="16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4"/>
        <v>0</v>
      </c>
      <c r="I42" s="48"/>
      <c r="J42" s="36"/>
      <c r="K42" s="37"/>
      <c r="L42" s="37"/>
      <c r="M42" s="38"/>
      <c r="N42" s="39">
        <f t="shared" si="15"/>
        <v>0</v>
      </c>
      <c r="O42" s="43"/>
      <c r="P42" s="41" t="str">
        <f t="shared" si="16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4"/>
        <v>0</v>
      </c>
      <c r="I43" s="48"/>
      <c r="J43" s="36"/>
      <c r="K43" s="37"/>
      <c r="L43" s="37"/>
      <c r="M43" s="38"/>
      <c r="N43" s="39">
        <f t="shared" si="15"/>
        <v>0</v>
      </c>
      <c r="O43" s="43"/>
      <c r="P43" s="41" t="str">
        <f t="shared" si="16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4"/>
        <v>0</v>
      </c>
      <c r="I44" s="48"/>
      <c r="J44" s="36"/>
      <c r="K44" s="37"/>
      <c r="L44" s="37"/>
      <c r="M44" s="38"/>
      <c r="N44" s="39">
        <f t="shared" si="15"/>
        <v>0</v>
      </c>
      <c r="O44" s="43"/>
      <c r="P44" s="41" t="str">
        <f t="shared" si="16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4"/>
        <v>0</v>
      </c>
      <c r="I45" s="48"/>
      <c r="J45" s="36"/>
      <c r="K45" s="37"/>
      <c r="L45" s="37"/>
      <c r="M45" s="38"/>
      <c r="N45" s="39">
        <f t="shared" si="15"/>
        <v>0</v>
      </c>
      <c r="O45" s="43"/>
      <c r="P45" s="41" t="str">
        <f t="shared" si="16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4"/>
        <v>0</v>
      </c>
      <c r="I46" s="48"/>
      <c r="J46" s="36"/>
      <c r="K46" s="37"/>
      <c r="L46" s="37"/>
      <c r="M46" s="38"/>
      <c r="N46" s="39">
        <f t="shared" si="15"/>
        <v>0</v>
      </c>
      <c r="O46" s="43"/>
      <c r="P46" s="41" t="str">
        <f t="shared" si="16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4"/>
        <v>0</v>
      </c>
      <c r="I47" s="48"/>
      <c r="J47" s="36"/>
      <c r="K47" s="37"/>
      <c r="L47" s="37"/>
      <c r="M47" s="38"/>
      <c r="N47" s="39">
        <f t="shared" si="15"/>
        <v>0</v>
      </c>
      <c r="O47" s="43"/>
      <c r="P47" s="41" t="str">
        <f t="shared" si="16"/>
        <v/>
      </c>
      <c r="Q47" s="2"/>
      <c r="R47" s="76"/>
    </row>
    <row r="48" spans="1:18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>
      <c r="A49" s="84"/>
      <c r="B49" s="85"/>
      <c r="C49" s="86"/>
      <c r="D49" s="87"/>
      <c r="E49" s="87"/>
      <c r="F49" s="88"/>
      <c r="G49" s="89"/>
      <c r="H49" s="90"/>
      <c r="I49" s="91"/>
      <c r="J49" s="91"/>
      <c r="K49" s="91"/>
      <c r="L49" s="91"/>
      <c r="M49" s="91"/>
      <c r="N49" s="92"/>
      <c r="O49" s="93"/>
      <c r="P49" s="94"/>
    </row>
    <row r="50" spans="1:16">
      <c r="A50" s="60"/>
      <c r="B50" s="78" t="s">
        <v>43</v>
      </c>
      <c r="C50" s="78"/>
      <c r="D50" s="78"/>
      <c r="E50" s="61"/>
      <c r="F50" s="61"/>
      <c r="G50" s="78" t="s">
        <v>45</v>
      </c>
      <c r="H50" s="78"/>
      <c r="I50" s="78"/>
      <c r="J50" s="61"/>
      <c r="K50" s="61"/>
      <c r="L50" s="78" t="s">
        <v>44</v>
      </c>
      <c r="M50" s="78"/>
      <c r="N50" s="78"/>
      <c r="O50" s="61"/>
      <c r="P50" s="94"/>
    </row>
    <row r="51" spans="1:16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94"/>
    </row>
    <row r="52" spans="1:16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9 C23:C47 C21">
      <formula1>1</formula1>
      <formula2>0</formula2>
    </dataValidation>
    <dataValidation type="date" operator="greaterThanOrEqual" showErrorMessage="1" errorTitle="Data" error="Inserire una data superiore al 1/11/2000" sqref="B49 B23:B47 B11:B15">
      <formula1>36831</formula1>
      <formula2>0</formula2>
    </dataValidation>
    <dataValidation type="textLength" operator="greaterThan" sqref="F49 F23:F47 F19:F20">
      <formula1>1</formula1>
      <formula2>0</formula2>
    </dataValidation>
    <dataValidation type="textLength" operator="greaterThan" allowBlank="1" showErrorMessage="1" sqref="D49:E49 D23:E47 E19:E21">
      <formula1>1</formula1>
      <formula2>0</formula2>
    </dataValidation>
    <dataValidation type="whole" operator="greaterThanOrEqual" allowBlank="1" showErrorMessage="1" errorTitle="Valore" error="Inserire un numero maggiore o uguale a 0 (zero)!" sqref="N49 N11:N47">
      <formula1>0</formula1>
      <formula2>0</formula2>
    </dataValidation>
    <dataValidation type="decimal" operator="greaterThanOrEqual" allowBlank="1" showErrorMessage="1" errorTitle="Valore" error="Inserire un numero maggiore o uguale a 0 (zero)!" sqref="H49:M49 I23:M47 H11:I11 J11:M12 I17:I22 J13:L22 H12:H47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view="pageBreakPreview" zoomScale="50" zoomScaleSheetLayoutView="50" workbookViewId="0">
      <pane ySplit="5" topLeftCell="A6" activePane="bottomLeft" state="frozen"/>
      <selection pane="bottomLeft" activeCell="F17" sqref="F1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46</v>
      </c>
      <c r="E1" s="110"/>
      <c r="F1" s="51" t="s">
        <v>42</v>
      </c>
      <c r="G1" s="50" t="s">
        <v>61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80</v>
      </c>
      <c r="Q1" s="3" t="s">
        <v>28</v>
      </c>
      <c r="R1" s="155">
        <f>SUM(R11:R13)</f>
        <v>61.36</v>
      </c>
    </row>
    <row r="2" spans="1:18" s="8" customFormat="1" ht="57.75" customHeight="1">
      <c r="A2" s="4"/>
      <c r="B2" s="109" t="s">
        <v>2</v>
      </c>
      <c r="C2" s="109"/>
      <c r="D2" s="110" t="s">
        <v>47</v>
      </c>
      <c r="E2" s="110"/>
      <c r="F2" s="9"/>
      <c r="G2" s="9"/>
      <c r="N2" s="10" t="s">
        <v>3</v>
      </c>
      <c r="O2" s="11"/>
      <c r="P2" s="12"/>
      <c r="Q2" s="3" t="s">
        <v>27</v>
      </c>
      <c r="R2" s="155"/>
    </row>
    <row r="3" spans="1:18" s="8" customFormat="1" ht="35.25" customHeight="1">
      <c r="A3" s="4"/>
      <c r="B3" s="109" t="s">
        <v>26</v>
      </c>
      <c r="C3" s="109"/>
      <c r="D3" s="110" t="s">
        <v>28</v>
      </c>
      <c r="E3" s="110"/>
      <c r="N3" s="10" t="s">
        <v>4</v>
      </c>
      <c r="O3" s="11"/>
      <c r="P3" s="62">
        <f>+O7</f>
        <v>80</v>
      </c>
      <c r="Q3" s="13"/>
      <c r="R3" s="155">
        <f>SUM(R11:R13)</f>
        <v>61.36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9">
        <v>1.1100000000000001</v>
      </c>
      <c r="N5" s="108" t="s">
        <v>8</v>
      </c>
      <c r="O5" s="108"/>
      <c r="P5" s="58">
        <f>P1-P2-P3-P4</f>
        <v>0</v>
      </c>
      <c r="Q5" s="13"/>
      <c r="R5" s="155">
        <f>R1-R3</f>
        <v>0</v>
      </c>
    </row>
    <row r="6" spans="1:18" s="8" customFormat="1" ht="43.5" customHeight="1" thickTop="1" thickBot="1">
      <c r="A6" s="4"/>
      <c r="B6" s="56" t="s">
        <v>68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2" t="s">
        <v>30</v>
      </c>
      <c r="B7" s="143"/>
      <c r="C7" s="144"/>
      <c r="D7" s="147" t="s">
        <v>11</v>
      </c>
      <c r="E7" s="148"/>
      <c r="F7" s="148"/>
      <c r="G7" s="99">
        <f>SUM(G11:G47)</f>
        <v>0</v>
      </c>
      <c r="H7" s="97">
        <f>SUM(H11:H47)</f>
        <v>0</v>
      </c>
      <c r="I7" s="81">
        <f>SUM(I11:I47)</f>
        <v>0</v>
      </c>
      <c r="J7" s="81">
        <f>SUM(J11:J47)</f>
        <v>0</v>
      </c>
      <c r="K7" s="81">
        <f>SUM(K11:K47)</f>
        <v>0</v>
      </c>
      <c r="L7" s="81">
        <f>SUM(L11:L47)</f>
        <v>0</v>
      </c>
      <c r="M7" s="82">
        <f>SUM(M11:M47)</f>
        <v>80</v>
      </c>
      <c r="N7" s="80">
        <f>SUM(N11:N47)</f>
        <v>80</v>
      </c>
      <c r="O7" s="83">
        <f>SUM(O11:O47)</f>
        <v>80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9" t="s">
        <v>25</v>
      </c>
      <c r="E8" s="128" t="s">
        <v>34</v>
      </c>
      <c r="F8" s="151" t="s">
        <v>32</v>
      </c>
      <c r="G8" s="152" t="s">
        <v>15</v>
      </c>
      <c r="H8" s="154" t="s">
        <v>16</v>
      </c>
      <c r="I8" s="112" t="s">
        <v>38</v>
      </c>
      <c r="J8" s="111" t="s">
        <v>40</v>
      </c>
      <c r="K8" s="111" t="s">
        <v>39</v>
      </c>
      <c r="L8" s="145" t="s">
        <v>22</v>
      </c>
      <c r="M8" s="146"/>
      <c r="N8" s="124" t="s">
        <v>17</v>
      </c>
      <c r="O8" s="136" t="s">
        <v>18</v>
      </c>
      <c r="P8" s="122" t="s">
        <v>19</v>
      </c>
      <c r="Q8" s="2"/>
      <c r="R8" s="137" t="s">
        <v>41</v>
      </c>
    </row>
    <row r="9" spans="1:18" ht="36" customHeight="1" thickTop="1" thickBot="1">
      <c r="A9" s="126"/>
      <c r="B9" s="128" t="s">
        <v>12</v>
      </c>
      <c r="C9" s="128"/>
      <c r="D9" s="150"/>
      <c r="E9" s="128"/>
      <c r="F9" s="151"/>
      <c r="G9" s="153"/>
      <c r="H9" s="154" t="s">
        <v>38</v>
      </c>
      <c r="I9" s="112" t="s">
        <v>38</v>
      </c>
      <c r="J9" s="112"/>
      <c r="K9" s="112" t="s">
        <v>37</v>
      </c>
      <c r="L9" s="117" t="s">
        <v>23</v>
      </c>
      <c r="M9" s="141" t="s">
        <v>24</v>
      </c>
      <c r="N9" s="124"/>
      <c r="O9" s="136"/>
      <c r="P9" s="122"/>
      <c r="Q9" s="2"/>
      <c r="R9" s="138"/>
    </row>
    <row r="10" spans="1:18" ht="37.5" customHeight="1" thickTop="1" thickBot="1">
      <c r="A10" s="126"/>
      <c r="B10" s="128"/>
      <c r="C10" s="128"/>
      <c r="D10" s="150"/>
      <c r="E10" s="128"/>
      <c r="F10" s="151"/>
      <c r="G10" s="96" t="s">
        <v>20</v>
      </c>
      <c r="H10" s="154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>
      <c r="A11" s="27">
        <v>1</v>
      </c>
      <c r="B11" s="47">
        <v>41381</v>
      </c>
      <c r="C11" s="29" t="s">
        <v>52</v>
      </c>
      <c r="D11" s="30" t="s">
        <v>54</v>
      </c>
      <c r="E11" s="30" t="s">
        <v>63</v>
      </c>
      <c r="F11" s="31" t="s">
        <v>69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40</v>
      </c>
      <c r="N11" s="39">
        <f>SUM(H11:M11)</f>
        <v>40</v>
      </c>
      <c r="O11" s="40">
        <v>40</v>
      </c>
      <c r="P11" s="41"/>
      <c r="Q11" s="2"/>
      <c r="R11" s="74">
        <v>30.68</v>
      </c>
    </row>
    <row r="12" spans="1:18" ht="30" customHeight="1">
      <c r="A12" s="42">
        <v>2</v>
      </c>
      <c r="B12" s="47">
        <v>41381</v>
      </c>
      <c r="C12" s="29" t="s">
        <v>52</v>
      </c>
      <c r="D12" s="30" t="s">
        <v>54</v>
      </c>
      <c r="E12" s="30" t="s">
        <v>63</v>
      </c>
      <c r="F12" s="31" t="s">
        <v>69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40</v>
      </c>
      <c r="N12" s="39">
        <f>SUM(H12:M12)</f>
        <v>40</v>
      </c>
      <c r="O12" s="43">
        <v>40</v>
      </c>
      <c r="P12" s="41"/>
      <c r="Q12" s="2"/>
      <c r="R12" s="74">
        <v>30.68</v>
      </c>
    </row>
    <row r="13" spans="1:18" ht="30" customHeight="1">
      <c r="A13" s="42">
        <v>3</v>
      </c>
      <c r="B13" s="47"/>
      <c r="C13" s="29"/>
      <c r="D13" s="30"/>
      <c r="E13" s="30"/>
      <c r="F13" s="31"/>
      <c r="G13" s="32"/>
      <c r="H13" s="33">
        <f t="shared" ref="H13:H39" si="0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1">SUM(H13:M13)</f>
        <v>0</v>
      </c>
      <c r="O13" s="43"/>
      <c r="P13" s="41" t="str">
        <f t="shared" ref="P13:P47" si="2">IF(F13="Milano","X","")</f>
        <v/>
      </c>
      <c r="Q13" s="2"/>
      <c r="R13" s="75"/>
    </row>
    <row r="14" spans="1:18" ht="30" customHeight="1">
      <c r="A14" s="42">
        <v>4</v>
      </c>
      <c r="B14" s="47"/>
      <c r="C14" s="29"/>
      <c r="D14" s="30"/>
      <c r="E14" s="30"/>
      <c r="F14" s="31"/>
      <c r="G14" s="32"/>
      <c r="H14" s="33">
        <f t="shared" si="0"/>
        <v>0</v>
      </c>
      <c r="I14" s="34"/>
      <c r="J14" s="35"/>
      <c r="K14" s="68"/>
      <c r="L14" s="37"/>
      <c r="M14" s="38"/>
      <c r="N14" s="39">
        <f t="shared" si="1"/>
        <v>0</v>
      </c>
      <c r="O14" s="43"/>
      <c r="P14" s="41" t="str">
        <f t="shared" si="2"/>
        <v/>
      </c>
      <c r="Q14" s="2"/>
      <c r="R14" s="76"/>
    </row>
    <row r="15" spans="1:18" ht="30" customHeight="1">
      <c r="A15" s="42">
        <v>5</v>
      </c>
      <c r="B15" s="47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68"/>
      <c r="L15" s="37"/>
      <c r="M15" s="38"/>
      <c r="N15" s="39">
        <f t="shared" si="1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68"/>
      <c r="L16" s="37"/>
      <c r="M16" s="38"/>
      <c r="N16" s="39">
        <f t="shared" si="1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0"/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0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0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0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0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0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0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0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0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0"/>
        <v>0</v>
      </c>
      <c r="I28" s="48"/>
      <c r="J28" s="36"/>
      <c r="K28" s="37"/>
      <c r="L28" s="37"/>
      <c r="M28" s="38"/>
      <c r="N28" s="39">
        <f t="shared" ref="N28:N38" si="3">SUM(H28:M28)</f>
        <v>0</v>
      </c>
      <c r="O28" s="43"/>
      <c r="P28" s="41" t="str">
        <f t="shared" si="2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0"/>
        <v>0</v>
      </c>
      <c r="I29" s="48"/>
      <c r="J29" s="36"/>
      <c r="K29" s="37"/>
      <c r="L29" s="37"/>
      <c r="M29" s="38"/>
      <c r="N29" s="39">
        <f t="shared" si="3"/>
        <v>0</v>
      </c>
      <c r="O29" s="43"/>
      <c r="P29" s="41" t="str">
        <f t="shared" si="2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0"/>
        <v>0</v>
      </c>
      <c r="I30" s="48"/>
      <c r="J30" s="36"/>
      <c r="K30" s="37"/>
      <c r="L30" s="37"/>
      <c r="M30" s="38"/>
      <c r="N30" s="39">
        <f t="shared" si="3"/>
        <v>0</v>
      </c>
      <c r="O30" s="43"/>
      <c r="P30" s="41" t="str">
        <f t="shared" si="2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0"/>
        <v>0</v>
      </c>
      <c r="I31" s="48"/>
      <c r="J31" s="36"/>
      <c r="K31" s="37"/>
      <c r="L31" s="37"/>
      <c r="M31" s="38"/>
      <c r="N31" s="39">
        <f t="shared" si="3"/>
        <v>0</v>
      </c>
      <c r="O31" s="43"/>
      <c r="P31" s="41" t="str">
        <f t="shared" si="2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0"/>
        <v>0</v>
      </c>
      <c r="I32" s="48"/>
      <c r="J32" s="36"/>
      <c r="K32" s="37"/>
      <c r="L32" s="37"/>
      <c r="M32" s="38"/>
      <c r="N32" s="39">
        <f t="shared" si="3"/>
        <v>0</v>
      </c>
      <c r="O32" s="43"/>
      <c r="P32" s="41" t="str">
        <f t="shared" si="2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0"/>
        <v>0</v>
      </c>
      <c r="I33" s="48"/>
      <c r="J33" s="36"/>
      <c r="K33" s="37"/>
      <c r="L33" s="37"/>
      <c r="M33" s="38"/>
      <c r="N33" s="39">
        <f t="shared" si="3"/>
        <v>0</v>
      </c>
      <c r="O33" s="43"/>
      <c r="P33" s="41" t="str">
        <f t="shared" si="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0"/>
        <v>0</v>
      </c>
      <c r="I34" s="48"/>
      <c r="J34" s="36"/>
      <c r="K34" s="37"/>
      <c r="L34" s="37"/>
      <c r="M34" s="38"/>
      <c r="N34" s="39">
        <f t="shared" si="3"/>
        <v>0</v>
      </c>
      <c r="O34" s="43"/>
      <c r="P34" s="41" t="str">
        <f t="shared" si="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0"/>
        <v>0</v>
      </c>
      <c r="I35" s="48"/>
      <c r="J35" s="36"/>
      <c r="K35" s="37"/>
      <c r="L35" s="37"/>
      <c r="M35" s="38"/>
      <c r="N35" s="39">
        <f t="shared" si="3"/>
        <v>0</v>
      </c>
      <c r="O35" s="43"/>
      <c r="P35" s="41" t="str">
        <f t="shared" si="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0"/>
        <v>0</v>
      </c>
      <c r="I36" s="48"/>
      <c r="J36" s="36"/>
      <c r="K36" s="37"/>
      <c r="L36" s="37"/>
      <c r="M36" s="38"/>
      <c r="N36" s="39">
        <f t="shared" si="3"/>
        <v>0</v>
      </c>
      <c r="O36" s="43"/>
      <c r="P36" s="41" t="str">
        <f t="shared" si="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3"/>
        <v>0</v>
      </c>
      <c r="O37" s="43"/>
      <c r="P37" s="41" t="str">
        <f t="shared" si="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0"/>
        <v>0</v>
      </c>
      <c r="I38" s="48"/>
      <c r="J38" s="36"/>
      <c r="K38" s="37"/>
      <c r="L38" s="37"/>
      <c r="M38" s="38"/>
      <c r="N38" s="39">
        <f t="shared" si="3"/>
        <v>0</v>
      </c>
      <c r="O38" s="43"/>
      <c r="P38" s="41" t="str">
        <f t="shared" si="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:N47" si="4">SUM(H40:M40)</f>
        <v>0</v>
      </c>
      <c r="O40" s="43"/>
      <c r="P40" s="41" t="str">
        <f t="shared" si="2"/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7" si="5">IF($D$3="si",($G$5/$G$6*G41),IF($D$3="no",G41*$G$4,0))</f>
        <v>0</v>
      </c>
      <c r="I41" s="48"/>
      <c r="J41" s="36"/>
      <c r="K41" s="37"/>
      <c r="L41" s="37"/>
      <c r="M41" s="38"/>
      <c r="N41" s="39">
        <f t="shared" si="4"/>
        <v>0</v>
      </c>
      <c r="O41" s="43"/>
      <c r="P41" s="41" t="str">
        <f t="shared" si="2"/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5"/>
        <v>0</v>
      </c>
      <c r="I42" s="48"/>
      <c r="J42" s="36"/>
      <c r="K42" s="37"/>
      <c r="L42" s="37"/>
      <c r="M42" s="38"/>
      <c r="N42" s="39">
        <f t="shared" si="4"/>
        <v>0</v>
      </c>
      <c r="O42" s="43"/>
      <c r="P42" s="41" t="str">
        <f t="shared" si="2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5"/>
        <v>0</v>
      </c>
      <c r="I43" s="48"/>
      <c r="J43" s="36"/>
      <c r="K43" s="37"/>
      <c r="L43" s="37"/>
      <c r="M43" s="38"/>
      <c r="N43" s="39">
        <f t="shared" si="4"/>
        <v>0</v>
      </c>
      <c r="O43" s="43"/>
      <c r="P43" s="41" t="str">
        <f t="shared" si="2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5"/>
        <v>0</v>
      </c>
      <c r="I44" s="48"/>
      <c r="J44" s="36"/>
      <c r="K44" s="37"/>
      <c r="L44" s="37"/>
      <c r="M44" s="38"/>
      <c r="N44" s="39">
        <f t="shared" si="4"/>
        <v>0</v>
      </c>
      <c r="O44" s="43"/>
      <c r="P44" s="41" t="str">
        <f t="shared" si="2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5"/>
        <v>0</v>
      </c>
      <c r="I45" s="48"/>
      <c r="J45" s="36"/>
      <c r="K45" s="37"/>
      <c r="L45" s="37"/>
      <c r="M45" s="38"/>
      <c r="N45" s="39">
        <f t="shared" si="4"/>
        <v>0</v>
      </c>
      <c r="O45" s="43"/>
      <c r="P45" s="41" t="str">
        <f t="shared" si="2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5"/>
        <v>0</v>
      </c>
      <c r="I46" s="48"/>
      <c r="J46" s="36"/>
      <c r="K46" s="37"/>
      <c r="L46" s="37"/>
      <c r="M46" s="38"/>
      <c r="N46" s="39">
        <f t="shared" si="4"/>
        <v>0</v>
      </c>
      <c r="O46" s="43"/>
      <c r="P46" s="41" t="str">
        <f t="shared" si="2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5"/>
        <v>0</v>
      </c>
      <c r="I47" s="48"/>
      <c r="J47" s="36"/>
      <c r="K47" s="37"/>
      <c r="L47" s="37"/>
      <c r="M47" s="38"/>
      <c r="N47" s="39">
        <f t="shared" si="4"/>
        <v>0</v>
      </c>
      <c r="O47" s="43"/>
      <c r="P47" s="41" t="str">
        <f t="shared" si="2"/>
        <v/>
      </c>
      <c r="Q47" s="2"/>
      <c r="R47" s="76"/>
    </row>
    <row r="48" spans="1:18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>
      <c r="A49" s="84"/>
      <c r="B49" s="85"/>
      <c r="C49" s="86"/>
      <c r="D49" s="87"/>
      <c r="E49" s="87"/>
      <c r="F49" s="88"/>
      <c r="G49" s="89"/>
      <c r="H49" s="90"/>
      <c r="I49" s="91"/>
      <c r="J49" s="91"/>
      <c r="K49" s="91"/>
      <c r="L49" s="91"/>
      <c r="M49" s="91"/>
      <c r="N49" s="92"/>
      <c r="O49" s="93"/>
      <c r="P49" s="94"/>
    </row>
    <row r="50" spans="1:16">
      <c r="A50" s="60"/>
      <c r="B50" s="78" t="s">
        <v>43</v>
      </c>
      <c r="C50" s="78"/>
      <c r="D50" s="78"/>
      <c r="E50" s="61"/>
      <c r="F50" s="61"/>
      <c r="G50" s="78" t="s">
        <v>45</v>
      </c>
      <c r="H50" s="78"/>
      <c r="I50" s="78"/>
      <c r="J50" s="61"/>
      <c r="K50" s="61"/>
      <c r="L50" s="78" t="s">
        <v>44</v>
      </c>
      <c r="M50" s="78"/>
      <c r="N50" s="78"/>
      <c r="O50" s="61"/>
      <c r="P50" s="94"/>
    </row>
    <row r="51" spans="1:16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94"/>
    </row>
    <row r="52" spans="1:16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49:M49 I23:M47 H11:I11 J11:M12 I17:I22 J13:L22 H12:H47 M18:M22">
      <formula1>0</formula1>
      <formula2>0</formula2>
    </dataValidation>
    <dataValidation type="whole" operator="greaterThanOrEqual" allowBlank="1" showErrorMessage="1" errorTitle="Valore" error="Inserire un numero maggiore o uguale a 0 (zero)!" sqref="N49 N11:N47">
      <formula1>0</formula1>
      <formula2>0</formula2>
    </dataValidation>
    <dataValidation type="textLength" operator="greaterThan" allowBlank="1" showErrorMessage="1" sqref="D49:E49 D23:E47 E19:E21">
      <formula1>1</formula1>
      <formula2>0</formula2>
    </dataValidation>
    <dataValidation type="textLength" operator="greaterThan" sqref="F49 F23:F47 F19:F20">
      <formula1>1</formula1>
      <formula2>0</formula2>
    </dataValidation>
    <dataValidation type="date" operator="greaterThanOrEqual" showErrorMessage="1" errorTitle="Data" error="Inserire una data superiore al 1/11/2000" sqref="B49 B23:B47 B11:B15">
      <formula1>36831</formula1>
      <formula2>0</formula2>
    </dataValidation>
    <dataValidation type="textLength" operator="greaterThan" allowBlank="1" sqref="C49 C23:C47 C21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Italia</vt:lpstr>
      <vt:lpstr>Nota Spese EGP</vt:lpstr>
      <vt:lpstr>Nota Spese USD</vt:lpstr>
      <vt:lpstr>'Nota Spese EGP'!Area_stampa</vt:lpstr>
      <vt:lpstr>'Nota Spese Italia'!Area_stampa</vt:lpstr>
      <vt:lpstr>'Nota Spese USD'!Area_stampa</vt:lpstr>
      <vt:lpstr>'Nota Spese EGP'!Titoli_stampa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2013-05-21T15:43:03Z</cp:lastPrinted>
  <dcterms:created xsi:type="dcterms:W3CDTF">2007-03-06T14:42:56Z</dcterms:created>
  <dcterms:modified xsi:type="dcterms:W3CDTF">2013-05-21T15:43:04Z</dcterms:modified>
</cp:coreProperties>
</file>