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" sheetId="1" r:id="rId1"/>
    <sheet name="Nota Spese USD" sheetId="6" r:id="rId2"/>
    <sheet name="Nota Spese VEB" sheetId="7" r:id="rId3"/>
    <sheet name="Nota Spese MYR" sheetId="8" r:id="rId4"/>
  </sheets>
  <definedNames>
    <definedName name="_xlnm.Print_Area" localSheetId="0">'Nota Spese EUR'!$A$1:$S$135</definedName>
    <definedName name="_xlnm.Print_Area" localSheetId="3">'Nota Spese MYR'!$A$1:$R$48</definedName>
    <definedName name="_xlnm.Print_Area" localSheetId="1">'Nota Spese USD'!$A$1:$R$60</definedName>
    <definedName name="_xlnm.Print_Area" localSheetId="2">'Nota Spese VEB'!$A$1:$R$47</definedName>
    <definedName name="_xlnm.Print_Titles" localSheetId="0">'Nota Spese EUR'!$7:$10</definedName>
    <definedName name="_xlnm.Print_Titles" localSheetId="3">'Nota Spese MYR'!$1:$10</definedName>
    <definedName name="_xlnm.Print_Titles" localSheetId="1">'Nota Spese USD'!$1:$10</definedName>
    <definedName name="_xlnm.Print_Titles" localSheetId="2">'Nota Spese VEB'!$1:$10</definedName>
  </definedNames>
  <calcPr calcId="125725"/>
</workbook>
</file>

<file path=xl/calcChain.xml><?xml version="1.0" encoding="utf-8"?>
<calcChain xmlns="http://schemas.openxmlformats.org/spreadsheetml/2006/main">
  <c r="R3" i="7"/>
  <c r="R1"/>
  <c r="R5" s="1"/>
  <c r="R3" i="8"/>
  <c r="R1"/>
  <c r="R5" s="1"/>
  <c r="P43" l="1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N37"/>
  <c r="H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N29"/>
  <c r="H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H7"/>
  <c r="G7"/>
  <c r="P1" l="1"/>
  <c r="P5" s="1"/>
  <c r="N7"/>
  <c r="P7" s="1"/>
  <c r="M1"/>
  <c r="P42" i="7"/>
  <c r="H42"/>
  <c r="N42" s="1"/>
  <c r="P41"/>
  <c r="H41"/>
  <c r="N41" s="1"/>
  <c r="P40"/>
  <c r="H40"/>
  <c r="N40" s="1"/>
  <c r="P39"/>
  <c r="H39"/>
  <c r="N39" s="1"/>
  <c r="P38"/>
  <c r="H38"/>
  <c r="N38" s="1"/>
  <c r="P37"/>
  <c r="N37"/>
  <c r="H37"/>
  <c r="P36"/>
  <c r="H36"/>
  <c r="N36" s="1"/>
  <c r="P35"/>
  <c r="H35"/>
  <c r="N35" s="1"/>
  <c r="P34"/>
  <c r="H34"/>
  <c r="N34" s="1"/>
  <c r="P33"/>
  <c r="N33"/>
  <c r="H33"/>
  <c r="P32"/>
  <c r="H32"/>
  <c r="N32" s="1"/>
  <c r="P31"/>
  <c r="H31"/>
  <c r="N31" s="1"/>
  <c r="P30"/>
  <c r="H30"/>
  <c r="N30" s="1"/>
  <c r="P29"/>
  <c r="N29"/>
  <c r="H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G7"/>
  <c r="N7" l="1"/>
  <c r="H7"/>
  <c r="P1" s="1"/>
  <c r="P55" i="6"/>
  <c r="H55"/>
  <c r="N55" s="1"/>
  <c r="P54"/>
  <c r="H54"/>
  <c r="N54" s="1"/>
  <c r="P53"/>
  <c r="H53"/>
  <c r="N53" s="1"/>
  <c r="P52"/>
  <c r="H52"/>
  <c r="N52" s="1"/>
  <c r="P51"/>
  <c r="H51"/>
  <c r="N51" s="1"/>
  <c r="P50"/>
  <c r="H50"/>
  <c r="N50" s="1"/>
  <c r="P49"/>
  <c r="H49"/>
  <c r="N49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O7"/>
  <c r="P3" s="1"/>
  <c r="M7"/>
  <c r="L7"/>
  <c r="K7"/>
  <c r="J7"/>
  <c r="I7"/>
  <c r="G7"/>
  <c r="H7" l="1"/>
  <c r="M1" i="7"/>
  <c r="P5"/>
  <c r="P7"/>
  <c r="P1" i="6"/>
  <c r="P5" s="1"/>
  <c r="N11"/>
  <c r="N7" s="1"/>
  <c r="N15" i="1"/>
  <c r="N16"/>
  <c r="N17"/>
  <c r="N18"/>
  <c r="N19"/>
  <c r="P7" i="6" l="1"/>
  <c r="M1"/>
  <c r="H123" i="1" l="1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 s="1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<sst xmlns="http://schemas.openxmlformats.org/spreadsheetml/2006/main" count="298" uniqueCount="69">
  <si>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</si>
  <si>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</si>
  <si>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</si>
  <si>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</si>
  <si>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</si>
  <si>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</si>
  <si>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</si>
  <si>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</si>
  <si>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</si>
  <si>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</si>
  <si>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</si>
  <si>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</si>
  <si>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</si>
  <si>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</si>
  <si>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</si>
  <si>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</si>
  <si>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</si>
  <si>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</si>
  <si>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</si>
  <si>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</si>
  <si>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</si>
  <si>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</si>
  <si>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</si>
  <si>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</si>
  <si>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</si>
  <si>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</si>
  <si>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</si>
  <si>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</si>
  <si>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</si>
  <si>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</si>
  <si>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</si>
  <si>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</si>
  <si>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</si>
  <si>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</si>
  <si>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</si>
  <si>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</si>
  <si>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</si>
  <si>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</si>
  <si>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</si>
  <si>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</si>
  <si>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</si>
  <si>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</si>
  <si>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</si>
  <si>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</si>
  <si>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</si>
  <si>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</si>
  <si>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</si>
  <si>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(importi in Valuta USD)</t>
  </si>
  <si>
    <t>Demo USA</t>
  </si>
  <si>
    <t>Pasto</t>
  </si>
  <si>
    <t>USA</t>
  </si>
  <si>
    <t>USD</t>
  </si>
  <si>
    <t>03_01</t>
  </si>
  <si>
    <t>Parcheggio</t>
  </si>
  <si>
    <t>Hotel</t>
  </si>
  <si>
    <t>(importi in Valuta VEB)</t>
  </si>
  <si>
    <t>Demo Venezuela</t>
  </si>
  <si>
    <t>Prelievo Contante</t>
  </si>
  <si>
    <t>Venezuela</t>
  </si>
  <si>
    <t>VEB</t>
  </si>
  <si>
    <t>Taxi</t>
  </si>
  <si>
    <t>Milano</t>
  </si>
  <si>
    <t>Delivery Malesia</t>
  </si>
  <si>
    <t>Malepnsa Express</t>
  </si>
  <si>
    <t>(importi in Valuta MYR)</t>
  </si>
  <si>
    <t>Delviery Malesia</t>
  </si>
  <si>
    <t>Malesia</t>
  </si>
  <si>
    <t>MYR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</si>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</sst>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38" fontId="1" fillId="0" borderId="76" xfId="0" applyNumberFormat="1" applyFont="1" applyFill="1" applyBorder="1" applyAlignment="1" applyProtection="1">
      <alignment horizontal="center" vertical="center"/>
      <protection locked="0"/>
    </xf>
    <xf numFmtId="171" fontId="1" fillId="0" borderId="7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171" fontId="1" fillId="0" borderId="21" xfId="0" applyNumberFormat="1" applyFont="1" applyFill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horizontal="center"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E19" sqref="E19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0" t="s">
        <v>0</v>
      </c>
      <c r="C1" s="130"/>
      <c r="D1" s="130"/>
      <c r="E1" s="121" t="s">
        <v>40</v>
      </c>
      <c r="F1" s="121"/>
      <c r="G1" s="47" t="s">
        <v>36</v>
      </c>
      <c r="H1" s="46" t="s">
        <v>52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53.3</v>
      </c>
      <c r="Q1" s="3" t="s">
        <v>27</v>
      </c>
    </row>
    <row r="2" spans="1:19" s="8" customFormat="1" ht="35.25" customHeight="1">
      <c r="A2" s="4"/>
      <c r="B2" s="120" t="s">
        <v>2</v>
      </c>
      <c r="C2" s="120"/>
      <c r="D2" s="120"/>
      <c r="E2" s="121" t="s">
        <v>41</v>
      </c>
      <c r="F2" s="12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0" t="s">
        <v>25</v>
      </c>
      <c r="C3" s="120"/>
      <c r="D3" s="120"/>
      <c r="E3" s="121" t="s">
        <v>26</v>
      </c>
      <c r="F3" s="121"/>
      <c r="N3" s="10" t="s">
        <v>4</v>
      </c>
      <c r="O3" s="11"/>
      <c r="P3" s="12">
        <f>+O7</f>
        <v>26.3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3</v>
      </c>
      <c r="F5" s="14"/>
      <c r="G5" s="10" t="s">
        <v>7</v>
      </c>
      <c r="H5" s="21">
        <v>1.1100000000000001</v>
      </c>
      <c r="N5" s="119" t="s">
        <v>8</v>
      </c>
      <c r="O5" s="119"/>
      <c r="P5" s="22">
        <f>P1-P2-P3-P4</f>
        <v>26.999999999999996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26" t="s">
        <v>11</v>
      </c>
      <c r="F7" s="127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53.3</v>
      </c>
      <c r="K7" s="58">
        <f t="shared" ref="K7:O7" si="0">SUM(K11:K129)</f>
        <v>0</v>
      </c>
      <c r="L7" s="58">
        <f t="shared" si="0"/>
        <v>0</v>
      </c>
      <c r="M7" s="58">
        <f t="shared" si="0"/>
        <v>0</v>
      </c>
      <c r="N7" s="58">
        <f t="shared" si="0"/>
        <v>53.3</v>
      </c>
      <c r="O7" s="59">
        <f t="shared" si="0"/>
        <v>26.3</v>
      </c>
      <c r="P7" s="13">
        <f>+N7-SUM(I7:M7)</f>
        <v>0</v>
      </c>
    </row>
    <row r="8" spans="1:19" ht="36" customHeight="1" thickTop="1" thickBot="1">
      <c r="A8" s="136"/>
      <c r="B8" s="56"/>
      <c r="C8" s="138" t="s">
        <v>13</v>
      </c>
      <c r="D8" s="140" t="s">
        <v>24</v>
      </c>
      <c r="E8" s="139" t="s">
        <v>14</v>
      </c>
      <c r="F8" s="141" t="s">
        <v>30</v>
      </c>
      <c r="G8" s="142" t="s">
        <v>15</v>
      </c>
      <c r="H8" s="143" t="s">
        <v>16</v>
      </c>
      <c r="I8" s="122" t="s">
        <v>33</v>
      </c>
      <c r="J8" s="122" t="s">
        <v>35</v>
      </c>
      <c r="K8" s="122" t="s">
        <v>34</v>
      </c>
      <c r="L8" s="124" t="s">
        <v>31</v>
      </c>
      <c r="M8" s="125"/>
      <c r="N8" s="134" t="s">
        <v>17</v>
      </c>
      <c r="O8" s="146" t="s">
        <v>18</v>
      </c>
      <c r="P8" s="133" t="s">
        <v>19</v>
      </c>
      <c r="R8" s="2"/>
    </row>
    <row r="9" spans="1:19" ht="36" customHeight="1" thickTop="1" thickBot="1">
      <c r="A9" s="137"/>
      <c r="B9" s="56" t="s">
        <v>12</v>
      </c>
      <c r="C9" s="139"/>
      <c r="D9" s="139"/>
      <c r="E9" s="139"/>
      <c r="F9" s="141"/>
      <c r="G9" s="142"/>
      <c r="H9" s="144"/>
      <c r="I9" s="123" t="s">
        <v>33</v>
      </c>
      <c r="J9" s="123"/>
      <c r="K9" s="123" t="s">
        <v>32</v>
      </c>
      <c r="L9" s="128" t="s">
        <v>22</v>
      </c>
      <c r="M9" s="131" t="s">
        <v>23</v>
      </c>
      <c r="N9" s="135"/>
      <c r="O9" s="147"/>
      <c r="P9" s="133"/>
      <c r="R9" s="2"/>
    </row>
    <row r="10" spans="1:19" ht="37.5" customHeight="1" thickTop="1" thickBot="1">
      <c r="A10" s="137"/>
      <c r="B10" s="51"/>
      <c r="C10" s="139"/>
      <c r="D10" s="139"/>
      <c r="E10" s="139"/>
      <c r="F10" s="141"/>
      <c r="G10" s="26" t="s">
        <v>20</v>
      </c>
      <c r="H10" s="145"/>
      <c r="I10" s="123"/>
      <c r="J10" s="123"/>
      <c r="K10" s="123"/>
      <c r="L10" s="129"/>
      <c r="M10" s="132"/>
      <c r="N10" s="135"/>
      <c r="O10" s="147"/>
      <c r="P10" s="133"/>
      <c r="R10" s="2"/>
    </row>
    <row r="11" spans="1:19" ht="30" customHeight="1" thickTop="1">
      <c r="A11" s="27">
        <v>1</v>
      </c>
      <c r="B11" s="43">
        <v>41343</v>
      </c>
      <c r="C11" s="29" t="s">
        <v>56</v>
      </c>
      <c r="D11" s="29" t="s">
        <v>60</v>
      </c>
      <c r="E11" s="60"/>
      <c r="F11" s="60" t="s">
        <v>61</v>
      </c>
      <c r="G11" s="76"/>
      <c r="H11" s="81"/>
      <c r="I11" s="63"/>
      <c r="J11" s="63">
        <v>27</v>
      </c>
      <c r="K11" s="30"/>
      <c r="L11" s="31"/>
      <c r="M11" s="33"/>
      <c r="N11" s="35">
        <f>SUM(H11:M11)</f>
        <v>27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41356</v>
      </c>
      <c r="C12" s="29" t="s">
        <v>62</v>
      </c>
      <c r="D12" s="29" t="s">
        <v>60</v>
      </c>
      <c r="E12" s="60"/>
      <c r="F12" s="60" t="s">
        <v>61</v>
      </c>
      <c r="G12" s="76"/>
      <c r="H12" s="81"/>
      <c r="I12" s="63"/>
      <c r="J12" s="63">
        <v>15.3</v>
      </c>
      <c r="K12" s="30"/>
      <c r="L12" s="31"/>
      <c r="M12" s="33"/>
      <c r="N12" s="35">
        <f>SUM(H12:M12)</f>
        <v>15.3</v>
      </c>
      <c r="O12" s="39">
        <v>15.3</v>
      </c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41356</v>
      </c>
      <c r="C13" s="29" t="s">
        <v>62</v>
      </c>
      <c r="D13" s="29" t="s">
        <v>63</v>
      </c>
      <c r="E13" s="60"/>
      <c r="F13" s="60" t="s">
        <v>61</v>
      </c>
      <c r="G13" s="76"/>
      <c r="H13" s="81"/>
      <c r="I13" s="63"/>
      <c r="J13" s="63">
        <v>11</v>
      </c>
      <c r="K13" s="30"/>
      <c r="L13" s="31"/>
      <c r="M13" s="33"/>
      <c r="N13" s="35">
        <f>SUM(H13:M13)</f>
        <v>11</v>
      </c>
      <c r="O13" s="39">
        <v>11</v>
      </c>
      <c r="P13" s="37" t="str">
        <f>IF($F13="Milano","X","")</f>
        <v>X</v>
      </c>
      <c r="R13" s="2"/>
    </row>
    <row r="14" spans="1:19" ht="30" customHeight="1">
      <c r="A14" s="38">
        <v>4</v>
      </c>
      <c r="B14" s="43"/>
      <c r="C14" s="29"/>
      <c r="D14" s="29"/>
      <c r="E14" s="60"/>
      <c r="F14" s="60"/>
      <c r="G14" s="76"/>
      <c r="H14" s="81"/>
      <c r="I14" s="63"/>
      <c r="J14" s="63"/>
      <c r="K14" s="30"/>
      <c r="L14" s="31"/>
      <c r="M14" s="33"/>
      <c r="N14" s="35">
        <f t="shared" ref="N14" si="1">SUM(H14:M14)</f>
        <v>0</v>
      </c>
      <c r="O14" s="39"/>
      <c r="P14" s="37" t="str">
        <f t="shared" ref="P14:P83" si="2">IF($F14="Milano","X","")</f>
        <v/>
      </c>
      <c r="R14" s="2"/>
    </row>
    <row r="15" spans="1:19" ht="30" customHeight="1">
      <c r="A15" s="38">
        <v>5</v>
      </c>
      <c r="B15" s="43"/>
      <c r="C15" s="29"/>
      <c r="D15" s="29"/>
      <c r="E15" s="60"/>
      <c r="F15" s="60"/>
      <c r="G15" s="76"/>
      <c r="H15" s="81"/>
      <c r="I15" s="63"/>
      <c r="J15" s="63"/>
      <c r="K15" s="30"/>
      <c r="L15" s="31"/>
      <c r="M15" s="33"/>
      <c r="N15" s="35">
        <f t="shared" ref="N15:N19" si="3">SUM(H15:M15)</f>
        <v>0</v>
      </c>
      <c r="O15" s="39"/>
      <c r="P15" s="37" t="str">
        <f t="shared" si="2"/>
        <v/>
      </c>
      <c r="R15" s="2"/>
    </row>
    <row r="16" spans="1:19" ht="30" customHeight="1">
      <c r="A16" s="38">
        <v>6</v>
      </c>
      <c r="B16" s="43"/>
      <c r="C16" s="29"/>
      <c r="D16" s="29"/>
      <c r="E16" s="60"/>
      <c r="F16" s="60"/>
      <c r="G16" s="76"/>
      <c r="H16" s="81"/>
      <c r="I16" s="63"/>
      <c r="J16" s="63"/>
      <c r="K16" s="30"/>
      <c r="L16" s="31"/>
      <c r="M16" s="33"/>
      <c r="N16" s="35">
        <f t="shared" si="3"/>
        <v>0</v>
      </c>
      <c r="O16" s="39"/>
      <c r="P16" s="37" t="str">
        <f t="shared" si="2"/>
        <v/>
      </c>
      <c r="R16" s="2"/>
    </row>
    <row r="17" spans="1:18" ht="30" customHeight="1">
      <c r="A17" s="38">
        <v>7</v>
      </c>
      <c r="B17" s="43"/>
      <c r="C17" s="29"/>
      <c r="D17" s="29"/>
      <c r="E17" s="60"/>
      <c r="F17" s="60"/>
      <c r="G17" s="76"/>
      <c r="H17" s="81"/>
      <c r="I17" s="63"/>
      <c r="J17" s="63"/>
      <c r="K17" s="30"/>
      <c r="L17" s="31"/>
      <c r="M17" s="33"/>
      <c r="N17" s="35">
        <f t="shared" si="3"/>
        <v>0</v>
      </c>
      <c r="O17" s="39"/>
      <c r="P17" s="37" t="str">
        <f t="shared" si="2"/>
        <v/>
      </c>
      <c r="R17" s="2"/>
    </row>
    <row r="18" spans="1:18" ht="30" customHeight="1">
      <c r="A18" s="38">
        <v>8</v>
      </c>
      <c r="B18" s="43"/>
      <c r="C18" s="29"/>
      <c r="D18" s="29"/>
      <c r="E18" s="60"/>
      <c r="F18" s="60"/>
      <c r="G18" s="76"/>
      <c r="H18" s="81"/>
      <c r="I18" s="63"/>
      <c r="J18" s="63"/>
      <c r="K18" s="30"/>
      <c r="L18" s="31"/>
      <c r="M18" s="33"/>
      <c r="N18" s="35">
        <f t="shared" si="3"/>
        <v>0</v>
      </c>
      <c r="O18" s="39"/>
      <c r="P18" s="37" t="str">
        <f t="shared" si="2"/>
        <v/>
      </c>
      <c r="R18" s="2"/>
    </row>
    <row r="19" spans="1:18" ht="30" customHeight="1">
      <c r="A19" s="38">
        <v>9</v>
      </c>
      <c r="B19" s="43"/>
      <c r="C19" s="29"/>
      <c r="D19" s="29"/>
      <c r="E19" s="60"/>
      <c r="F19" s="60"/>
      <c r="G19" s="76"/>
      <c r="H19" s="81"/>
      <c r="I19" s="63"/>
      <c r="J19" s="63"/>
      <c r="K19" s="30"/>
      <c r="L19" s="31"/>
      <c r="M19" s="31"/>
      <c r="N19" s="35">
        <f t="shared" si="3"/>
        <v>0</v>
      </c>
      <c r="O19" s="39"/>
      <c r="P19" s="37" t="str">
        <f t="shared" si="2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7"/>
      <c r="H20" s="81"/>
      <c r="I20" s="63"/>
      <c r="J20" s="63"/>
      <c r="K20" s="30"/>
      <c r="L20" s="31"/>
      <c r="M20" s="31"/>
      <c r="N20" s="35">
        <f t="shared" ref="N20:N83" si="4">SUM(H20:M20)</f>
        <v>0</v>
      </c>
      <c r="O20" s="39"/>
      <c r="P20" s="37" t="str">
        <f t="shared" si="2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7"/>
      <c r="H21" s="81"/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2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7"/>
      <c r="H22" s="81"/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2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7"/>
      <c r="H23" s="81">
        <f t="shared" ref="H23:H75" si="5">IF($E$3="si",($H$5/$H$6*G23),IF($E$3="no",G23*$H$4,0))</f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7"/>
      <c r="H24" s="81">
        <f t="shared" si="5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7"/>
      <c r="H25" s="81">
        <f t="shared" si="5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7"/>
      <c r="H26" s="81">
        <f t="shared" si="5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5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5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5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5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5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5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5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5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5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63">
        <f t="shared" si="5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63">
        <f t="shared" si="5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63">
        <f t="shared" si="5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63">
        <f t="shared" si="5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63">
        <f t="shared" si="5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63">
        <f t="shared" si="5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63">
        <f t="shared" si="5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63">
        <f t="shared" si="5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63">
        <f t="shared" si="5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63">
        <f t="shared" si="5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63">
        <f t="shared" si="5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63">
        <f t="shared" si="5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63">
        <f t="shared" si="5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63">
        <f t="shared" si="5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63">
        <f t="shared" si="5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63">
        <f t="shared" si="5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63">
        <f t="shared" si="5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63">
        <f t="shared" si="5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63">
        <f t="shared" si="5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63">
        <f t="shared" si="5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63">
        <f t="shared" si="5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63">
        <f t="shared" si="5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63">
        <f t="shared" si="5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63">
        <f t="shared" si="5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63">
        <f t="shared" si="5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63">
        <f t="shared" si="5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63">
        <f t="shared" si="5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63">
        <f t="shared" si="5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63">
        <f t="shared" si="5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63">
        <f t="shared" si="5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63">
        <f t="shared" si="5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63">
        <f t="shared" si="5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63">
        <f t="shared" si="5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63">
        <f t="shared" si="5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63">
        <f t="shared" si="5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63">
        <f t="shared" si="5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63">
        <f t="shared" si="5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63">
        <f t="shared" si="5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63">
        <f t="shared" si="5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63">
        <f t="shared" si="5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63">
        <f t="shared" ref="H76:H128" si="6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63">
        <f t="shared" si="6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63">
        <f t="shared" si="6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64">
        <f t="shared" si="6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64">
        <f t="shared" si="6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64">
        <f t="shared" si="6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64">
        <f t="shared" si="6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64">
        <f t="shared" si="6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32">
        <f t="shared" si="6"/>
        <v>0</v>
      </c>
      <c r="I84" s="32"/>
      <c r="J84" s="32"/>
      <c r="K84" s="33"/>
      <c r="L84" s="33"/>
      <c r="M84" s="34"/>
      <c r="N84" s="35">
        <f t="shared" ref="N84:N86" si="7">SUM(H84:M84)</f>
        <v>0</v>
      </c>
      <c r="O84" s="39"/>
      <c r="P84" s="37" t="str">
        <f t="shared" ref="P84:P88" si="8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32">
        <f t="shared" si="6"/>
        <v>0</v>
      </c>
      <c r="I85" s="32"/>
      <c r="J85" s="32"/>
      <c r="K85" s="33"/>
      <c r="L85" s="33"/>
      <c r="M85" s="34"/>
      <c r="N85" s="35">
        <f t="shared" si="7"/>
        <v>0</v>
      </c>
      <c r="O85" s="39"/>
      <c r="P85" s="37" t="str">
        <f t="shared" si="8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si="6"/>
        <v>0</v>
      </c>
      <c r="I86" s="32"/>
      <c r="J86" s="32"/>
      <c r="K86" s="33"/>
      <c r="L86" s="33"/>
      <c r="M86" s="34"/>
      <c r="N86" s="35">
        <f t="shared" si="7"/>
        <v>0</v>
      </c>
      <c r="O86" s="39"/>
      <c r="P86" s="37" t="str">
        <f t="shared" si="8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8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6"/>
        <v>0</v>
      </c>
      <c r="I88" s="32"/>
      <c r="J88" s="32"/>
      <c r="K88" s="33"/>
      <c r="L88" s="33"/>
      <c r="M88" s="34"/>
      <c r="N88" s="35">
        <f t="shared" ref="N88" si="9">SUM(H88:M88)</f>
        <v>0</v>
      </c>
      <c r="O88" s="39"/>
      <c r="P88" s="37" t="str">
        <f t="shared" si="8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0"/>
      <c r="H89" s="32">
        <f t="shared" si="6"/>
        <v>0</v>
      </c>
      <c r="I89" s="32"/>
      <c r="J89" s="32"/>
      <c r="K89" s="33"/>
      <c r="L89" s="33"/>
      <c r="M89" s="34"/>
      <c r="N89" s="35">
        <f t="shared" ref="N89:N112" si="10">SUM(H89:M89)</f>
        <v>0</v>
      </c>
      <c r="O89" s="39"/>
      <c r="P89" s="37" t="str">
        <f t="shared" ref="P89:P112" si="11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0"/>
      <c r="H90" s="32">
        <f t="shared" si="6"/>
        <v>0</v>
      </c>
      <c r="I90" s="32"/>
      <c r="J90" s="32"/>
      <c r="K90" s="33"/>
      <c r="L90" s="33"/>
      <c r="M90" s="34"/>
      <c r="N90" s="35">
        <f t="shared" si="10"/>
        <v>0</v>
      </c>
      <c r="O90" s="39"/>
      <c r="P90" s="37" t="str">
        <f t="shared" si="11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0"/>
      <c r="H91" s="32">
        <f t="shared" si="6"/>
        <v>0</v>
      </c>
      <c r="I91" s="32"/>
      <c r="J91" s="32"/>
      <c r="K91" s="33"/>
      <c r="L91" s="33"/>
      <c r="M91" s="34"/>
      <c r="N91" s="35">
        <f t="shared" si="10"/>
        <v>0</v>
      </c>
      <c r="O91" s="39"/>
      <c r="P91" s="37" t="str">
        <f t="shared" si="11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0"/>
      <c r="H92" s="32">
        <f t="shared" si="6"/>
        <v>0</v>
      </c>
      <c r="I92" s="32"/>
      <c r="J92" s="32"/>
      <c r="K92" s="33"/>
      <c r="L92" s="33"/>
      <c r="M92" s="34"/>
      <c r="N92" s="35">
        <f t="shared" si="10"/>
        <v>0</v>
      </c>
      <c r="O92" s="39"/>
      <c r="P92" s="37" t="str">
        <f t="shared" si="11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0"/>
      <c r="H93" s="32">
        <f t="shared" si="6"/>
        <v>0</v>
      </c>
      <c r="I93" s="32"/>
      <c r="J93" s="32"/>
      <c r="K93" s="33"/>
      <c r="L93" s="33"/>
      <c r="M93" s="34"/>
      <c r="N93" s="35">
        <f t="shared" si="10"/>
        <v>0</v>
      </c>
      <c r="O93" s="39"/>
      <c r="P93" s="37" t="str">
        <f t="shared" si="11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0"/>
      <c r="H94" s="32">
        <f t="shared" si="6"/>
        <v>0</v>
      </c>
      <c r="I94" s="32"/>
      <c r="J94" s="32"/>
      <c r="K94" s="33"/>
      <c r="L94" s="33"/>
      <c r="M94" s="34"/>
      <c r="N94" s="35">
        <f t="shared" si="10"/>
        <v>0</v>
      </c>
      <c r="O94" s="39"/>
      <c r="P94" s="37" t="str">
        <f t="shared" si="11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0"/>
      <c r="H95" s="32">
        <f t="shared" si="6"/>
        <v>0</v>
      </c>
      <c r="I95" s="32"/>
      <c r="J95" s="32"/>
      <c r="K95" s="33"/>
      <c r="L95" s="33"/>
      <c r="M95" s="34"/>
      <c r="N95" s="35">
        <f t="shared" si="10"/>
        <v>0</v>
      </c>
      <c r="O95" s="39"/>
      <c r="P95" s="37" t="str">
        <f t="shared" si="11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0"/>
      <c r="H96" s="32">
        <f t="shared" si="6"/>
        <v>0</v>
      </c>
      <c r="I96" s="32"/>
      <c r="J96" s="32"/>
      <c r="K96" s="33"/>
      <c r="L96" s="33"/>
      <c r="M96" s="34"/>
      <c r="N96" s="35">
        <f t="shared" si="10"/>
        <v>0</v>
      </c>
      <c r="O96" s="39"/>
      <c r="P96" s="37" t="str">
        <f t="shared" si="11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0"/>
      <c r="H97" s="32">
        <f t="shared" si="6"/>
        <v>0</v>
      </c>
      <c r="I97" s="32"/>
      <c r="J97" s="32"/>
      <c r="K97" s="33"/>
      <c r="L97" s="33"/>
      <c r="M97" s="34"/>
      <c r="N97" s="35">
        <f t="shared" si="10"/>
        <v>0</v>
      </c>
      <c r="O97" s="39"/>
      <c r="P97" s="37" t="str">
        <f t="shared" si="11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0"/>
      <c r="H98" s="32">
        <f t="shared" si="6"/>
        <v>0</v>
      </c>
      <c r="I98" s="32"/>
      <c r="J98" s="32"/>
      <c r="K98" s="33"/>
      <c r="L98" s="33"/>
      <c r="M98" s="34"/>
      <c r="N98" s="35">
        <f t="shared" si="10"/>
        <v>0</v>
      </c>
      <c r="O98" s="39"/>
      <c r="P98" s="37" t="str">
        <f t="shared" si="11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0"/>
      <c r="H99" s="32">
        <f t="shared" si="6"/>
        <v>0</v>
      </c>
      <c r="I99" s="32"/>
      <c r="J99" s="32"/>
      <c r="K99" s="33"/>
      <c r="L99" s="33"/>
      <c r="M99" s="34"/>
      <c r="N99" s="35">
        <f t="shared" si="10"/>
        <v>0</v>
      </c>
      <c r="O99" s="39"/>
      <c r="P99" s="37" t="str">
        <f t="shared" si="11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0"/>
      <c r="H100" s="32">
        <f t="shared" si="6"/>
        <v>0</v>
      </c>
      <c r="I100" s="32"/>
      <c r="J100" s="32"/>
      <c r="K100" s="33"/>
      <c r="L100" s="33"/>
      <c r="M100" s="34"/>
      <c r="N100" s="35">
        <f t="shared" si="10"/>
        <v>0</v>
      </c>
      <c r="O100" s="39"/>
      <c r="P100" s="37" t="str">
        <f t="shared" si="11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0"/>
      <c r="H101" s="32">
        <f t="shared" si="6"/>
        <v>0</v>
      </c>
      <c r="I101" s="32"/>
      <c r="J101" s="32"/>
      <c r="K101" s="33"/>
      <c r="L101" s="33"/>
      <c r="M101" s="34"/>
      <c r="N101" s="35">
        <f t="shared" si="10"/>
        <v>0</v>
      </c>
      <c r="O101" s="39"/>
      <c r="P101" s="37" t="str">
        <f t="shared" si="11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0"/>
      <c r="H102" s="32">
        <f t="shared" si="6"/>
        <v>0</v>
      </c>
      <c r="I102" s="32"/>
      <c r="J102" s="32"/>
      <c r="K102" s="33"/>
      <c r="L102" s="33"/>
      <c r="M102" s="34"/>
      <c r="N102" s="35">
        <f t="shared" si="10"/>
        <v>0</v>
      </c>
      <c r="O102" s="39"/>
      <c r="P102" s="37" t="str">
        <f t="shared" si="11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0"/>
      <c r="H103" s="32">
        <f t="shared" si="6"/>
        <v>0</v>
      </c>
      <c r="I103" s="32"/>
      <c r="J103" s="32"/>
      <c r="K103" s="33"/>
      <c r="L103" s="33"/>
      <c r="M103" s="34"/>
      <c r="N103" s="35">
        <f t="shared" si="10"/>
        <v>0</v>
      </c>
      <c r="O103" s="39"/>
      <c r="P103" s="37" t="str">
        <f t="shared" si="11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0"/>
      <c r="H104" s="32">
        <f t="shared" si="6"/>
        <v>0</v>
      </c>
      <c r="I104" s="32"/>
      <c r="J104" s="32"/>
      <c r="K104" s="33"/>
      <c r="L104" s="33"/>
      <c r="M104" s="34"/>
      <c r="N104" s="35">
        <f t="shared" si="10"/>
        <v>0</v>
      </c>
      <c r="O104" s="39"/>
      <c r="P104" s="37" t="str">
        <f t="shared" si="11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0"/>
      <c r="H105" s="32">
        <f t="shared" si="6"/>
        <v>0</v>
      </c>
      <c r="I105" s="32"/>
      <c r="J105" s="32"/>
      <c r="K105" s="33"/>
      <c r="L105" s="33"/>
      <c r="M105" s="34"/>
      <c r="N105" s="35">
        <f t="shared" si="10"/>
        <v>0</v>
      </c>
      <c r="O105" s="39"/>
      <c r="P105" s="37" t="str">
        <f t="shared" si="11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0"/>
      <c r="H106" s="32">
        <f t="shared" si="6"/>
        <v>0</v>
      </c>
      <c r="I106" s="32"/>
      <c r="J106" s="32"/>
      <c r="K106" s="33"/>
      <c r="L106" s="33"/>
      <c r="M106" s="34"/>
      <c r="N106" s="35">
        <f t="shared" si="10"/>
        <v>0</v>
      </c>
      <c r="O106" s="39"/>
      <c r="P106" s="37" t="str">
        <f t="shared" si="11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0"/>
      <c r="H107" s="32">
        <f t="shared" si="6"/>
        <v>0</v>
      </c>
      <c r="I107" s="32"/>
      <c r="J107" s="32"/>
      <c r="K107" s="33"/>
      <c r="L107" s="33"/>
      <c r="M107" s="34"/>
      <c r="N107" s="35">
        <f t="shared" si="10"/>
        <v>0</v>
      </c>
      <c r="O107" s="39"/>
      <c r="P107" s="37" t="str">
        <f t="shared" si="11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0"/>
      <c r="H108" s="32">
        <f t="shared" si="6"/>
        <v>0</v>
      </c>
      <c r="I108" s="32"/>
      <c r="J108" s="32"/>
      <c r="K108" s="33"/>
      <c r="L108" s="33"/>
      <c r="M108" s="34"/>
      <c r="N108" s="35">
        <f t="shared" si="10"/>
        <v>0</v>
      </c>
      <c r="O108" s="39"/>
      <c r="P108" s="37" t="str">
        <f t="shared" si="11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0"/>
      <c r="H109" s="32">
        <f t="shared" si="6"/>
        <v>0</v>
      </c>
      <c r="I109" s="32"/>
      <c r="J109" s="32"/>
      <c r="K109" s="33"/>
      <c r="L109" s="33"/>
      <c r="M109" s="34"/>
      <c r="N109" s="35">
        <f t="shared" si="10"/>
        <v>0</v>
      </c>
      <c r="O109" s="39"/>
      <c r="P109" s="37" t="str">
        <f t="shared" si="11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0"/>
      <c r="H110" s="32">
        <f t="shared" si="6"/>
        <v>0</v>
      </c>
      <c r="I110" s="32"/>
      <c r="J110" s="32"/>
      <c r="K110" s="33"/>
      <c r="L110" s="33"/>
      <c r="M110" s="34"/>
      <c r="N110" s="35">
        <f t="shared" si="10"/>
        <v>0</v>
      </c>
      <c r="O110" s="39"/>
      <c r="P110" s="37" t="str">
        <f t="shared" si="11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0"/>
      <c r="H111" s="32">
        <f t="shared" si="6"/>
        <v>0</v>
      </c>
      <c r="I111" s="32"/>
      <c r="J111" s="32"/>
      <c r="K111" s="33"/>
      <c r="L111" s="33"/>
      <c r="M111" s="34"/>
      <c r="N111" s="35">
        <f t="shared" si="10"/>
        <v>0</v>
      </c>
      <c r="O111" s="39"/>
      <c r="P111" s="37" t="str">
        <f t="shared" si="11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0"/>
      <c r="H112" s="32">
        <f t="shared" si="6"/>
        <v>0</v>
      </c>
      <c r="I112" s="32"/>
      <c r="J112" s="32"/>
      <c r="K112" s="33"/>
      <c r="L112" s="33"/>
      <c r="M112" s="34"/>
      <c r="N112" s="35">
        <f t="shared" si="10"/>
        <v>0</v>
      </c>
      <c r="O112" s="39"/>
      <c r="P112" s="37" t="str">
        <f t="shared" si="11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0"/>
      <c r="H113" s="32">
        <f t="shared" si="6"/>
        <v>0</v>
      </c>
      <c r="I113" s="32"/>
      <c r="J113" s="32"/>
      <c r="K113" s="33"/>
      <c r="L113" s="33"/>
      <c r="M113" s="34"/>
      <c r="N113" s="35">
        <f t="shared" ref="N113:N126" si="12">SUM(H113:M113)</f>
        <v>0</v>
      </c>
      <c r="O113" s="39"/>
      <c r="P113" s="37" t="str">
        <f t="shared" ref="P113:P126" si="13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0"/>
      <c r="H114" s="32">
        <f t="shared" si="6"/>
        <v>0</v>
      </c>
      <c r="I114" s="32"/>
      <c r="J114" s="32"/>
      <c r="K114" s="33"/>
      <c r="L114" s="33"/>
      <c r="M114" s="34"/>
      <c r="N114" s="35">
        <f t="shared" si="12"/>
        <v>0</v>
      </c>
      <c r="O114" s="39"/>
      <c r="P114" s="37" t="str">
        <f t="shared" si="13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0"/>
      <c r="H115" s="32">
        <f t="shared" si="6"/>
        <v>0</v>
      </c>
      <c r="I115" s="32"/>
      <c r="J115" s="32"/>
      <c r="K115" s="33"/>
      <c r="L115" s="33"/>
      <c r="M115" s="34"/>
      <c r="N115" s="35">
        <f t="shared" si="12"/>
        <v>0</v>
      </c>
      <c r="O115" s="39"/>
      <c r="P115" s="37" t="str">
        <f t="shared" si="13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0"/>
      <c r="H116" s="32">
        <f t="shared" si="6"/>
        <v>0</v>
      </c>
      <c r="I116" s="32"/>
      <c r="J116" s="32"/>
      <c r="K116" s="33"/>
      <c r="L116" s="33"/>
      <c r="M116" s="34"/>
      <c r="N116" s="35">
        <f t="shared" si="12"/>
        <v>0</v>
      </c>
      <c r="O116" s="39"/>
      <c r="P116" s="37" t="str">
        <f t="shared" si="13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0"/>
      <c r="H117" s="32">
        <f t="shared" si="6"/>
        <v>0</v>
      </c>
      <c r="I117" s="32"/>
      <c r="J117" s="32"/>
      <c r="K117" s="33"/>
      <c r="L117" s="33"/>
      <c r="M117" s="34"/>
      <c r="N117" s="35">
        <f t="shared" si="12"/>
        <v>0</v>
      </c>
      <c r="O117" s="39"/>
      <c r="P117" s="37" t="str">
        <f t="shared" si="13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0"/>
      <c r="H118" s="32">
        <f t="shared" si="6"/>
        <v>0</v>
      </c>
      <c r="I118" s="32"/>
      <c r="J118" s="32"/>
      <c r="K118" s="33"/>
      <c r="L118" s="33"/>
      <c r="M118" s="34"/>
      <c r="N118" s="35">
        <f t="shared" si="12"/>
        <v>0</v>
      </c>
      <c r="O118" s="39"/>
      <c r="P118" s="37" t="str">
        <f t="shared" si="13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0"/>
      <c r="H119" s="32">
        <f t="shared" si="6"/>
        <v>0</v>
      </c>
      <c r="I119" s="32"/>
      <c r="J119" s="32"/>
      <c r="K119" s="33"/>
      <c r="L119" s="33"/>
      <c r="M119" s="34"/>
      <c r="N119" s="35">
        <f t="shared" si="12"/>
        <v>0</v>
      </c>
      <c r="O119" s="39"/>
      <c r="P119" s="37" t="str">
        <f t="shared" si="13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0"/>
      <c r="H120" s="32">
        <f t="shared" si="6"/>
        <v>0</v>
      </c>
      <c r="I120" s="32"/>
      <c r="J120" s="32"/>
      <c r="K120" s="33"/>
      <c r="L120" s="33"/>
      <c r="M120" s="34"/>
      <c r="N120" s="35">
        <f t="shared" si="12"/>
        <v>0</v>
      </c>
      <c r="O120" s="39"/>
      <c r="P120" s="37" t="str">
        <f t="shared" si="13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0"/>
      <c r="H121" s="32">
        <f t="shared" si="6"/>
        <v>0</v>
      </c>
      <c r="I121" s="32"/>
      <c r="J121" s="32"/>
      <c r="K121" s="33"/>
      <c r="L121" s="33"/>
      <c r="M121" s="34"/>
      <c r="N121" s="35">
        <f t="shared" si="12"/>
        <v>0</v>
      </c>
      <c r="O121" s="39"/>
      <c r="P121" s="37" t="str">
        <f t="shared" si="13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0"/>
      <c r="H122" s="32">
        <f t="shared" si="6"/>
        <v>0</v>
      </c>
      <c r="I122" s="32"/>
      <c r="J122" s="32"/>
      <c r="K122" s="33"/>
      <c r="L122" s="33"/>
      <c r="M122" s="34"/>
      <c r="N122" s="35">
        <f t="shared" si="12"/>
        <v>0</v>
      </c>
      <c r="O122" s="39"/>
      <c r="P122" s="37" t="str">
        <f t="shared" si="13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0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2"/>
        <v>0</v>
      </c>
      <c r="O123" s="39"/>
      <c r="P123" s="37" t="str">
        <f t="shared" si="13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0"/>
      <c r="H124" s="32">
        <f t="shared" si="6"/>
        <v>0</v>
      </c>
      <c r="I124" s="32"/>
      <c r="J124" s="32"/>
      <c r="K124" s="33"/>
      <c r="L124" s="33"/>
      <c r="M124" s="34"/>
      <c r="N124" s="35">
        <f t="shared" si="12"/>
        <v>0</v>
      </c>
      <c r="O124" s="39"/>
      <c r="P124" s="37" t="str">
        <f t="shared" si="13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0"/>
      <c r="H125" s="32">
        <f t="shared" si="6"/>
        <v>0</v>
      </c>
      <c r="I125" s="32"/>
      <c r="J125" s="32"/>
      <c r="K125" s="33"/>
      <c r="L125" s="33"/>
      <c r="M125" s="34"/>
      <c r="N125" s="35">
        <f t="shared" si="12"/>
        <v>0</v>
      </c>
      <c r="O125" s="39"/>
      <c r="P125" s="37" t="str">
        <f t="shared" si="13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0"/>
      <c r="H126" s="32">
        <f t="shared" si="6"/>
        <v>0</v>
      </c>
      <c r="I126" s="32"/>
      <c r="J126" s="32"/>
      <c r="K126" s="33"/>
      <c r="L126" s="33"/>
      <c r="M126" s="34"/>
      <c r="N126" s="35">
        <f t="shared" si="12"/>
        <v>0</v>
      </c>
      <c r="O126" s="39"/>
      <c r="P126" s="37" t="str">
        <f t="shared" si="13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0"/>
      <c r="H127" s="32">
        <f t="shared" si="6"/>
        <v>0</v>
      </c>
      <c r="I127" s="32"/>
      <c r="J127" s="32"/>
      <c r="K127" s="33"/>
      <c r="L127" s="33"/>
      <c r="M127" s="34"/>
      <c r="N127" s="35">
        <f t="shared" ref="N127:N128" si="14">SUM(H127:M127)</f>
        <v>0</v>
      </c>
      <c r="O127" s="39"/>
      <c r="P127" s="37" t="str">
        <f t="shared" ref="P127:P128" si="15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0"/>
      <c r="H128" s="32">
        <f t="shared" si="6"/>
        <v>0</v>
      </c>
      <c r="I128" s="32"/>
      <c r="J128" s="32"/>
      <c r="K128" s="33"/>
      <c r="L128" s="33"/>
      <c r="M128" s="34"/>
      <c r="N128" s="35">
        <f t="shared" si="14"/>
        <v>0</v>
      </c>
      <c r="O128" s="39"/>
      <c r="P128" s="37" t="str">
        <f t="shared" si="15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0"/>
      <c r="H129" s="32">
        <f t="shared" ref="H129" si="16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7">SUM(H129:M129)</f>
        <v>0</v>
      </c>
      <c r="O129" s="39"/>
      <c r="P129" s="37" t="str">
        <f t="shared" ref="P129" si="18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2"/>
      <c r="K131" s="82"/>
      <c r="L131" s="54"/>
      <c r="M131" s="54"/>
      <c r="N131" s="54"/>
      <c r="O131" s="54"/>
      <c r="P131" s="82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2"/>
      <c r="K132" s="82"/>
      <c r="L132" s="73"/>
      <c r="M132" s="73"/>
      <c r="N132" s="74"/>
      <c r="O132" s="75"/>
      <c r="P132" s="82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2"/>
      <c r="K133" s="82"/>
      <c r="L133" s="65" t="s">
        <v>38</v>
      </c>
      <c r="M133" s="65"/>
      <c r="N133" s="65"/>
      <c r="O133" s="54"/>
      <c r="P133" s="82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2"/>
      <c r="K134" s="82"/>
      <c r="L134" s="54"/>
      <c r="M134" s="54"/>
      <c r="N134" s="54"/>
      <c r="O134" s="54"/>
      <c r="P134" s="82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2"/>
      <c r="K135" s="82"/>
      <c r="L135" s="54"/>
      <c r="M135" s="54"/>
      <c r="N135" s="54"/>
      <c r="O135" s="54"/>
      <c r="P135" s="82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D21" sqref="D2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52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454.27</v>
      </c>
      <c r="Q1" s="3" t="s">
        <v>27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432.44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9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21.829999999999984</v>
      </c>
      <c r="Q5" s="13"/>
    </row>
    <row r="6" spans="1:18" s="8" customFormat="1" ht="43.5" customHeight="1" thickTop="1" thickBot="1">
      <c r="A6" s="4"/>
      <c r="B6" s="87" t="s">
        <v>47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9">
        <f t="shared" ref="G7:O7" si="0">SUM(G11:G55)</f>
        <v>0</v>
      </c>
      <c r="H7" s="90">
        <f t="shared" si="0"/>
        <v>0</v>
      </c>
      <c r="I7" s="91">
        <f t="shared" si="0"/>
        <v>0</v>
      </c>
      <c r="J7" s="91">
        <f t="shared" si="0"/>
        <v>16</v>
      </c>
      <c r="K7" s="91">
        <f t="shared" si="0"/>
        <v>0</v>
      </c>
      <c r="L7" s="91">
        <f t="shared" si="0"/>
        <v>0</v>
      </c>
      <c r="M7" s="92">
        <f t="shared" si="0"/>
        <v>438.27</v>
      </c>
      <c r="N7" s="93">
        <f t="shared" si="0"/>
        <v>454.27</v>
      </c>
      <c r="O7" s="94">
        <f t="shared" si="0"/>
        <v>432.44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3" t="s">
        <v>24</v>
      </c>
      <c r="E8" s="139" t="s">
        <v>43</v>
      </c>
      <c r="F8" s="155" t="s">
        <v>44</v>
      </c>
      <c r="G8" s="156" t="s">
        <v>15</v>
      </c>
      <c r="H8" s="158" t="s">
        <v>16</v>
      </c>
      <c r="I8" s="123" t="s">
        <v>33</v>
      </c>
      <c r="J8" s="122" t="s">
        <v>35</v>
      </c>
      <c r="K8" s="122" t="s">
        <v>34</v>
      </c>
      <c r="L8" s="159" t="s">
        <v>45</v>
      </c>
      <c r="M8" s="160"/>
      <c r="N8" s="135" t="s">
        <v>17</v>
      </c>
      <c r="O8" s="147" t="s">
        <v>18</v>
      </c>
      <c r="P8" s="133" t="s">
        <v>19</v>
      </c>
      <c r="Q8" s="2"/>
      <c r="R8" s="161" t="s">
        <v>46</v>
      </c>
    </row>
    <row r="9" spans="1:18" ht="36" customHeight="1" thickTop="1" thickBot="1">
      <c r="A9" s="137"/>
      <c r="B9" s="139" t="s">
        <v>12</v>
      </c>
      <c r="C9" s="139"/>
      <c r="D9" s="154"/>
      <c r="E9" s="139"/>
      <c r="F9" s="155"/>
      <c r="G9" s="157"/>
      <c r="H9" s="158" t="s">
        <v>33</v>
      </c>
      <c r="I9" s="123" t="s">
        <v>33</v>
      </c>
      <c r="J9" s="123"/>
      <c r="K9" s="123" t="s">
        <v>32</v>
      </c>
      <c r="L9" s="128" t="s">
        <v>22</v>
      </c>
      <c r="M9" s="165" t="s">
        <v>23</v>
      </c>
      <c r="N9" s="135"/>
      <c r="O9" s="147"/>
      <c r="P9" s="133"/>
      <c r="Q9" s="2"/>
      <c r="R9" s="162"/>
    </row>
    <row r="10" spans="1:18" ht="37.5" customHeight="1" thickTop="1" thickBot="1">
      <c r="A10" s="137"/>
      <c r="B10" s="139"/>
      <c r="C10" s="139"/>
      <c r="D10" s="154"/>
      <c r="E10" s="139"/>
      <c r="F10" s="155"/>
      <c r="G10" s="95" t="s">
        <v>20</v>
      </c>
      <c r="H10" s="158"/>
      <c r="I10" s="123"/>
      <c r="J10" s="123"/>
      <c r="K10" s="123"/>
      <c r="L10" s="164"/>
      <c r="M10" s="132"/>
      <c r="N10" s="135"/>
      <c r="O10" s="147"/>
      <c r="P10" s="133"/>
      <c r="Q10" s="2"/>
      <c r="R10" s="163"/>
    </row>
    <row r="11" spans="1:18" ht="30" customHeight="1" thickTop="1">
      <c r="A11" s="27">
        <v>1</v>
      </c>
      <c r="B11" s="43">
        <v>41334</v>
      </c>
      <c r="C11" s="29" t="s">
        <v>48</v>
      </c>
      <c r="D11" s="96" t="s">
        <v>49</v>
      </c>
      <c r="E11" s="96" t="s">
        <v>50</v>
      </c>
      <c r="F11" s="97" t="s">
        <v>51</v>
      </c>
      <c r="G11" s="98"/>
      <c r="H11" s="99"/>
      <c r="I11" s="30"/>
      <c r="J11" s="31"/>
      <c r="K11" s="100"/>
      <c r="L11" s="100"/>
      <c r="M11" s="34">
        <v>54.23</v>
      </c>
      <c r="N11" s="35">
        <f t="shared" ref="N11:N19" si="1">SUM(H11:M11)</f>
        <v>54.23</v>
      </c>
      <c r="O11" s="36">
        <v>54.23</v>
      </c>
      <c r="P11" s="37"/>
      <c r="Q11" s="2"/>
      <c r="R11" s="101"/>
    </row>
    <row r="12" spans="1:18" ht="30" customHeight="1">
      <c r="A12" s="38">
        <v>2</v>
      </c>
      <c r="B12" s="43">
        <v>41335</v>
      </c>
      <c r="C12" s="29" t="s">
        <v>48</v>
      </c>
      <c r="D12" s="96" t="s">
        <v>53</v>
      </c>
      <c r="E12" s="96" t="s">
        <v>50</v>
      </c>
      <c r="F12" s="97" t="s">
        <v>51</v>
      </c>
      <c r="G12" s="102"/>
      <c r="H12" s="99"/>
      <c r="I12" s="30"/>
      <c r="J12" s="31">
        <v>2</v>
      </c>
      <c r="K12" s="100"/>
      <c r="L12" s="33"/>
      <c r="M12" s="34"/>
      <c r="N12" s="35">
        <f t="shared" si="1"/>
        <v>2</v>
      </c>
      <c r="O12" s="39"/>
      <c r="P12" s="37"/>
      <c r="Q12" s="2"/>
      <c r="R12" s="101"/>
    </row>
    <row r="13" spans="1:18" ht="30" customHeight="1">
      <c r="A13" s="38">
        <v>3</v>
      </c>
      <c r="B13" s="43">
        <v>41335</v>
      </c>
      <c r="C13" s="29" t="s">
        <v>48</v>
      </c>
      <c r="D13" s="96" t="s">
        <v>53</v>
      </c>
      <c r="E13" s="96" t="s">
        <v>50</v>
      </c>
      <c r="F13" s="97" t="s">
        <v>51</v>
      </c>
      <c r="G13" s="102"/>
      <c r="H13" s="99"/>
      <c r="I13" s="30"/>
      <c r="J13" s="31">
        <v>4</v>
      </c>
      <c r="K13" s="100"/>
      <c r="L13" s="33"/>
      <c r="M13" s="34"/>
      <c r="N13" s="35">
        <f t="shared" si="1"/>
        <v>4</v>
      </c>
      <c r="O13" s="39"/>
      <c r="P13" s="37" t="str">
        <f t="shared" ref="P13:P19" si="2">IF(F13="Milano","X","")</f>
        <v/>
      </c>
      <c r="Q13" s="2"/>
      <c r="R13" s="103"/>
    </row>
    <row r="14" spans="1:18" ht="30" customHeight="1">
      <c r="A14" s="38">
        <v>4</v>
      </c>
      <c r="B14" s="43">
        <v>41335</v>
      </c>
      <c r="C14" s="29" t="s">
        <v>48</v>
      </c>
      <c r="D14" s="96" t="s">
        <v>49</v>
      </c>
      <c r="E14" s="96" t="s">
        <v>50</v>
      </c>
      <c r="F14" s="97" t="s">
        <v>51</v>
      </c>
      <c r="G14" s="102"/>
      <c r="H14" s="99"/>
      <c r="I14" s="30"/>
      <c r="J14" s="31"/>
      <c r="K14" s="100"/>
      <c r="L14" s="33"/>
      <c r="M14" s="34">
        <v>38.06</v>
      </c>
      <c r="N14" s="35">
        <f t="shared" si="1"/>
        <v>38.06</v>
      </c>
      <c r="O14" s="39">
        <v>38.06</v>
      </c>
      <c r="P14" s="37" t="str">
        <f t="shared" si="2"/>
        <v/>
      </c>
      <c r="Q14" s="2"/>
      <c r="R14" s="104"/>
    </row>
    <row r="15" spans="1:18" ht="30" customHeight="1">
      <c r="A15" s="38">
        <v>5</v>
      </c>
      <c r="B15" s="43">
        <v>41335</v>
      </c>
      <c r="C15" s="29" t="s">
        <v>48</v>
      </c>
      <c r="D15" s="96" t="s">
        <v>49</v>
      </c>
      <c r="E15" s="96" t="s">
        <v>50</v>
      </c>
      <c r="F15" s="97" t="s">
        <v>51</v>
      </c>
      <c r="G15" s="102"/>
      <c r="H15" s="99"/>
      <c r="I15" s="30"/>
      <c r="J15" s="31"/>
      <c r="K15" s="100"/>
      <c r="L15" s="33"/>
      <c r="M15" s="34">
        <v>169.81</v>
      </c>
      <c r="N15" s="35">
        <f t="shared" si="1"/>
        <v>169.81</v>
      </c>
      <c r="O15" s="39">
        <v>169.81</v>
      </c>
      <c r="P15" s="37" t="str">
        <f t="shared" si="2"/>
        <v/>
      </c>
      <c r="Q15" s="2"/>
      <c r="R15" s="105"/>
    </row>
    <row r="16" spans="1:18" ht="30" customHeight="1">
      <c r="A16" s="38">
        <v>6</v>
      </c>
      <c r="B16" s="43">
        <v>41336</v>
      </c>
      <c r="C16" s="29" t="s">
        <v>48</v>
      </c>
      <c r="D16" s="96" t="s">
        <v>53</v>
      </c>
      <c r="E16" s="96" t="s">
        <v>50</v>
      </c>
      <c r="F16" s="97" t="s">
        <v>51</v>
      </c>
      <c r="G16" s="102"/>
      <c r="H16" s="99"/>
      <c r="I16" s="30"/>
      <c r="J16" s="31">
        <v>10</v>
      </c>
      <c r="K16" s="100"/>
      <c r="L16" s="33"/>
      <c r="M16" s="34"/>
      <c r="N16" s="35">
        <f t="shared" si="1"/>
        <v>10</v>
      </c>
      <c r="O16" s="39"/>
      <c r="P16" s="37" t="str">
        <f t="shared" si="2"/>
        <v/>
      </c>
      <c r="Q16" s="2"/>
      <c r="R16" s="104"/>
    </row>
    <row r="17" spans="1:18" ht="30" customHeight="1">
      <c r="A17" s="38">
        <v>7</v>
      </c>
      <c r="B17" s="43">
        <v>41336</v>
      </c>
      <c r="C17" s="29" t="s">
        <v>48</v>
      </c>
      <c r="D17" s="96" t="s">
        <v>49</v>
      </c>
      <c r="E17" s="96" t="s">
        <v>50</v>
      </c>
      <c r="F17" s="97" t="s">
        <v>51</v>
      </c>
      <c r="G17" s="102"/>
      <c r="H17" s="99"/>
      <c r="I17" s="30"/>
      <c r="J17" s="31"/>
      <c r="K17" s="100"/>
      <c r="L17" s="33"/>
      <c r="M17" s="34">
        <v>50.15</v>
      </c>
      <c r="N17" s="35">
        <f t="shared" si="1"/>
        <v>50.15</v>
      </c>
      <c r="O17" s="39">
        <v>50.15</v>
      </c>
      <c r="P17" s="37" t="str">
        <f t="shared" si="2"/>
        <v/>
      </c>
      <c r="Q17" s="2"/>
      <c r="R17" s="104"/>
    </row>
    <row r="18" spans="1:18" ht="30" customHeight="1">
      <c r="A18" s="38">
        <v>8</v>
      </c>
      <c r="B18" s="43">
        <v>41337</v>
      </c>
      <c r="C18" s="29" t="s">
        <v>48</v>
      </c>
      <c r="D18" s="96" t="s">
        <v>49</v>
      </c>
      <c r="E18" s="96" t="s">
        <v>50</v>
      </c>
      <c r="F18" s="97" t="s">
        <v>51</v>
      </c>
      <c r="G18" s="102"/>
      <c r="H18" s="99"/>
      <c r="I18" s="30"/>
      <c r="J18" s="31"/>
      <c r="K18" s="100"/>
      <c r="L18" s="33"/>
      <c r="M18" s="34">
        <v>5.83</v>
      </c>
      <c r="N18" s="35">
        <f t="shared" si="1"/>
        <v>5.83</v>
      </c>
      <c r="O18" s="39"/>
      <c r="P18" s="37" t="str">
        <f t="shared" si="2"/>
        <v/>
      </c>
      <c r="Q18" s="2"/>
      <c r="R18" s="104"/>
    </row>
    <row r="19" spans="1:18" ht="30" customHeight="1">
      <c r="A19" s="38">
        <v>9</v>
      </c>
      <c r="B19" s="107">
        <v>41334</v>
      </c>
      <c r="C19" s="108" t="s">
        <v>48</v>
      </c>
      <c r="D19" s="108" t="s">
        <v>54</v>
      </c>
      <c r="E19" s="109" t="s">
        <v>50</v>
      </c>
      <c r="F19" s="110" t="s">
        <v>51</v>
      </c>
      <c r="G19" s="111"/>
      <c r="H19" s="112"/>
      <c r="I19" s="113"/>
      <c r="J19" s="114"/>
      <c r="K19" s="115"/>
      <c r="L19" s="116"/>
      <c r="M19" s="117">
        <v>120.19</v>
      </c>
      <c r="N19" s="35">
        <f t="shared" si="1"/>
        <v>120.19</v>
      </c>
      <c r="O19" s="39">
        <v>120.19</v>
      </c>
      <c r="P19" s="37" t="str">
        <f t="shared" si="2"/>
        <v/>
      </c>
      <c r="Q19" s="2"/>
      <c r="R19" s="104"/>
    </row>
    <row r="20" spans="1:18" ht="30" customHeight="1">
      <c r="A20" s="38">
        <v>10</v>
      </c>
      <c r="B20" s="43"/>
      <c r="C20" s="29"/>
      <c r="D20" s="29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ref="N20:N26" si="3">SUM(H20:M20)</f>
        <v>0</v>
      </c>
      <c r="O20" s="39"/>
      <c r="P20" s="37" t="str">
        <f t="shared" ref="P20:P55" si="4">IF(F20="Milano","X","")</f>
        <v/>
      </c>
      <c r="Q20" s="2"/>
      <c r="R20" s="104"/>
    </row>
    <row r="21" spans="1:18" ht="30" customHeight="1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3"/>
        <v>0</v>
      </c>
      <c r="O21" s="39"/>
      <c r="P21" s="37" t="str">
        <f t="shared" si="4"/>
        <v/>
      </c>
      <c r="Q21" s="2"/>
      <c r="R21" s="104"/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3"/>
        <v>0</v>
      </c>
      <c r="O22" s="39"/>
      <c r="P22" s="37" t="str">
        <f t="shared" si="4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3"/>
        <v>0</v>
      </c>
      <c r="O23" s="39"/>
      <c r="P23" s="37" t="str">
        <f t="shared" si="4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3"/>
        <v>0</v>
      </c>
      <c r="O24" s="39"/>
      <c r="P24" s="37" t="str">
        <f t="shared" si="4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3"/>
        <v>0</v>
      </c>
      <c r="O25" s="39"/>
      <c r="P25" s="37" t="str">
        <f t="shared" si="4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3"/>
        <v>0</v>
      </c>
      <c r="O26" s="39"/>
      <c r="P26" s="37" t="str">
        <f t="shared" si="4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4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5">SUM(H28:M28)</f>
        <v>0</v>
      </c>
      <c r="O28" s="39"/>
      <c r="P28" s="37" t="str">
        <f t="shared" si="4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6">IF($D$3="si",($G$5/$G$6*G29),IF($D$3="no",G29*$G$4,0))</f>
        <v>0</v>
      </c>
      <c r="I29" s="44"/>
      <c r="J29" s="32"/>
      <c r="K29" s="33"/>
      <c r="L29" s="33"/>
      <c r="M29" s="34"/>
      <c r="N29" s="35">
        <f t="shared" si="5"/>
        <v>0</v>
      </c>
      <c r="O29" s="39"/>
      <c r="P29" s="37" t="str">
        <f t="shared" si="4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6"/>
        <v>0</v>
      </c>
      <c r="I30" s="44"/>
      <c r="J30" s="32"/>
      <c r="K30" s="33"/>
      <c r="L30" s="33"/>
      <c r="M30" s="34"/>
      <c r="N30" s="35">
        <f t="shared" si="5"/>
        <v>0</v>
      </c>
      <c r="O30" s="39"/>
      <c r="P30" s="37" t="str">
        <f t="shared" si="4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6"/>
        <v>0</v>
      </c>
      <c r="I31" s="44"/>
      <c r="J31" s="32"/>
      <c r="K31" s="33"/>
      <c r="L31" s="33"/>
      <c r="M31" s="34"/>
      <c r="N31" s="35">
        <f t="shared" si="5"/>
        <v>0</v>
      </c>
      <c r="O31" s="39"/>
      <c r="P31" s="37" t="str">
        <f t="shared" si="4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6"/>
        <v>0</v>
      </c>
      <c r="I32" s="44"/>
      <c r="J32" s="32"/>
      <c r="K32" s="33"/>
      <c r="L32" s="33"/>
      <c r="M32" s="34"/>
      <c r="N32" s="35">
        <f t="shared" si="5"/>
        <v>0</v>
      </c>
      <c r="O32" s="39"/>
      <c r="P32" s="37" t="str">
        <f t="shared" si="4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6"/>
        <v>0</v>
      </c>
      <c r="I33" s="44"/>
      <c r="J33" s="32"/>
      <c r="K33" s="33"/>
      <c r="L33" s="33"/>
      <c r="M33" s="34"/>
      <c r="N33" s="35">
        <f t="shared" si="5"/>
        <v>0</v>
      </c>
      <c r="O33" s="39"/>
      <c r="P33" s="37" t="str">
        <f t="shared" si="4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6"/>
        <v>0</v>
      </c>
      <c r="I34" s="44"/>
      <c r="J34" s="32"/>
      <c r="K34" s="33"/>
      <c r="L34" s="33"/>
      <c r="M34" s="34"/>
      <c r="N34" s="35">
        <f t="shared" si="5"/>
        <v>0</v>
      </c>
      <c r="O34" s="39"/>
      <c r="P34" s="37" t="str">
        <f t="shared" si="4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6"/>
        <v>0</v>
      </c>
      <c r="I35" s="44"/>
      <c r="J35" s="32"/>
      <c r="K35" s="33"/>
      <c r="L35" s="33"/>
      <c r="M35" s="34"/>
      <c r="N35" s="35">
        <f t="shared" si="5"/>
        <v>0</v>
      </c>
      <c r="O35" s="39"/>
      <c r="P35" s="37" t="str">
        <f t="shared" si="4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6"/>
        <v>0</v>
      </c>
      <c r="I36" s="44"/>
      <c r="J36" s="32"/>
      <c r="K36" s="33"/>
      <c r="L36" s="33"/>
      <c r="M36" s="34"/>
      <c r="N36" s="35">
        <f t="shared" si="5"/>
        <v>0</v>
      </c>
      <c r="O36" s="39"/>
      <c r="P36" s="37" t="str">
        <f t="shared" si="4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5"/>
        <v>0</v>
      </c>
      <c r="O37" s="39"/>
      <c r="P37" s="37" t="str">
        <f t="shared" si="4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6"/>
        <v>0</v>
      </c>
      <c r="I38" s="44"/>
      <c r="J38" s="32"/>
      <c r="K38" s="33"/>
      <c r="L38" s="33"/>
      <c r="M38" s="34"/>
      <c r="N38" s="35">
        <f t="shared" si="5"/>
        <v>0</v>
      </c>
      <c r="O38" s="39"/>
      <c r="P38" s="37" t="str">
        <f t="shared" si="4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6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4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7">SUM(H40:M40)</f>
        <v>0</v>
      </c>
      <c r="O40" s="39"/>
      <c r="P40" s="37" t="str">
        <f t="shared" si="4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55" si="8">IF($D$3="si",($G$5/$G$6*G41),IF($D$3="no",G41*$G$4,0))</f>
        <v>0</v>
      </c>
      <c r="I41" s="44"/>
      <c r="J41" s="32"/>
      <c r="K41" s="33"/>
      <c r="L41" s="33"/>
      <c r="M41" s="34"/>
      <c r="N41" s="35">
        <f t="shared" si="7"/>
        <v>0</v>
      </c>
      <c r="O41" s="39"/>
      <c r="P41" s="37" t="str">
        <f t="shared" si="4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8"/>
        <v>0</v>
      </c>
      <c r="I42" s="44"/>
      <c r="J42" s="32"/>
      <c r="K42" s="33"/>
      <c r="L42" s="33"/>
      <c r="M42" s="34"/>
      <c r="N42" s="35">
        <f t="shared" si="7"/>
        <v>0</v>
      </c>
      <c r="O42" s="39"/>
      <c r="P42" s="37" t="str">
        <f t="shared" si="4"/>
        <v/>
      </c>
      <c r="Q42" s="2"/>
      <c r="R42" s="104"/>
    </row>
    <row r="43" spans="1:18" ht="30" customHeight="1">
      <c r="A43" s="38">
        <v>33</v>
      </c>
      <c r="B43" s="43"/>
      <c r="C43" s="40"/>
      <c r="D43" s="45"/>
      <c r="E43" s="41"/>
      <c r="F43" s="42"/>
      <c r="G43" s="102"/>
      <c r="H43" s="99">
        <f t="shared" si="8"/>
        <v>0</v>
      </c>
      <c r="I43" s="44"/>
      <c r="J43" s="32"/>
      <c r="K43" s="33"/>
      <c r="L43" s="33"/>
      <c r="M43" s="34"/>
      <c r="N43" s="35">
        <f t="shared" si="7"/>
        <v>0</v>
      </c>
      <c r="O43" s="39"/>
      <c r="P43" s="37" t="str">
        <f t="shared" si="4"/>
        <v/>
      </c>
      <c r="Q43" s="2"/>
      <c r="R43" s="104"/>
    </row>
    <row r="44" spans="1:18" ht="30" customHeight="1">
      <c r="A44" s="38">
        <v>34</v>
      </c>
      <c r="B44" s="43"/>
      <c r="C44" s="40"/>
      <c r="D44" s="45"/>
      <c r="E44" s="41"/>
      <c r="F44" s="42"/>
      <c r="G44" s="102"/>
      <c r="H44" s="99">
        <f t="shared" si="8"/>
        <v>0</v>
      </c>
      <c r="I44" s="44"/>
      <c r="J44" s="32"/>
      <c r="K44" s="33"/>
      <c r="L44" s="33"/>
      <c r="M44" s="34"/>
      <c r="N44" s="35">
        <f t="shared" si="7"/>
        <v>0</v>
      </c>
      <c r="O44" s="39"/>
      <c r="P44" s="37" t="str">
        <f t="shared" si="4"/>
        <v/>
      </c>
      <c r="Q44" s="2"/>
      <c r="R44" s="104"/>
    </row>
    <row r="45" spans="1:18" ht="30" customHeight="1">
      <c r="A45" s="38">
        <v>35</v>
      </c>
      <c r="B45" s="43"/>
      <c r="C45" s="40"/>
      <c r="D45" s="45"/>
      <c r="E45" s="41"/>
      <c r="F45" s="42"/>
      <c r="G45" s="102"/>
      <c r="H45" s="99">
        <f t="shared" si="8"/>
        <v>0</v>
      </c>
      <c r="I45" s="44"/>
      <c r="J45" s="32"/>
      <c r="K45" s="33"/>
      <c r="L45" s="33"/>
      <c r="M45" s="34"/>
      <c r="N45" s="35">
        <f t="shared" si="7"/>
        <v>0</v>
      </c>
      <c r="O45" s="39"/>
      <c r="P45" s="37" t="str">
        <f t="shared" si="4"/>
        <v/>
      </c>
      <c r="Q45" s="2"/>
      <c r="R45" s="104"/>
    </row>
    <row r="46" spans="1:18" ht="30" customHeight="1">
      <c r="A46" s="38">
        <v>36</v>
      </c>
      <c r="B46" s="43"/>
      <c r="C46" s="40"/>
      <c r="D46" s="45"/>
      <c r="E46" s="41"/>
      <c r="F46" s="42"/>
      <c r="G46" s="102"/>
      <c r="H46" s="99">
        <f t="shared" si="8"/>
        <v>0</v>
      </c>
      <c r="I46" s="44"/>
      <c r="J46" s="32"/>
      <c r="K46" s="33"/>
      <c r="L46" s="33"/>
      <c r="M46" s="34"/>
      <c r="N46" s="35">
        <f t="shared" si="7"/>
        <v>0</v>
      </c>
      <c r="O46" s="39"/>
      <c r="P46" s="37" t="str">
        <f t="shared" si="4"/>
        <v/>
      </c>
      <c r="Q46" s="2"/>
      <c r="R46" s="104"/>
    </row>
    <row r="47" spans="1:18" ht="30" customHeight="1">
      <c r="A47" s="38">
        <v>37</v>
      </c>
      <c r="B47" s="43"/>
      <c r="C47" s="40"/>
      <c r="D47" s="45"/>
      <c r="E47" s="41"/>
      <c r="F47" s="42"/>
      <c r="G47" s="102"/>
      <c r="H47" s="99">
        <f t="shared" si="8"/>
        <v>0</v>
      </c>
      <c r="I47" s="44"/>
      <c r="J47" s="32"/>
      <c r="K47" s="33"/>
      <c r="L47" s="33"/>
      <c r="M47" s="34"/>
      <c r="N47" s="35">
        <f t="shared" si="7"/>
        <v>0</v>
      </c>
      <c r="O47" s="39"/>
      <c r="P47" s="37" t="str">
        <f t="shared" si="4"/>
        <v/>
      </c>
      <c r="Q47" s="2"/>
      <c r="R47" s="104"/>
    </row>
    <row r="48" spans="1:18" ht="30" customHeight="1">
      <c r="A48" s="38">
        <v>38</v>
      </c>
      <c r="B48" s="43"/>
      <c r="C48" s="40"/>
      <c r="D48" s="45"/>
      <c r="E48" s="41"/>
      <c r="F48" s="42"/>
      <c r="G48" s="102"/>
      <c r="H48" s="99">
        <f t="shared" si="8"/>
        <v>0</v>
      </c>
      <c r="I48" s="44"/>
      <c r="J48" s="32"/>
      <c r="K48" s="33"/>
      <c r="L48" s="33"/>
      <c r="M48" s="34"/>
      <c r="N48" s="35">
        <f t="shared" si="7"/>
        <v>0</v>
      </c>
      <c r="O48" s="39"/>
      <c r="P48" s="37" t="str">
        <f t="shared" si="4"/>
        <v/>
      </c>
      <c r="Q48" s="2"/>
      <c r="R48" s="104"/>
    </row>
    <row r="49" spans="1:18" ht="30" customHeight="1">
      <c r="A49" s="38">
        <v>39</v>
      </c>
      <c r="B49" s="43"/>
      <c r="C49" s="40"/>
      <c r="D49" s="45"/>
      <c r="E49" s="41"/>
      <c r="F49" s="42"/>
      <c r="G49" s="102"/>
      <c r="H49" s="99">
        <f t="shared" si="8"/>
        <v>0</v>
      </c>
      <c r="I49" s="44"/>
      <c r="J49" s="32"/>
      <c r="K49" s="33"/>
      <c r="L49" s="33"/>
      <c r="M49" s="34"/>
      <c r="N49" s="35">
        <f t="shared" si="7"/>
        <v>0</v>
      </c>
      <c r="O49" s="39"/>
      <c r="P49" s="37" t="str">
        <f t="shared" si="4"/>
        <v/>
      </c>
      <c r="Q49" s="2"/>
      <c r="R49" s="104"/>
    </row>
    <row r="50" spans="1:18" ht="30" customHeight="1">
      <c r="A50" s="38">
        <v>40</v>
      </c>
      <c r="B50" s="43"/>
      <c r="C50" s="40"/>
      <c r="D50" s="45"/>
      <c r="E50" s="41"/>
      <c r="F50" s="42"/>
      <c r="G50" s="102"/>
      <c r="H50" s="99">
        <f t="shared" si="8"/>
        <v>0</v>
      </c>
      <c r="I50" s="44"/>
      <c r="J50" s="32"/>
      <c r="K50" s="33"/>
      <c r="L50" s="33"/>
      <c r="M50" s="34"/>
      <c r="N50" s="35">
        <f t="shared" si="7"/>
        <v>0</v>
      </c>
      <c r="O50" s="39"/>
      <c r="P50" s="37" t="str">
        <f t="shared" si="4"/>
        <v/>
      </c>
      <c r="Q50" s="2"/>
      <c r="R50" s="104"/>
    </row>
    <row r="51" spans="1:18" ht="30" customHeight="1">
      <c r="A51" s="38">
        <v>41</v>
      </c>
      <c r="B51" s="43"/>
      <c r="C51" s="40"/>
      <c r="D51" s="45"/>
      <c r="E51" s="41"/>
      <c r="F51" s="42"/>
      <c r="G51" s="102"/>
      <c r="H51" s="99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7"/>
        <v>0</v>
      </c>
      <c r="O51" s="39"/>
      <c r="P51" s="37" t="str">
        <f t="shared" si="4"/>
        <v/>
      </c>
      <c r="Q51" s="2"/>
      <c r="R51" s="104"/>
    </row>
    <row r="52" spans="1:18" ht="30" customHeight="1">
      <c r="A52" s="38">
        <v>42</v>
      </c>
      <c r="B52" s="43"/>
      <c r="C52" s="40"/>
      <c r="D52" s="45"/>
      <c r="E52" s="41"/>
      <c r="F52" s="42"/>
      <c r="G52" s="102"/>
      <c r="H52" s="99">
        <f t="shared" si="8"/>
        <v>0</v>
      </c>
      <c r="I52" s="44"/>
      <c r="J52" s="32"/>
      <c r="K52" s="33"/>
      <c r="L52" s="33"/>
      <c r="M52" s="34"/>
      <c r="N52" s="35">
        <f t="shared" si="7"/>
        <v>0</v>
      </c>
      <c r="O52" s="39"/>
      <c r="P52" s="37" t="str">
        <f t="shared" si="4"/>
        <v/>
      </c>
      <c r="Q52" s="2"/>
      <c r="R52" s="104"/>
    </row>
    <row r="53" spans="1:18" ht="30" customHeight="1">
      <c r="A53" s="38">
        <v>43</v>
      </c>
      <c r="B53" s="43"/>
      <c r="C53" s="40"/>
      <c r="D53" s="45"/>
      <c r="E53" s="41"/>
      <c r="F53" s="42"/>
      <c r="G53" s="102"/>
      <c r="H53" s="99">
        <f t="shared" si="8"/>
        <v>0</v>
      </c>
      <c r="I53" s="44"/>
      <c r="J53" s="32"/>
      <c r="K53" s="33"/>
      <c r="L53" s="33"/>
      <c r="M53" s="34"/>
      <c r="N53" s="35">
        <f t="shared" si="7"/>
        <v>0</v>
      </c>
      <c r="O53" s="39"/>
      <c r="P53" s="37" t="str">
        <f t="shared" si="4"/>
        <v/>
      </c>
      <c r="Q53" s="2"/>
      <c r="R53" s="104"/>
    </row>
    <row r="54" spans="1:18" ht="30" customHeight="1">
      <c r="A54" s="38">
        <v>44</v>
      </c>
      <c r="B54" s="43"/>
      <c r="C54" s="40"/>
      <c r="D54" s="45"/>
      <c r="E54" s="41"/>
      <c r="F54" s="42"/>
      <c r="G54" s="102"/>
      <c r="H54" s="99">
        <f t="shared" si="8"/>
        <v>0</v>
      </c>
      <c r="I54" s="44"/>
      <c r="J54" s="32"/>
      <c r="K54" s="33"/>
      <c r="L54" s="33"/>
      <c r="M54" s="34"/>
      <c r="N54" s="35">
        <f t="shared" si="7"/>
        <v>0</v>
      </c>
      <c r="O54" s="39"/>
      <c r="P54" s="37" t="str">
        <f t="shared" si="4"/>
        <v/>
      </c>
      <c r="Q54" s="2"/>
      <c r="R54" s="104"/>
    </row>
    <row r="55" spans="1:18" ht="30" customHeight="1">
      <c r="A55" s="38">
        <v>45</v>
      </c>
      <c r="B55" s="43"/>
      <c r="C55" s="40"/>
      <c r="D55" s="45"/>
      <c r="E55" s="41"/>
      <c r="F55" s="42"/>
      <c r="G55" s="102"/>
      <c r="H55" s="99">
        <f t="shared" si="8"/>
        <v>0</v>
      </c>
      <c r="I55" s="44"/>
      <c r="J55" s="32"/>
      <c r="K55" s="33"/>
      <c r="L55" s="33"/>
      <c r="M55" s="34"/>
      <c r="N55" s="35">
        <f t="shared" si="7"/>
        <v>0</v>
      </c>
      <c r="O55" s="39"/>
      <c r="P55" s="37" t="str">
        <f t="shared" si="4"/>
        <v/>
      </c>
      <c r="Q55" s="2"/>
      <c r="R55" s="10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6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6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6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type="textLength" operator="greaterThan" sqref="F57 F30:F55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allowBlank="1" sqref="C57 C30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view="pageBreakPreview" zoomScale="50" zoomScaleSheetLayoutView="50" workbookViewId="0">
      <pane ySplit="5" topLeftCell="A12" activePane="bottomLeft" state="frozen"/>
      <selection pane="bottomLeft" activeCell="A55" sqref="A43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52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12170.27</v>
      </c>
      <c r="Q1" s="3" t="s">
        <v>27</v>
      </c>
      <c r="R1" s="118">
        <f>SUM(R12:R16)</f>
        <v>1491.78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  <c r="R2" s="118"/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12231.27</v>
      </c>
      <c r="Q3" s="13"/>
      <c r="R3" s="118">
        <f>SUM(R11:R13,R15:R16)</f>
        <v>1499.23</v>
      </c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8"/>
    </row>
    <row r="5" spans="1:18" s="8" customFormat="1" ht="43.5" customHeight="1" thickTop="1" thickBot="1">
      <c r="A5" s="4"/>
      <c r="B5" s="19" t="s">
        <v>6</v>
      </c>
      <c r="C5" s="20"/>
      <c r="D5" s="52">
        <v>5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-61</v>
      </c>
      <c r="Q5" s="13"/>
      <c r="R5" s="118">
        <f>R1-R3</f>
        <v>-7.4500000000000455</v>
      </c>
    </row>
    <row r="6" spans="1:18" s="8" customFormat="1" ht="43.5" customHeight="1" thickTop="1" thickBot="1">
      <c r="A6" s="4"/>
      <c r="B6" s="87" t="s">
        <v>55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9">
        <f t="shared" ref="G7:O7" si="0">SUM(G11:G42)</f>
        <v>0</v>
      </c>
      <c r="H7" s="90">
        <f t="shared" si="0"/>
        <v>0</v>
      </c>
      <c r="I7" s="91">
        <f t="shared" si="0"/>
        <v>0</v>
      </c>
      <c r="J7" s="91">
        <f t="shared" si="0"/>
        <v>140</v>
      </c>
      <c r="K7" s="91">
        <f t="shared" si="0"/>
        <v>0</v>
      </c>
      <c r="L7" s="91">
        <f t="shared" si="0"/>
        <v>10202.07</v>
      </c>
      <c r="M7" s="92">
        <f t="shared" si="0"/>
        <v>1828.2</v>
      </c>
      <c r="N7" s="93">
        <f t="shared" si="0"/>
        <v>12170.27</v>
      </c>
      <c r="O7" s="94">
        <f t="shared" si="0"/>
        <v>12231.27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3" t="s">
        <v>24</v>
      </c>
      <c r="E8" s="139" t="s">
        <v>43</v>
      </c>
      <c r="F8" s="155" t="s">
        <v>44</v>
      </c>
      <c r="G8" s="156" t="s">
        <v>15</v>
      </c>
      <c r="H8" s="158" t="s">
        <v>16</v>
      </c>
      <c r="I8" s="123" t="s">
        <v>33</v>
      </c>
      <c r="J8" s="122" t="s">
        <v>35</v>
      </c>
      <c r="K8" s="122" t="s">
        <v>34</v>
      </c>
      <c r="L8" s="159" t="s">
        <v>45</v>
      </c>
      <c r="M8" s="160"/>
      <c r="N8" s="135" t="s">
        <v>17</v>
      </c>
      <c r="O8" s="147" t="s">
        <v>18</v>
      </c>
      <c r="P8" s="133" t="s">
        <v>19</v>
      </c>
      <c r="Q8" s="2"/>
      <c r="R8" s="161" t="s">
        <v>46</v>
      </c>
    </row>
    <row r="9" spans="1:18" ht="36" customHeight="1" thickTop="1" thickBot="1">
      <c r="A9" s="137"/>
      <c r="B9" s="139" t="s">
        <v>12</v>
      </c>
      <c r="C9" s="139"/>
      <c r="D9" s="154"/>
      <c r="E9" s="139"/>
      <c r="F9" s="155"/>
      <c r="G9" s="157"/>
      <c r="H9" s="158" t="s">
        <v>33</v>
      </c>
      <c r="I9" s="123" t="s">
        <v>33</v>
      </c>
      <c r="J9" s="123"/>
      <c r="K9" s="123" t="s">
        <v>32</v>
      </c>
      <c r="L9" s="128" t="s">
        <v>22</v>
      </c>
      <c r="M9" s="165" t="s">
        <v>23</v>
      </c>
      <c r="N9" s="135"/>
      <c r="O9" s="147"/>
      <c r="P9" s="133"/>
      <c r="Q9" s="2"/>
      <c r="R9" s="162"/>
    </row>
    <row r="10" spans="1:18" ht="37.5" customHeight="1" thickTop="1" thickBot="1">
      <c r="A10" s="137"/>
      <c r="B10" s="139"/>
      <c r="C10" s="139"/>
      <c r="D10" s="154"/>
      <c r="E10" s="139"/>
      <c r="F10" s="155"/>
      <c r="G10" s="95" t="s">
        <v>20</v>
      </c>
      <c r="H10" s="158"/>
      <c r="I10" s="123"/>
      <c r="J10" s="123"/>
      <c r="K10" s="123"/>
      <c r="L10" s="164"/>
      <c r="M10" s="132"/>
      <c r="N10" s="135"/>
      <c r="O10" s="147"/>
      <c r="P10" s="133"/>
      <c r="Q10" s="2"/>
      <c r="R10" s="163"/>
    </row>
    <row r="11" spans="1:18" ht="30" customHeight="1" thickTop="1">
      <c r="A11" s="27">
        <v>1</v>
      </c>
      <c r="B11" s="43">
        <v>41339</v>
      </c>
      <c r="C11" s="29" t="s">
        <v>56</v>
      </c>
      <c r="D11" s="96" t="s">
        <v>57</v>
      </c>
      <c r="E11" s="96" t="s">
        <v>58</v>
      </c>
      <c r="F11" s="97" t="s">
        <v>59</v>
      </c>
      <c r="G11" s="98"/>
      <c r="H11" s="99"/>
      <c r="I11" s="30"/>
      <c r="J11" s="31"/>
      <c r="K11" s="100"/>
      <c r="L11" s="100"/>
      <c r="M11" s="34"/>
      <c r="N11" s="35">
        <f>SUM(H11:M11)</f>
        <v>0</v>
      </c>
      <c r="O11" s="36">
        <v>200</v>
      </c>
      <c r="P11" s="37"/>
      <c r="Q11" s="2"/>
      <c r="R11" s="101">
        <v>24.51</v>
      </c>
    </row>
    <row r="12" spans="1:18" ht="30" customHeight="1">
      <c r="A12" s="38">
        <v>2</v>
      </c>
      <c r="B12" s="43">
        <v>41340</v>
      </c>
      <c r="C12" s="29" t="s">
        <v>56</v>
      </c>
      <c r="D12" s="96" t="s">
        <v>49</v>
      </c>
      <c r="E12" s="96" t="s">
        <v>58</v>
      </c>
      <c r="F12" s="97" t="s">
        <v>59</v>
      </c>
      <c r="G12" s="102"/>
      <c r="H12" s="99"/>
      <c r="I12" s="30"/>
      <c r="J12" s="31"/>
      <c r="K12" s="100"/>
      <c r="L12" s="33"/>
      <c r="M12" s="34">
        <v>995.2</v>
      </c>
      <c r="N12" s="35">
        <f>SUM(H12:M12)</f>
        <v>995.2</v>
      </c>
      <c r="O12" s="39">
        <v>995.2</v>
      </c>
      <c r="P12" s="37"/>
      <c r="Q12" s="2"/>
      <c r="R12" s="101">
        <v>122.25</v>
      </c>
    </row>
    <row r="13" spans="1:18" ht="30" customHeight="1">
      <c r="A13" s="38">
        <v>3</v>
      </c>
      <c r="B13" s="43">
        <v>41341</v>
      </c>
      <c r="C13" s="29" t="s">
        <v>56</v>
      </c>
      <c r="D13" s="96" t="s">
        <v>49</v>
      </c>
      <c r="E13" s="96" t="s">
        <v>58</v>
      </c>
      <c r="F13" s="97" t="s">
        <v>59</v>
      </c>
      <c r="G13" s="102"/>
      <c r="H13" s="99"/>
      <c r="I13" s="30"/>
      <c r="J13" s="31"/>
      <c r="K13" s="100"/>
      <c r="L13" s="33"/>
      <c r="M13" s="34">
        <v>833</v>
      </c>
      <c r="N13" s="35">
        <f>SUM(H13:M13)</f>
        <v>833</v>
      </c>
      <c r="O13" s="39">
        <v>833</v>
      </c>
      <c r="P13" s="37" t="str">
        <f t="shared" ref="P13:P42" si="1">IF(F13="Milano","X","")</f>
        <v/>
      </c>
      <c r="Q13" s="2"/>
      <c r="R13" s="103">
        <v>102.32</v>
      </c>
    </row>
    <row r="14" spans="1:18" ht="30" customHeight="1">
      <c r="A14" s="38">
        <v>4</v>
      </c>
      <c r="B14" s="43">
        <v>41341</v>
      </c>
      <c r="C14" s="29" t="s">
        <v>56</v>
      </c>
      <c r="D14" s="96" t="s">
        <v>60</v>
      </c>
      <c r="E14" s="96" t="s">
        <v>58</v>
      </c>
      <c r="F14" s="97" t="s">
        <v>59</v>
      </c>
      <c r="G14" s="102"/>
      <c r="H14" s="99"/>
      <c r="I14" s="30"/>
      <c r="J14" s="31">
        <v>140</v>
      </c>
      <c r="K14" s="100"/>
      <c r="L14" s="33"/>
      <c r="M14" s="34"/>
      <c r="N14" s="35">
        <f t="shared" ref="N14:N26" si="2">SUM(H14:M14)</f>
        <v>140</v>
      </c>
      <c r="O14" s="39"/>
      <c r="P14" s="37" t="str">
        <f t="shared" si="1"/>
        <v/>
      </c>
      <c r="Q14" s="2"/>
      <c r="R14" s="104">
        <v>17.059999999999999</v>
      </c>
    </row>
    <row r="15" spans="1:18" ht="30" customHeight="1">
      <c r="A15" s="38">
        <v>5</v>
      </c>
      <c r="B15" s="107">
        <v>41342</v>
      </c>
      <c r="C15" s="108" t="s">
        <v>56</v>
      </c>
      <c r="D15" s="109" t="s">
        <v>54</v>
      </c>
      <c r="E15" s="109" t="s">
        <v>58</v>
      </c>
      <c r="F15" s="110" t="s">
        <v>59</v>
      </c>
      <c r="G15" s="102"/>
      <c r="H15" s="99"/>
      <c r="I15" s="30"/>
      <c r="J15" s="31"/>
      <c r="K15" s="100"/>
      <c r="L15" s="34">
        <v>9928.59</v>
      </c>
      <c r="N15" s="35">
        <f>SUM(H15:L15)</f>
        <v>9928.59</v>
      </c>
      <c r="O15" s="39">
        <v>9928.59</v>
      </c>
      <c r="P15" s="37" t="str">
        <f t="shared" si="1"/>
        <v/>
      </c>
      <c r="Q15" s="2"/>
      <c r="R15" s="105">
        <v>1216.6400000000001</v>
      </c>
    </row>
    <row r="16" spans="1:18" ht="30" customHeight="1">
      <c r="A16" s="38">
        <v>6</v>
      </c>
      <c r="B16" s="43">
        <v>41342</v>
      </c>
      <c r="C16" s="108" t="s">
        <v>56</v>
      </c>
      <c r="D16" s="109" t="s">
        <v>54</v>
      </c>
      <c r="E16" s="109" t="s">
        <v>58</v>
      </c>
      <c r="F16" s="110" t="s">
        <v>59</v>
      </c>
      <c r="G16" s="102"/>
      <c r="H16" s="99"/>
      <c r="I16" s="30"/>
      <c r="J16" s="31"/>
      <c r="K16" s="100"/>
      <c r="L16" s="33">
        <v>273.48</v>
      </c>
      <c r="M16" s="34"/>
      <c r="N16" s="35">
        <f t="shared" si="2"/>
        <v>273.48</v>
      </c>
      <c r="O16" s="39">
        <v>274.48</v>
      </c>
      <c r="P16" s="37" t="str">
        <f t="shared" si="1"/>
        <v/>
      </c>
      <c r="Q16" s="2"/>
      <c r="R16" s="104">
        <v>33.51</v>
      </c>
    </row>
    <row r="17" spans="1:18" ht="30" customHeight="1">
      <c r="A17" s="38">
        <v>7</v>
      </c>
      <c r="B17" s="43"/>
      <c r="C17" s="29"/>
      <c r="D17" s="29"/>
      <c r="E17" s="96"/>
      <c r="F17" s="97"/>
      <c r="G17" s="102"/>
      <c r="H17" s="99"/>
      <c r="I17" s="30"/>
      <c r="J17" s="31"/>
      <c r="K17" s="100"/>
      <c r="L17" s="33"/>
      <c r="M17" s="34"/>
      <c r="N17" s="35">
        <f t="shared" si="2"/>
        <v>0</v>
      </c>
      <c r="O17" s="39"/>
      <c r="P17" s="37" t="str">
        <f t="shared" si="1"/>
        <v/>
      </c>
      <c r="Q17" s="2"/>
      <c r="R17" s="104"/>
    </row>
    <row r="18" spans="1:18" ht="30" customHeight="1">
      <c r="A18" s="38">
        <v>8</v>
      </c>
      <c r="B18" s="43"/>
      <c r="C18" s="29"/>
      <c r="D18" s="29"/>
      <c r="E18" s="96"/>
      <c r="F18" s="97"/>
      <c r="G18" s="102"/>
      <c r="H18" s="99"/>
      <c r="I18" s="30"/>
      <c r="J18" s="31"/>
      <c r="K18" s="100"/>
      <c r="L18" s="33"/>
      <c r="M18" s="34"/>
      <c r="N18" s="35">
        <f t="shared" si="2"/>
        <v>0</v>
      </c>
      <c r="O18" s="39"/>
      <c r="P18" s="37" t="str">
        <f t="shared" si="1"/>
        <v/>
      </c>
      <c r="Q18" s="2"/>
      <c r="R18" s="104"/>
    </row>
    <row r="19" spans="1:18" ht="30" customHeight="1">
      <c r="A19" s="38">
        <v>9</v>
      </c>
      <c r="B19" s="43"/>
      <c r="C19" s="29"/>
      <c r="D19" s="29"/>
      <c r="E19" s="96"/>
      <c r="F19" s="97"/>
      <c r="G19" s="102"/>
      <c r="H19" s="99"/>
      <c r="I19" s="30"/>
      <c r="J19" s="31"/>
      <c r="K19" s="100"/>
      <c r="L19" s="33"/>
      <c r="M19" s="34"/>
      <c r="N19" s="35">
        <f t="shared" si="2"/>
        <v>0</v>
      </c>
      <c r="O19" s="39"/>
      <c r="P19" s="37" t="str">
        <f t="shared" si="1"/>
        <v/>
      </c>
      <c r="Q19" s="2"/>
      <c r="R19" s="104"/>
    </row>
    <row r="20" spans="1:18" ht="30" customHeight="1">
      <c r="A20" s="38">
        <v>10</v>
      </c>
      <c r="B20" s="43"/>
      <c r="C20" s="29"/>
      <c r="D20" s="29"/>
      <c r="E20" s="96"/>
      <c r="F20" s="97"/>
      <c r="G20" s="102"/>
      <c r="H20" s="99"/>
      <c r="I20" s="30"/>
      <c r="J20" s="31"/>
      <c r="K20" s="100"/>
      <c r="L20" s="33"/>
      <c r="M20" s="34"/>
      <c r="N20" s="35">
        <f t="shared" si="2"/>
        <v>0</v>
      </c>
      <c r="O20" s="39"/>
      <c r="P20" s="37" t="str">
        <f t="shared" si="1"/>
        <v/>
      </c>
      <c r="Q20" s="2"/>
      <c r="R20" s="104"/>
    </row>
    <row r="21" spans="1:18" ht="30" customHeight="1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4"/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2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42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8">
      <c r="A44" s="66"/>
      <c r="B44" s="67"/>
      <c r="C44" s="68"/>
      <c r="D44" s="69"/>
      <c r="E44" s="69"/>
      <c r="F44" s="70"/>
      <c r="G44" s="71"/>
      <c r="H44" s="72"/>
      <c r="I44" s="73"/>
      <c r="J44" s="73"/>
      <c r="K44" s="73"/>
      <c r="L44" s="73"/>
      <c r="M44" s="73"/>
      <c r="N44" s="74"/>
      <c r="O44" s="75"/>
      <c r="P44" s="106"/>
    </row>
    <row r="45" spans="1:18">
      <c r="A45" s="53"/>
      <c r="B45" s="65" t="s">
        <v>37</v>
      </c>
      <c r="C45" s="65"/>
      <c r="D45" s="65"/>
      <c r="E45" s="54"/>
      <c r="F45" s="54"/>
      <c r="G45" s="65" t="s">
        <v>39</v>
      </c>
      <c r="H45" s="65"/>
      <c r="I45" s="65"/>
      <c r="J45" s="54"/>
      <c r="K45" s="54"/>
      <c r="L45" s="65" t="s">
        <v>38</v>
      </c>
      <c r="M45" s="65"/>
      <c r="N45" s="65"/>
      <c r="O45" s="54"/>
      <c r="P45" s="106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06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4 C30:C42">
      <formula1>1</formula1>
      <formula2>0</formula2>
    </dataValidation>
    <dataValidation type="date" operator="greaterThanOrEqual" showErrorMessage="1" errorTitle="Data" error="Inserire una data superiore al 1/11/2000" sqref="B44 B11:B42">
      <formula1>36831</formula1>
      <formula2>0</formula2>
    </dataValidation>
    <dataValidation type="textLength" operator="greaterThan" sqref="F44 F30:F42">
      <formula1>1</formula1>
      <formula2>0</formula2>
    </dataValidation>
    <dataValidation type="textLength" operator="greaterThan" allowBlank="1" showErrorMessage="1" sqref="D44:E44 D30:E42">
      <formula1>1</formula1>
      <formula2>0</formula2>
    </dataValidation>
    <dataValidation type="whole" operator="greaterThanOrEqual" allowBlank="1" showErrorMessage="1" errorTitle="Valore" error="Inserire un numero maggiore o uguale a 0 (zero)!" sqref="N44 N11:N42">
      <formula1>0</formula1>
      <formula2>0</formula2>
    </dataValidation>
    <dataValidation type="decimal" operator="greaterThanOrEqual" allowBlank="1" showErrorMessage="1" errorTitle="Valore" error="Inserire un numero maggiore o uguale a 0 (zero)!" sqref="H44:M44 I23:M42 I17:I22 J11:M13 H11:I11 H12:H42 J14:K22 L14 L16:L22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J14" sqref="J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21" t="s">
        <v>40</v>
      </c>
      <c r="E1" s="121"/>
      <c r="F1" s="47" t="s">
        <v>36</v>
      </c>
      <c r="G1" s="46" t="s">
        <v>52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985.21999999999991</v>
      </c>
      <c r="Q1" s="3" t="s">
        <v>27</v>
      </c>
      <c r="R1" s="118">
        <f>SUM(R11:R12,R14:R20)</f>
        <v>247.44</v>
      </c>
    </row>
    <row r="2" spans="1:18" s="8" customFormat="1" ht="57.75" customHeight="1">
      <c r="A2" s="4"/>
      <c r="B2" s="120" t="s">
        <v>2</v>
      </c>
      <c r="C2" s="120"/>
      <c r="D2" s="121" t="s">
        <v>41</v>
      </c>
      <c r="E2" s="121"/>
      <c r="F2" s="9"/>
      <c r="G2" s="9"/>
      <c r="N2" s="10" t="s">
        <v>3</v>
      </c>
      <c r="O2" s="11"/>
      <c r="P2" s="12"/>
      <c r="Q2" s="3" t="s">
        <v>26</v>
      </c>
      <c r="R2" s="118"/>
    </row>
    <row r="3" spans="1:18" s="8" customFormat="1" ht="35.25" customHeight="1">
      <c r="A3" s="4"/>
      <c r="B3" s="120" t="s">
        <v>25</v>
      </c>
      <c r="C3" s="120"/>
      <c r="D3" s="121" t="s">
        <v>26</v>
      </c>
      <c r="E3" s="121"/>
      <c r="N3" s="10" t="s">
        <v>4</v>
      </c>
      <c r="O3" s="11"/>
      <c r="P3" s="84">
        <f>+O7</f>
        <v>1018.1200000000001</v>
      </c>
      <c r="Q3" s="13"/>
      <c r="R3" s="118">
        <f>SUM(R11:R14)</f>
        <v>257.14</v>
      </c>
    </row>
    <row r="4" spans="1:18" s="8" customFormat="1" ht="35.25" customHeight="1" thickBot="1">
      <c r="A4" s="4"/>
      <c r="D4" s="14"/>
      <c r="E4" s="14"/>
      <c r="F4" s="10" t="s">
        <v>21</v>
      </c>
      <c r="G4" s="8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8"/>
    </row>
    <row r="5" spans="1:18" s="8" customFormat="1" ht="43.5" customHeight="1" thickTop="1" thickBot="1">
      <c r="A5" s="4"/>
      <c r="B5" s="19" t="s">
        <v>6</v>
      </c>
      <c r="C5" s="20"/>
      <c r="D5" s="52">
        <v>10</v>
      </c>
      <c r="E5" s="14"/>
      <c r="F5" s="10" t="s">
        <v>7</v>
      </c>
      <c r="G5" s="85">
        <v>1.1100000000000001</v>
      </c>
      <c r="N5" s="119" t="s">
        <v>8</v>
      </c>
      <c r="O5" s="119"/>
      <c r="P5" s="86">
        <f>P1-P2-P3-P4</f>
        <v>-32.900000000000205</v>
      </c>
      <c r="Q5" s="13"/>
      <c r="R5" s="118">
        <f>R1-R3</f>
        <v>-9.6999999999999886</v>
      </c>
    </row>
    <row r="6" spans="1:18" s="8" customFormat="1" ht="43.5" customHeight="1" thickTop="1" thickBot="1">
      <c r="A6" s="4"/>
      <c r="B6" s="87" t="s">
        <v>64</v>
      </c>
      <c r="C6" s="87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11</v>
      </c>
      <c r="E7" s="152"/>
      <c r="F7" s="152"/>
      <c r="G7" s="89">
        <f t="shared" ref="G7:O7" si="0">SUM(G11:G43)</f>
        <v>0</v>
      </c>
      <c r="H7" s="90">
        <f t="shared" si="0"/>
        <v>0</v>
      </c>
      <c r="I7" s="91">
        <f t="shared" si="0"/>
        <v>0</v>
      </c>
      <c r="J7" s="91">
        <f t="shared" si="0"/>
        <v>496.4</v>
      </c>
      <c r="K7" s="91">
        <f t="shared" si="0"/>
        <v>146</v>
      </c>
      <c r="L7" s="91">
        <f t="shared" si="0"/>
        <v>0</v>
      </c>
      <c r="M7" s="92">
        <f t="shared" si="0"/>
        <v>342.81999999999994</v>
      </c>
      <c r="N7" s="93">
        <f t="shared" si="0"/>
        <v>985.22</v>
      </c>
      <c r="O7" s="94">
        <f t="shared" si="0"/>
        <v>1018.1200000000001</v>
      </c>
      <c r="P7" s="13">
        <f>+N7-SUM(H7:M7)</f>
        <v>0</v>
      </c>
    </row>
    <row r="8" spans="1:18" ht="36" customHeight="1" thickTop="1" thickBot="1">
      <c r="A8" s="137"/>
      <c r="B8" s="139" t="s">
        <v>12</v>
      </c>
      <c r="C8" s="139" t="s">
        <v>13</v>
      </c>
      <c r="D8" s="153" t="s">
        <v>24</v>
      </c>
      <c r="E8" s="139" t="s">
        <v>43</v>
      </c>
      <c r="F8" s="155" t="s">
        <v>44</v>
      </c>
      <c r="G8" s="156" t="s">
        <v>15</v>
      </c>
      <c r="H8" s="158" t="s">
        <v>16</v>
      </c>
      <c r="I8" s="123" t="s">
        <v>33</v>
      </c>
      <c r="J8" s="122" t="s">
        <v>35</v>
      </c>
      <c r="K8" s="122" t="s">
        <v>34</v>
      </c>
      <c r="L8" s="159" t="s">
        <v>45</v>
      </c>
      <c r="M8" s="160"/>
      <c r="N8" s="135" t="s">
        <v>17</v>
      </c>
      <c r="O8" s="147" t="s">
        <v>18</v>
      </c>
      <c r="P8" s="133" t="s">
        <v>19</v>
      </c>
      <c r="Q8" s="2"/>
      <c r="R8" s="161" t="s">
        <v>46</v>
      </c>
    </row>
    <row r="9" spans="1:18" ht="36" customHeight="1" thickTop="1" thickBot="1">
      <c r="A9" s="137"/>
      <c r="B9" s="139" t="s">
        <v>12</v>
      </c>
      <c r="C9" s="139"/>
      <c r="D9" s="154"/>
      <c r="E9" s="139"/>
      <c r="F9" s="155"/>
      <c r="G9" s="157"/>
      <c r="H9" s="158" t="s">
        <v>33</v>
      </c>
      <c r="I9" s="123" t="s">
        <v>33</v>
      </c>
      <c r="J9" s="123"/>
      <c r="K9" s="123" t="s">
        <v>32</v>
      </c>
      <c r="L9" s="128" t="s">
        <v>22</v>
      </c>
      <c r="M9" s="165" t="s">
        <v>23</v>
      </c>
      <c r="N9" s="135"/>
      <c r="O9" s="147"/>
      <c r="P9" s="133"/>
      <c r="Q9" s="2"/>
      <c r="R9" s="162"/>
    </row>
    <row r="10" spans="1:18" ht="37.5" customHeight="1" thickTop="1" thickBot="1">
      <c r="A10" s="137"/>
      <c r="B10" s="139"/>
      <c r="C10" s="139"/>
      <c r="D10" s="154"/>
      <c r="E10" s="139"/>
      <c r="F10" s="155"/>
      <c r="G10" s="95" t="s">
        <v>20</v>
      </c>
      <c r="H10" s="158"/>
      <c r="I10" s="123"/>
      <c r="J10" s="123"/>
      <c r="K10" s="123"/>
      <c r="L10" s="164"/>
      <c r="M10" s="132"/>
      <c r="N10" s="135"/>
      <c r="O10" s="147"/>
      <c r="P10" s="133"/>
      <c r="Q10" s="2"/>
      <c r="R10" s="163"/>
    </row>
    <row r="11" spans="1:18" ht="30" customHeight="1" thickTop="1">
      <c r="A11" s="27">
        <v>1</v>
      </c>
      <c r="B11" s="43">
        <v>41357</v>
      </c>
      <c r="C11" s="29" t="s">
        <v>65</v>
      </c>
      <c r="D11" s="96" t="s">
        <v>60</v>
      </c>
      <c r="E11" s="96" t="s">
        <v>66</v>
      </c>
      <c r="F11" s="97" t="s">
        <v>67</v>
      </c>
      <c r="G11" s="98"/>
      <c r="H11" s="99"/>
      <c r="I11" s="30"/>
      <c r="J11" s="31">
        <v>151.4</v>
      </c>
      <c r="K11" s="100"/>
      <c r="L11" s="100"/>
      <c r="M11" s="34"/>
      <c r="N11" s="35">
        <f>SUM(H11:M11)</f>
        <v>151.4</v>
      </c>
      <c r="O11" s="36">
        <v>151.4</v>
      </c>
      <c r="P11" s="37"/>
      <c r="Q11" s="2"/>
      <c r="R11" s="101">
        <v>37.79</v>
      </c>
    </row>
    <row r="12" spans="1:18" ht="30" customHeight="1">
      <c r="A12" s="38">
        <v>2</v>
      </c>
      <c r="B12" s="43">
        <v>41357</v>
      </c>
      <c r="C12" s="29" t="s">
        <v>65</v>
      </c>
      <c r="D12" s="96" t="s">
        <v>49</v>
      </c>
      <c r="E12" s="96" t="s">
        <v>66</v>
      </c>
      <c r="F12" s="97" t="s">
        <v>67</v>
      </c>
      <c r="G12" s="102"/>
      <c r="H12" s="99"/>
      <c r="I12" s="30"/>
      <c r="J12" s="31"/>
      <c r="K12" s="100"/>
      <c r="L12" s="33"/>
      <c r="M12" s="34">
        <v>25.52</v>
      </c>
      <c r="N12" s="35">
        <f>SUM(H12:M12)</f>
        <v>25.52</v>
      </c>
      <c r="O12" s="39">
        <v>25.52</v>
      </c>
      <c r="P12" s="37"/>
      <c r="Q12" s="2"/>
      <c r="R12" s="101">
        <v>6.37</v>
      </c>
    </row>
    <row r="13" spans="1:18" ht="30" customHeight="1">
      <c r="A13" s="38">
        <v>3</v>
      </c>
      <c r="B13" s="43">
        <v>41363</v>
      </c>
      <c r="C13" s="29" t="s">
        <v>65</v>
      </c>
      <c r="D13" s="96" t="s">
        <v>57</v>
      </c>
      <c r="E13" s="96" t="s">
        <v>66</v>
      </c>
      <c r="F13" s="97" t="s">
        <v>67</v>
      </c>
      <c r="G13" s="102"/>
      <c r="H13" s="99"/>
      <c r="I13" s="30"/>
      <c r="J13" s="31"/>
      <c r="K13" s="100"/>
      <c r="L13" s="33"/>
      <c r="M13" s="34"/>
      <c r="N13" s="35">
        <f>SUM(H13:M13)</f>
        <v>0</v>
      </c>
      <c r="O13" s="39">
        <v>600</v>
      </c>
      <c r="P13" s="37" t="str">
        <f t="shared" ref="P13:P43" si="1">IF(F13="Milano","X","")</f>
        <v/>
      </c>
      <c r="Q13" s="2"/>
      <c r="R13" s="103">
        <v>151.91</v>
      </c>
    </row>
    <row r="14" spans="1:18" ht="30" customHeight="1">
      <c r="A14" s="38">
        <v>4</v>
      </c>
      <c r="B14" s="43">
        <v>41363</v>
      </c>
      <c r="C14" s="29" t="s">
        <v>65</v>
      </c>
      <c r="D14" s="96" t="s">
        <v>49</v>
      </c>
      <c r="E14" s="96" t="s">
        <v>66</v>
      </c>
      <c r="F14" s="97" t="s">
        <v>67</v>
      </c>
      <c r="G14" s="102"/>
      <c r="H14" s="99"/>
      <c r="I14" s="30"/>
      <c r="J14" s="31"/>
      <c r="K14" s="100"/>
      <c r="L14" s="33"/>
      <c r="M14" s="34">
        <v>241.2</v>
      </c>
      <c r="N14" s="35">
        <f t="shared" ref="N14:N26" si="2">SUM(H14:M14)</f>
        <v>241.2</v>
      </c>
      <c r="O14" s="39">
        <v>241.2</v>
      </c>
      <c r="P14" s="37" t="str">
        <f t="shared" si="1"/>
        <v/>
      </c>
      <c r="Q14" s="2"/>
      <c r="R14" s="104">
        <v>61.07</v>
      </c>
    </row>
    <row r="15" spans="1:18" ht="30" customHeight="1">
      <c r="A15" s="38">
        <v>5</v>
      </c>
      <c r="B15" s="43">
        <v>41363</v>
      </c>
      <c r="C15" s="29" t="s">
        <v>65</v>
      </c>
      <c r="D15" s="96" t="s">
        <v>49</v>
      </c>
      <c r="E15" s="96" t="s">
        <v>66</v>
      </c>
      <c r="F15" s="97" t="s">
        <v>67</v>
      </c>
      <c r="G15" s="102"/>
      <c r="H15" s="99"/>
      <c r="I15" s="30"/>
      <c r="J15" s="31"/>
      <c r="K15" s="100"/>
      <c r="L15" s="33"/>
      <c r="M15" s="34">
        <v>32.5</v>
      </c>
      <c r="N15" s="35">
        <f t="shared" si="2"/>
        <v>32.5</v>
      </c>
      <c r="O15" s="39"/>
      <c r="P15" s="37" t="str">
        <f t="shared" si="1"/>
        <v/>
      </c>
      <c r="Q15" s="2"/>
      <c r="R15" s="105">
        <v>8.18</v>
      </c>
    </row>
    <row r="16" spans="1:18" ht="30" customHeight="1">
      <c r="A16" s="38">
        <v>6</v>
      </c>
      <c r="B16" s="43">
        <v>41363</v>
      </c>
      <c r="C16" s="29" t="s">
        <v>65</v>
      </c>
      <c r="D16" s="96" t="s">
        <v>49</v>
      </c>
      <c r="E16" s="96" t="s">
        <v>66</v>
      </c>
      <c r="F16" s="97" t="s">
        <v>67</v>
      </c>
      <c r="G16" s="102"/>
      <c r="H16" s="99"/>
      <c r="I16" s="30"/>
      <c r="J16" s="31"/>
      <c r="K16" s="100"/>
      <c r="L16" s="33"/>
      <c r="M16" s="34">
        <v>27.15</v>
      </c>
      <c r="N16" s="35">
        <f t="shared" si="2"/>
        <v>27.15</v>
      </c>
      <c r="O16" s="39"/>
      <c r="P16" s="37" t="str">
        <f t="shared" si="1"/>
        <v/>
      </c>
      <c r="Q16" s="2"/>
      <c r="R16" s="104">
        <v>6.83</v>
      </c>
    </row>
    <row r="17" spans="1:18" ht="30" customHeight="1">
      <c r="A17" s="38">
        <v>7</v>
      </c>
      <c r="B17" s="43">
        <v>41363</v>
      </c>
      <c r="C17" s="29" t="s">
        <v>65</v>
      </c>
      <c r="D17" s="96" t="s">
        <v>49</v>
      </c>
      <c r="E17" s="96" t="s">
        <v>66</v>
      </c>
      <c r="F17" s="97" t="s">
        <v>67</v>
      </c>
      <c r="G17" s="102"/>
      <c r="H17" s="99"/>
      <c r="I17" s="30"/>
      <c r="J17" s="31"/>
      <c r="K17" s="100"/>
      <c r="L17" s="33"/>
      <c r="M17" s="34">
        <v>16.45</v>
      </c>
      <c r="N17" s="35">
        <f t="shared" si="2"/>
        <v>16.45</v>
      </c>
      <c r="O17" s="39"/>
      <c r="P17" s="37" t="str">
        <f t="shared" si="1"/>
        <v/>
      </c>
      <c r="Q17" s="2"/>
      <c r="R17" s="104">
        <v>4.1399999999999997</v>
      </c>
    </row>
    <row r="18" spans="1:18" ht="30" customHeight="1">
      <c r="A18" s="38">
        <v>8</v>
      </c>
      <c r="B18" s="43">
        <v>41363</v>
      </c>
      <c r="C18" s="29" t="s">
        <v>65</v>
      </c>
      <c r="D18" s="96" t="s">
        <v>60</v>
      </c>
      <c r="E18" s="96" t="s">
        <v>66</v>
      </c>
      <c r="F18" s="97" t="s">
        <v>67</v>
      </c>
      <c r="G18" s="102"/>
      <c r="H18" s="99"/>
      <c r="I18" s="30"/>
      <c r="J18" s="31">
        <v>245</v>
      </c>
      <c r="K18" s="100"/>
      <c r="L18" s="33"/>
      <c r="M18" s="34"/>
      <c r="N18" s="35">
        <f t="shared" si="2"/>
        <v>245</v>
      </c>
      <c r="O18" s="39"/>
      <c r="P18" s="37" t="str">
        <f t="shared" si="1"/>
        <v/>
      </c>
      <c r="Q18" s="2"/>
      <c r="R18" s="104">
        <v>61.63</v>
      </c>
    </row>
    <row r="19" spans="1:18" ht="30" customHeight="1">
      <c r="A19" s="38">
        <v>9</v>
      </c>
      <c r="B19" s="43">
        <v>41363</v>
      </c>
      <c r="C19" s="29" t="s">
        <v>65</v>
      </c>
      <c r="D19" s="96" t="s">
        <v>60</v>
      </c>
      <c r="E19" s="96" t="s">
        <v>66</v>
      </c>
      <c r="F19" s="97" t="s">
        <v>67</v>
      </c>
      <c r="G19" s="102"/>
      <c r="H19" s="99"/>
      <c r="I19" s="30"/>
      <c r="J19" s="31">
        <v>100</v>
      </c>
      <c r="K19" s="100"/>
      <c r="L19" s="33"/>
      <c r="M19" s="34"/>
      <c r="N19" s="35">
        <f t="shared" si="2"/>
        <v>100</v>
      </c>
      <c r="O19" s="39"/>
      <c r="P19" s="37" t="str">
        <f t="shared" si="1"/>
        <v/>
      </c>
      <c r="Q19" s="2"/>
      <c r="R19" s="104">
        <v>25.16</v>
      </c>
    </row>
    <row r="20" spans="1:18" ht="30" customHeight="1">
      <c r="A20" s="38">
        <v>10</v>
      </c>
      <c r="B20" s="43">
        <v>41364</v>
      </c>
      <c r="C20" s="29" t="s">
        <v>65</v>
      </c>
      <c r="D20" s="96" t="s">
        <v>68</v>
      </c>
      <c r="E20" s="96" t="s">
        <v>66</v>
      </c>
      <c r="F20" s="97" t="s">
        <v>67</v>
      </c>
      <c r="G20" s="102"/>
      <c r="H20" s="99"/>
      <c r="I20" s="30"/>
      <c r="J20" s="31"/>
      <c r="K20" s="100">
        <v>146</v>
      </c>
      <c r="L20" s="33"/>
      <c r="M20" s="34"/>
      <c r="N20" s="35">
        <f t="shared" si="2"/>
        <v>146</v>
      </c>
      <c r="O20" s="39"/>
      <c r="P20" s="37" t="str">
        <f t="shared" si="1"/>
        <v/>
      </c>
      <c r="Q20" s="2"/>
      <c r="R20" s="104">
        <v>36.270000000000003</v>
      </c>
    </row>
    <row r="21" spans="1:18" ht="30" customHeight="1">
      <c r="A21" s="38">
        <v>11</v>
      </c>
      <c r="B21" s="43"/>
      <c r="C21" s="29"/>
      <c r="D21" s="29"/>
      <c r="E21" s="96"/>
      <c r="F21" s="97"/>
      <c r="G21" s="102"/>
      <c r="H21" s="99"/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1"/>
        <v/>
      </c>
      <c r="Q21" s="2"/>
      <c r="R21" s="104"/>
    </row>
    <row r="22" spans="1:18" ht="30" customHeight="1">
      <c r="A22" s="38">
        <v>12</v>
      </c>
      <c r="B22" s="43"/>
      <c r="C22" s="29"/>
      <c r="D22" s="96"/>
      <c r="E22" s="96"/>
      <c r="F22" s="97"/>
      <c r="G22" s="102"/>
      <c r="H22" s="99"/>
      <c r="I22" s="31"/>
      <c r="J22" s="31"/>
      <c r="K22" s="100"/>
      <c r="L22" s="33"/>
      <c r="M22" s="34"/>
      <c r="N22" s="35">
        <f t="shared" si="2"/>
        <v>0</v>
      </c>
      <c r="O22" s="39"/>
      <c r="P22" s="37" t="str">
        <f t="shared" si="1"/>
        <v/>
      </c>
      <c r="Q22" s="2"/>
      <c r="R22" s="104"/>
    </row>
    <row r="23" spans="1:18" ht="30" customHeight="1">
      <c r="A23" s="38">
        <v>13</v>
      </c>
      <c r="B23" s="43"/>
      <c r="C23" s="29"/>
      <c r="D23" s="96"/>
      <c r="E23" s="96"/>
      <c r="F23" s="97"/>
      <c r="G23" s="102"/>
      <c r="H23" s="99"/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1"/>
        <v/>
      </c>
      <c r="Q23" s="2"/>
      <c r="R23" s="104"/>
    </row>
    <row r="24" spans="1:18" ht="30" customHeight="1">
      <c r="A24" s="38">
        <v>14</v>
      </c>
      <c r="B24" s="43"/>
      <c r="C24" s="29"/>
      <c r="D24" s="96"/>
      <c r="E24" s="96"/>
      <c r="F24" s="97"/>
      <c r="G24" s="102"/>
      <c r="H24" s="99"/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1"/>
        <v/>
      </c>
      <c r="Q24" s="2"/>
      <c r="R24" s="104"/>
    </row>
    <row r="25" spans="1:18" ht="30" customHeight="1">
      <c r="A25" s="38">
        <v>15</v>
      </c>
      <c r="B25" s="43"/>
      <c r="C25" s="29"/>
      <c r="D25" s="96"/>
      <c r="E25" s="96"/>
      <c r="F25" s="97"/>
      <c r="G25" s="102"/>
      <c r="H25" s="99"/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1"/>
        <v/>
      </c>
      <c r="Q25" s="2"/>
      <c r="R25" s="104"/>
    </row>
    <row r="26" spans="1:18" ht="30" customHeight="1">
      <c r="A26" s="38">
        <v>16</v>
      </c>
      <c r="B26" s="43"/>
      <c r="C26" s="29"/>
      <c r="D26" s="96"/>
      <c r="E26" s="96"/>
      <c r="F26" s="97"/>
      <c r="G26" s="102"/>
      <c r="H26" s="99"/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1"/>
        <v/>
      </c>
      <c r="Q26" s="2"/>
      <c r="R26" s="104"/>
    </row>
    <row r="27" spans="1:18" ht="30" customHeight="1">
      <c r="A27" s="38">
        <v>17</v>
      </c>
      <c r="B27" s="43"/>
      <c r="C27" s="29"/>
      <c r="D27" s="96"/>
      <c r="E27" s="96"/>
      <c r="F27" s="97"/>
      <c r="G27" s="102"/>
      <c r="H27" s="99"/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1"/>
        <v/>
      </c>
      <c r="Q27" s="2"/>
      <c r="R27" s="104"/>
    </row>
    <row r="28" spans="1:18" ht="30" customHeight="1">
      <c r="A28" s="38">
        <v>18</v>
      </c>
      <c r="B28" s="43"/>
      <c r="C28" s="29"/>
      <c r="D28" s="96"/>
      <c r="E28" s="96"/>
      <c r="F28" s="97"/>
      <c r="G28" s="102"/>
      <c r="H28" s="99"/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1"/>
        <v/>
      </c>
      <c r="Q28" s="2"/>
      <c r="R28" s="104"/>
    </row>
    <row r="29" spans="1:18" ht="30" customHeight="1">
      <c r="A29" s="38">
        <v>19</v>
      </c>
      <c r="B29" s="43"/>
      <c r="C29" s="29"/>
      <c r="D29" s="96"/>
      <c r="E29" s="96"/>
      <c r="F29" s="97"/>
      <c r="G29" s="102"/>
      <c r="H29" s="99">
        <f t="shared" ref="H29:H39" si="4">IF($D$3="si",($G$5/$G$6*G29),IF($D$3="no",G29*$G$4,0))</f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1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si="4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1"/>
        <v/>
      </c>
      <c r="Q30" s="2"/>
      <c r="R30" s="104"/>
    </row>
    <row r="31" spans="1:18" ht="30" customHeight="1">
      <c r="A31" s="38">
        <v>21</v>
      </c>
      <c r="B31" s="43"/>
      <c r="C31" s="40"/>
      <c r="D31" s="45"/>
      <c r="E31" s="41"/>
      <c r="F31" s="42"/>
      <c r="G31" s="102"/>
      <c r="H31" s="99">
        <f t="shared" si="4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1"/>
        <v/>
      </c>
      <c r="Q31" s="2"/>
      <c r="R31" s="104"/>
    </row>
    <row r="32" spans="1:18" ht="30" customHeight="1">
      <c r="A32" s="38">
        <v>22</v>
      </c>
      <c r="B32" s="43"/>
      <c r="C32" s="40"/>
      <c r="D32" s="45"/>
      <c r="E32" s="41"/>
      <c r="F32" s="42"/>
      <c r="G32" s="102"/>
      <c r="H32" s="99">
        <f t="shared" si="4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1"/>
        <v/>
      </c>
      <c r="Q32" s="2"/>
      <c r="R32" s="104"/>
    </row>
    <row r="33" spans="1:18" ht="30" customHeight="1">
      <c r="A33" s="38">
        <v>23</v>
      </c>
      <c r="B33" s="43"/>
      <c r="C33" s="40"/>
      <c r="D33" s="45"/>
      <c r="E33" s="41"/>
      <c r="F33" s="42"/>
      <c r="G33" s="102"/>
      <c r="H33" s="99">
        <f t="shared" si="4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1"/>
        <v/>
      </c>
      <c r="Q33" s="2"/>
      <c r="R33" s="104"/>
    </row>
    <row r="34" spans="1:18" ht="30" customHeight="1">
      <c r="A34" s="38">
        <v>24</v>
      </c>
      <c r="B34" s="43"/>
      <c r="C34" s="40"/>
      <c r="D34" s="45"/>
      <c r="E34" s="41"/>
      <c r="F34" s="42"/>
      <c r="G34" s="102"/>
      <c r="H34" s="99">
        <f t="shared" si="4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1"/>
        <v/>
      </c>
      <c r="Q34" s="2"/>
      <c r="R34" s="104"/>
    </row>
    <row r="35" spans="1:18" ht="30" customHeight="1">
      <c r="A35" s="38">
        <v>25</v>
      </c>
      <c r="B35" s="43"/>
      <c r="C35" s="40"/>
      <c r="D35" s="45"/>
      <c r="E35" s="41"/>
      <c r="F35" s="42"/>
      <c r="G35" s="102"/>
      <c r="H35" s="99">
        <f t="shared" si="4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1"/>
        <v/>
      </c>
      <c r="Q35" s="2"/>
      <c r="R35" s="104"/>
    </row>
    <row r="36" spans="1:18" ht="30" customHeight="1">
      <c r="A36" s="38">
        <v>26</v>
      </c>
      <c r="B36" s="43"/>
      <c r="C36" s="40"/>
      <c r="D36" s="45"/>
      <c r="E36" s="41"/>
      <c r="F36" s="42"/>
      <c r="G36" s="102"/>
      <c r="H36" s="99">
        <f t="shared" si="4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1"/>
        <v/>
      </c>
      <c r="Q36" s="2"/>
      <c r="R36" s="104"/>
    </row>
    <row r="37" spans="1:18" ht="30" customHeight="1">
      <c r="A37" s="38">
        <v>27</v>
      </c>
      <c r="B37" s="43"/>
      <c r="C37" s="40"/>
      <c r="D37" s="45"/>
      <c r="E37" s="41"/>
      <c r="F37" s="42"/>
      <c r="G37" s="102"/>
      <c r="H37" s="99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1"/>
        <v/>
      </c>
      <c r="Q37" s="2"/>
      <c r="R37" s="104"/>
    </row>
    <row r="38" spans="1:18" ht="30" customHeight="1">
      <c r="A38" s="38">
        <v>28</v>
      </c>
      <c r="B38" s="43"/>
      <c r="C38" s="40"/>
      <c r="D38" s="45"/>
      <c r="E38" s="41"/>
      <c r="F38" s="42"/>
      <c r="G38" s="102"/>
      <c r="H38" s="99">
        <f t="shared" si="4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1"/>
        <v/>
      </c>
      <c r="Q38" s="2"/>
      <c r="R38" s="104"/>
    </row>
    <row r="39" spans="1:18" ht="30" customHeight="1">
      <c r="A39" s="38">
        <v>29</v>
      </c>
      <c r="B39" s="43"/>
      <c r="C39" s="40"/>
      <c r="D39" s="45"/>
      <c r="E39" s="41"/>
      <c r="F39" s="42"/>
      <c r="G39" s="102"/>
      <c r="H39" s="99">
        <f t="shared" si="4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1"/>
        <v/>
      </c>
      <c r="Q39" s="2"/>
      <c r="R39" s="104"/>
    </row>
    <row r="40" spans="1:18" ht="30" customHeight="1">
      <c r="A40" s="38">
        <v>30</v>
      </c>
      <c r="B40" s="43"/>
      <c r="C40" s="40"/>
      <c r="D40" s="45"/>
      <c r="E40" s="41"/>
      <c r="F40" s="42"/>
      <c r="G40" s="102"/>
      <c r="H40" s="99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3" si="5">SUM(H40:M40)</f>
        <v>0</v>
      </c>
      <c r="O40" s="39"/>
      <c r="P40" s="37" t="str">
        <f t="shared" si="1"/>
        <v/>
      </c>
      <c r="Q40" s="2"/>
      <c r="R40" s="104"/>
    </row>
    <row r="41" spans="1:18" ht="30" customHeight="1">
      <c r="A41" s="38">
        <v>31</v>
      </c>
      <c r="B41" s="43"/>
      <c r="C41" s="40"/>
      <c r="D41" s="45"/>
      <c r="E41" s="41"/>
      <c r="F41" s="42"/>
      <c r="G41" s="102"/>
      <c r="H41" s="99">
        <f t="shared" ref="H41:H43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1"/>
        <v/>
      </c>
      <c r="Q41" s="2"/>
      <c r="R41" s="104"/>
    </row>
    <row r="42" spans="1:18" ht="30" customHeight="1">
      <c r="A42" s="38">
        <v>32</v>
      </c>
      <c r="B42" s="43"/>
      <c r="C42" s="40"/>
      <c r="D42" s="45"/>
      <c r="E42" s="41"/>
      <c r="F42" s="42"/>
      <c r="G42" s="102"/>
      <c r="H42" s="99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1"/>
        <v/>
      </c>
      <c r="Q42" s="2"/>
      <c r="R42" s="104"/>
    </row>
    <row r="43" spans="1:18" ht="30" customHeight="1">
      <c r="A43" s="38">
        <v>33</v>
      </c>
      <c r="B43" s="43"/>
      <c r="C43" s="40"/>
      <c r="D43" s="45"/>
      <c r="E43" s="41"/>
      <c r="F43" s="42"/>
      <c r="G43" s="102"/>
      <c r="H43" s="99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1"/>
        <v/>
      </c>
      <c r="Q43" s="2"/>
      <c r="R43" s="104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8">
      <c r="A45" s="66"/>
      <c r="B45" s="67"/>
      <c r="C45" s="68"/>
      <c r="D45" s="69"/>
      <c r="E45" s="69"/>
      <c r="F45" s="70"/>
      <c r="G45" s="71"/>
      <c r="H45" s="72"/>
      <c r="I45" s="73"/>
      <c r="J45" s="73"/>
      <c r="K45" s="73"/>
      <c r="L45" s="73"/>
      <c r="M45" s="73"/>
      <c r="N45" s="74"/>
      <c r="O45" s="75"/>
      <c r="P45" s="106"/>
    </row>
    <row r="46" spans="1:18">
      <c r="A46" s="53"/>
      <c r="B46" s="65" t="s">
        <v>37</v>
      </c>
      <c r="C46" s="65"/>
      <c r="D46" s="65"/>
      <c r="E46" s="54"/>
      <c r="F46" s="54"/>
      <c r="G46" s="65" t="s">
        <v>39</v>
      </c>
      <c r="H46" s="65"/>
      <c r="I46" s="65"/>
      <c r="J46" s="54"/>
      <c r="K46" s="54"/>
      <c r="L46" s="65" t="s">
        <v>38</v>
      </c>
      <c r="M46" s="65"/>
      <c r="N46" s="65"/>
      <c r="O46" s="54"/>
      <c r="P46" s="106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06"/>
    </row>
    <row r="48" spans="1:18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5:M45 J14:L22 H12:H43 H11:I11 J11:M13 I17:I22 I23:M43 M18:M22">
      <formula1>0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textLength" operator="greaterThan" allowBlank="1" showErrorMessage="1" sqref="D45:E45 D30:E43">
      <formula1>1</formula1>
      <formula2>0</formula2>
    </dataValidation>
    <dataValidation type="textLength" operator="greaterThan" sqref="F45 F30:F43">
      <formula1>1</formula1>
      <formula2>0</formula2>
    </dataValidation>
    <dataValidation type="date" operator="greaterThanOrEqual" showErrorMessage="1" errorTitle="Data" error="Inserire una data superiore al 1/11/2000" sqref="B45 B11:B43">
      <formula1>36831</formula1>
      <formula2>0</formula2>
    </dataValidation>
    <dataValidation type="textLength" operator="greaterThan" allowBlank="1" sqref="C45 C30:C4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USD</vt:lpstr>
      <vt:lpstr>Nota Spese VEB</vt:lpstr>
      <vt:lpstr>Nota Spese MYR</vt:lpstr>
      <vt:lpstr>'Nota Spese EUR'!Area_stampa</vt:lpstr>
      <vt:lpstr>'Nota Spese MYR'!Area_stampa</vt:lpstr>
      <vt:lpstr>'Nota Spese USD'!Area_stampa</vt:lpstr>
      <vt:lpstr>'Nota Spese VEB'!Area_stampa</vt:lpstr>
      <vt:lpstr>'Nota Spese EUR'!Titoli_stampa</vt:lpstr>
      <vt:lpstr>'Nota Spese MYR'!Titoli_stampa</vt:lpstr>
      <vt:lpstr>'Nota Spese USD'!Titoli_stampa</vt:lpstr>
      <vt:lpstr>'Nota Spese VEB'!Titoli_stampa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2013-04-29T13:51:37Z</cp:lastPrinted>
  <dcterms:created xsi:type="dcterms:W3CDTF">2007-03-06T14:42:56Z</dcterms:created>
  <dcterms:modified xsi:type="dcterms:W3CDTF">2013-06-25T09:23:18Z</dcterms:modified>
</cp:coreProperties>
</file>