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5440" windowHeight="15990" firstSheet="1" activeTab="6"/>
  </bookViews>
  <sheets>
    <sheet name="Expense Value USD - Table 1" sheetId="1" r:id="rId1"/>
    <sheet name="Expense Mex Pesos" sheetId="2" r:id="rId2"/>
    <sheet name="Guatemala US$" sheetId="3" r:id="rId3"/>
    <sheet name="Chile" sheetId="4" r:id="rId4"/>
    <sheet name="Colombia" sheetId="5" r:id="rId5"/>
    <sheet name="Equador" sheetId="6" r:id="rId6"/>
    <sheet name="Invoice (2)" sheetId="7" r:id="rId7"/>
    <sheet name="Calculation page" sheetId="8" r:id="rId8"/>
  </sheets>
  <definedNames>
    <definedName name="_xlnm.Print_Area" localSheetId="6">'Invoice (2)'!$A$1:$E$33</definedName>
    <definedName name="InvoiceNoDetails">"InvoiceDetails[Invoice No]"</definedName>
    <definedName name="rngInvoice" localSheetId="6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<sst xmlns="http://schemas.openxmlformats.org/spreadsheetml/2006/main" count="405" uniqueCount="91">
  <si>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</si>
  <si>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</si>
  <si>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</si>
  <si>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</si>
  <si>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</si>
  <si>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</si>
  <si>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</si>
  <si>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</si>
  <si>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</si>
  <si>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</si>
  <si>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</si>
  <si>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</si>
  <si>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</si>
  <si>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</si>
  <si>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</si>
  <si>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</si>
  <si>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</si>
  <si>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</si>
  <si>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</si>
  <si>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</si>
  <si>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</si>
  <si>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</si>
  <si>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</si>
  <si>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</si>
  <si>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</si>
  <si>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</si>
  <si>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</si>
  <si>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</si>
  <si>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</si>
  <si>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</si>
  <si>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</si>
  <si>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</si>
  <si>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</si>
  <si>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</si>
  <si>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</si>
  <si>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</si>
  <si>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</si>
  <si>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</si>
  <si>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</si>
  <si>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</si>
  <si>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</si>
  <si>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</si>
  <si>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</si>
  <si>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</si>
  <si>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</si>
  <si>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</si>
  <si>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</si>
  <si>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usa</t>
  </si>
  <si>
    <t>meal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</si>
  <si>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</si>
  <si>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</si>
  <si>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</si>
  <si>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</si>
  <si>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</si>
  <si>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</si>
  <si>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</si>
  <si>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</si>
  <si>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</si>
  <si>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</si>
  <si>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</si>
  <si>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</si>
  <si>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</si>
  <si>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</si>
  <si>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 xml:space="preserve">*Phone </t>
  </si>
  <si>
    <t>Mexican Peso</t>
  </si>
  <si>
    <t>Exchange rate</t>
  </si>
  <si>
    <t>**Office Rent $1,560.64-550</t>
  </si>
  <si>
    <t>install</t>
  </si>
  <si>
    <t>Colombia</t>
  </si>
  <si>
    <t>show catragena</t>
  </si>
  <si>
    <t>demo</t>
  </si>
  <si>
    <t>mexico</t>
  </si>
  <si>
    <t>Guatemala</t>
  </si>
  <si>
    <t>Chile</t>
  </si>
  <si>
    <t>Meal</t>
  </si>
  <si>
    <t>chile</t>
  </si>
  <si>
    <t>instal</t>
  </si>
  <si>
    <t>Equador</t>
  </si>
  <si>
    <t>visa</t>
  </si>
  <si>
    <t>hotel extras</t>
  </si>
  <si>
    <t>show</t>
  </si>
  <si>
    <t>shirts</t>
  </si>
  <si>
    <t>Hotel extras</t>
  </si>
  <si>
    <t>Hotel</t>
  </si>
  <si>
    <t>hote</t>
  </si>
  <si>
    <t>Date: October 29, 2013</t>
  </si>
  <si>
    <t>EURO Value</t>
  </si>
  <si>
    <t>Month October 2013 invoice</t>
  </si>
  <si>
    <t xml:space="preserve">    </t>
  </si>
  <si>
    <t>Cile</t>
  </si>
  <si>
    <t>Ecuador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</si>
</sst>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mmm\-yyyy"/>
    <numFmt numFmtId="193" formatCode="&quot;€&quot;\ #,##0.00"/>
  </numFmts>
  <fonts count="6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0"/>
      <color indexed="9"/>
      <name val="Arial"/>
      <family val="2"/>
    </font>
    <font>
      <b/>
      <sz val="14"/>
      <name val="Lucida Grand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4"/>
      <color indexed="13"/>
      <name val="Lucida Grande"/>
      <family val="0"/>
    </font>
    <font>
      <sz val="16"/>
      <color indexed="8"/>
      <name val="Arial Rounded MT Bold"/>
      <family val="0"/>
    </font>
    <font>
      <sz val="16"/>
      <color indexed="8"/>
      <name val="Times New Roman Bold"/>
      <family val="0"/>
    </font>
    <font>
      <u val="single"/>
      <sz val="11"/>
      <color indexed="39"/>
      <name val="Helvetica Neue"/>
      <family val="0"/>
    </font>
    <font>
      <u val="single"/>
      <sz val="11"/>
      <color indexed="36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Helvetica Neue"/>
      <family val="0"/>
    </font>
    <font>
      <u val="single"/>
      <sz val="11"/>
      <color theme="11"/>
      <name val="Helvetica Neue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Lucida Grande"/>
      <family val="0"/>
    </font>
    <font>
      <sz val="16"/>
      <color rgb="FF000000"/>
      <name val="Times New Roman Bold"/>
      <family val="0"/>
    </font>
    <font>
      <sz val="16"/>
      <color rgb="FF000000"/>
      <name val="Arial Rounded MT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4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8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38" fontId="2" fillId="33" borderId="39" xfId="0" applyNumberFormat="1" applyFont="1" applyFill="1" applyBorder="1" applyAlignment="1">
      <alignment horizontal="center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horizontal="right" vertical="center" wrapText="1"/>
    </xf>
    <xf numFmtId="1" fontId="2" fillId="38" borderId="40" xfId="0" applyNumberFormat="1" applyFont="1" applyFill="1" applyBorder="1" applyAlignment="1">
      <alignment horizontal="center" vertical="center"/>
    </xf>
    <xf numFmtId="178" fontId="2" fillId="33" borderId="41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left" vertical="center"/>
    </xf>
    <xf numFmtId="0" fontId="2" fillId="33" borderId="42" xfId="0" applyNumberFormat="1" applyFont="1" applyFill="1" applyBorder="1" applyAlignment="1">
      <alignment horizontal="left" vertical="center"/>
    </xf>
    <xf numFmtId="0" fontId="2" fillId="33" borderId="43" xfId="0" applyNumberFormat="1" applyFont="1" applyFill="1" applyBorder="1" applyAlignment="1">
      <alignment vertical="center"/>
    </xf>
    <xf numFmtId="38" fontId="2" fillId="33" borderId="44" xfId="0" applyNumberFormat="1" applyFont="1" applyFill="1" applyBorder="1" applyAlignment="1">
      <alignment horizontal="center" vertical="center"/>
    </xf>
    <xf numFmtId="174" fontId="2" fillId="33" borderId="45" xfId="0" applyNumberFormat="1" applyFont="1" applyFill="1" applyBorder="1" applyAlignment="1">
      <alignment horizontal="right" vertical="center"/>
    </xf>
    <xf numFmtId="174" fontId="2" fillId="33" borderId="42" xfId="0" applyNumberFormat="1" applyFont="1" applyFill="1" applyBorder="1" applyAlignment="1">
      <alignment horizontal="right" vertical="center"/>
    </xf>
    <xf numFmtId="174" fontId="2" fillId="33" borderId="46" xfId="0" applyNumberFormat="1" applyFont="1" applyFill="1" applyBorder="1" applyAlignment="1">
      <alignment horizontal="right" vertical="center"/>
    </xf>
    <xf numFmtId="174" fontId="2" fillId="33" borderId="47" xfId="0" applyNumberFormat="1" applyFont="1" applyFill="1" applyBorder="1" applyAlignment="1">
      <alignment horizontal="right" vertical="center"/>
    </xf>
    <xf numFmtId="174" fontId="2" fillId="33" borderId="43" xfId="0" applyNumberFormat="1" applyFont="1" applyFill="1" applyBorder="1" applyAlignment="1">
      <alignment horizontal="right" vertical="center"/>
    </xf>
    <xf numFmtId="4" fontId="2" fillId="34" borderId="44" xfId="0" applyNumberFormat="1" applyFont="1" applyFill="1" applyBorder="1" applyAlignment="1">
      <alignment horizontal="right" vertical="center"/>
    </xf>
    <xf numFmtId="4" fontId="2" fillId="35" borderId="44" xfId="0" applyNumberFormat="1" applyFont="1" applyFill="1" applyBorder="1" applyAlignment="1">
      <alignment vertical="center"/>
    </xf>
    <xf numFmtId="0" fontId="3" fillId="33" borderId="44" xfId="0" applyNumberFormat="1" applyFont="1" applyFill="1" applyBorder="1" applyAlignment="1">
      <alignment vertical="center"/>
    </xf>
    <xf numFmtId="0" fontId="3" fillId="33" borderId="44" xfId="0" applyNumberFormat="1" applyFont="1" applyFill="1" applyBorder="1" applyAlignment="1">
      <alignment horizontal="right" vertical="center" wrapText="1"/>
    </xf>
    <xf numFmtId="40" fontId="3" fillId="33" borderId="44" xfId="0" applyNumberFormat="1" applyFont="1" applyFill="1" applyBorder="1" applyAlignment="1">
      <alignment vertical="center"/>
    </xf>
    <xf numFmtId="0" fontId="3" fillId="33" borderId="44" xfId="0" applyNumberFormat="1" applyFont="1" applyFill="1" applyBorder="1" applyAlignment="1">
      <alignment horizontal="right" vertical="center"/>
    </xf>
    <xf numFmtId="174" fontId="2" fillId="33" borderId="48" xfId="0" applyNumberFormat="1" applyFont="1" applyFill="1" applyBorder="1" applyAlignment="1">
      <alignment horizontal="right" vertical="center"/>
    </xf>
    <xf numFmtId="0" fontId="2" fillId="33" borderId="49" xfId="0" applyNumberFormat="1" applyFont="1" applyFill="1" applyBorder="1" applyAlignment="1">
      <alignment horizontal="center" vertical="center"/>
    </xf>
    <xf numFmtId="0" fontId="2" fillId="33" borderId="50" xfId="0" applyNumberFormat="1" applyFont="1" applyFill="1" applyBorder="1" applyAlignment="1">
      <alignment vertical="center"/>
    </xf>
    <xf numFmtId="173" fontId="2" fillId="33" borderId="50" xfId="0" applyNumberFormat="1" applyFont="1" applyFill="1" applyBorder="1" applyAlignment="1">
      <alignment vertical="center"/>
    </xf>
    <xf numFmtId="4" fontId="2" fillId="33" borderId="51" xfId="0" applyNumberFormat="1" applyFont="1" applyFill="1" applyBorder="1" applyAlignment="1">
      <alignment vertical="center"/>
    </xf>
    <xf numFmtId="0" fontId="2" fillId="33" borderId="52" xfId="0" applyNumberFormat="1" applyFont="1" applyFill="1" applyBorder="1" applyAlignment="1">
      <alignment vertical="center"/>
    </xf>
    <xf numFmtId="1" fontId="2" fillId="33" borderId="53" xfId="0" applyNumberFormat="1" applyFont="1" applyFill="1" applyBorder="1" applyAlignment="1">
      <alignment horizontal="center" vertical="center"/>
    </xf>
    <xf numFmtId="178" fontId="2" fillId="33" borderId="54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left" vertical="center"/>
    </xf>
    <xf numFmtId="0" fontId="2" fillId="33" borderId="54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54" xfId="0" applyNumberFormat="1" applyFont="1" applyFill="1" applyBorder="1" applyAlignment="1">
      <alignment horizontal="center" vertical="center"/>
    </xf>
    <xf numFmtId="174" fontId="2" fillId="33" borderId="54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5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53" xfId="0" applyNumberFormat="1" applyFont="1" applyFill="1" applyBorder="1" applyAlignment="1">
      <alignment horizontal="center" vertical="center"/>
    </xf>
    <xf numFmtId="0" fontId="2" fillId="33" borderId="55" xfId="0" applyNumberFormat="1" applyFont="1" applyFill="1" applyBorder="1" applyAlignment="1">
      <alignment vertical="center"/>
    </xf>
    <xf numFmtId="173" fontId="2" fillId="33" borderId="55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6" xfId="0" applyNumberFormat="1" applyFont="1" applyFill="1" applyBorder="1" applyAlignment="1">
      <alignment horizontal="center" vertical="center"/>
    </xf>
    <xf numFmtId="0" fontId="2" fillId="33" borderId="57" xfId="0" applyNumberFormat="1" applyFont="1" applyFill="1" applyBorder="1" applyAlignment="1">
      <alignment vertical="center"/>
    </xf>
    <xf numFmtId="173" fontId="2" fillId="33" borderId="57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0" fontId="2" fillId="33" borderId="5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58" xfId="0" applyNumberFormat="1" applyFont="1" applyFill="1" applyBorder="1" applyAlignment="1">
      <alignment horizontal="center" vertical="center"/>
    </xf>
    <xf numFmtId="14" fontId="2" fillId="33" borderId="41" xfId="0" applyNumberFormat="1" applyFont="1" applyFill="1" applyBorder="1" applyAlignment="1">
      <alignment horizontal="center" vertical="center"/>
    </xf>
    <xf numFmtId="182" fontId="2" fillId="33" borderId="59" xfId="0" applyNumberFormat="1" applyFont="1" applyFill="1" applyBorder="1" applyAlignment="1">
      <alignment horizontal="right" vertical="center"/>
    </xf>
    <xf numFmtId="182" fontId="2" fillId="33" borderId="43" xfId="0" applyNumberFormat="1" applyFont="1" applyFill="1" applyBorder="1" applyAlignment="1">
      <alignment horizontal="right" vertical="center"/>
    </xf>
    <xf numFmtId="182" fontId="2" fillId="33" borderId="59" xfId="0" applyNumberFormat="1" applyFont="1" applyFill="1" applyBorder="1" applyAlignment="1">
      <alignment vertical="center"/>
    </xf>
    <xf numFmtId="182" fontId="2" fillId="33" borderId="43" xfId="0" applyNumberFormat="1" applyFont="1" applyFill="1" applyBorder="1" applyAlignment="1">
      <alignment vertical="center"/>
    </xf>
    <xf numFmtId="182" fontId="2" fillId="33" borderId="43" xfId="0" applyNumberFormat="1" applyFont="1" applyFill="1" applyBorder="1" applyAlignment="1">
      <alignment horizontal="left" vertical="center"/>
    </xf>
    <xf numFmtId="182" fontId="2" fillId="33" borderId="50" xfId="0" applyNumberFormat="1" applyFont="1" applyFill="1" applyBorder="1" applyAlignment="1">
      <alignment vertical="center"/>
    </xf>
    <xf numFmtId="182" fontId="2" fillId="33" borderId="60" xfId="0" applyNumberFormat="1" applyFont="1" applyFill="1" applyBorder="1" applyAlignment="1">
      <alignment horizontal="right" vertical="center"/>
    </xf>
    <xf numFmtId="182" fontId="2" fillId="33" borderId="38" xfId="0" applyNumberFormat="1" applyFont="1" applyFill="1" applyBorder="1" applyAlignment="1">
      <alignment horizontal="right" vertical="center"/>
    </xf>
    <xf numFmtId="182" fontId="2" fillId="33" borderId="61" xfId="0" applyNumberFormat="1" applyFont="1" applyFill="1" applyBorder="1" applyAlignment="1">
      <alignment horizontal="right" vertical="center"/>
    </xf>
    <xf numFmtId="182" fontId="2" fillId="33" borderId="62" xfId="0" applyNumberFormat="1" applyFont="1" applyFill="1" applyBorder="1" applyAlignment="1">
      <alignment horizontal="right" vertical="center"/>
    </xf>
    <xf numFmtId="182" fontId="2" fillId="33" borderId="45" xfId="0" applyNumberFormat="1" applyFont="1" applyFill="1" applyBorder="1" applyAlignment="1">
      <alignment horizontal="right" vertical="center"/>
    </xf>
    <xf numFmtId="182" fontId="2" fillId="33" borderId="42" xfId="0" applyNumberFormat="1" applyFont="1" applyFill="1" applyBorder="1" applyAlignment="1">
      <alignment horizontal="right" vertical="center"/>
    </xf>
    <xf numFmtId="182" fontId="2" fillId="33" borderId="46" xfId="0" applyNumberFormat="1" applyFont="1" applyFill="1" applyBorder="1" applyAlignment="1">
      <alignment horizontal="right" vertical="center"/>
    </xf>
    <xf numFmtId="182" fontId="2" fillId="33" borderId="47" xfId="0" applyNumberFormat="1" applyFont="1" applyFill="1" applyBorder="1" applyAlignment="1">
      <alignment horizontal="right" vertical="center"/>
    </xf>
    <xf numFmtId="182" fontId="7" fillId="33" borderId="42" xfId="0" applyNumberFormat="1" applyFont="1" applyFill="1" applyBorder="1" applyAlignment="1">
      <alignment horizontal="left" vertical="center"/>
    </xf>
    <xf numFmtId="182" fontId="7" fillId="33" borderId="46" xfId="0" applyNumberFormat="1" applyFont="1" applyFill="1" applyBorder="1" applyAlignment="1">
      <alignment horizontal="left" vertical="center"/>
    </xf>
    <xf numFmtId="182" fontId="7" fillId="33" borderId="48" xfId="0" applyNumberFormat="1" applyFont="1" applyFill="1" applyBorder="1" applyAlignment="1">
      <alignment horizontal="left" vertical="center"/>
    </xf>
    <xf numFmtId="182" fontId="2" fillId="33" borderId="48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" fontId="2" fillId="38" borderId="63" xfId="0" applyNumberFormat="1" applyFont="1" applyFill="1" applyBorder="1" applyAlignment="1">
      <alignment horizontal="center" vertical="center"/>
    </xf>
    <xf numFmtId="14" fontId="2" fillId="33" borderId="64" xfId="0" applyNumberFormat="1" applyFont="1" applyFill="1" applyBorder="1" applyAlignment="1">
      <alignment horizontal="center" vertical="center"/>
    </xf>
    <xf numFmtId="49" fontId="2" fillId="33" borderId="65" xfId="0" applyNumberFormat="1" applyFont="1" applyFill="1" applyBorder="1" applyAlignment="1">
      <alignment horizontal="left" vertical="center"/>
    </xf>
    <xf numFmtId="0" fontId="2" fillId="33" borderId="65" xfId="0" applyNumberFormat="1" applyFont="1" applyFill="1" applyBorder="1" applyAlignment="1">
      <alignment horizontal="left" vertical="center"/>
    </xf>
    <xf numFmtId="182" fontId="2" fillId="33" borderId="66" xfId="0" applyNumberFormat="1" applyFont="1" applyFill="1" applyBorder="1" applyAlignment="1">
      <alignment vertical="center"/>
    </xf>
    <xf numFmtId="38" fontId="2" fillId="33" borderId="67" xfId="0" applyNumberFormat="1" applyFont="1" applyFill="1" applyBorder="1" applyAlignment="1">
      <alignment horizontal="center" vertical="center"/>
    </xf>
    <xf numFmtId="182" fontId="2" fillId="33" borderId="68" xfId="0" applyNumberFormat="1" applyFont="1" applyFill="1" applyBorder="1" applyAlignment="1">
      <alignment horizontal="right" vertical="center"/>
    </xf>
    <xf numFmtId="182" fontId="2" fillId="33" borderId="65" xfId="0" applyNumberFormat="1" applyFont="1" applyFill="1" applyBorder="1" applyAlignment="1">
      <alignment horizontal="right" vertical="center"/>
    </xf>
    <xf numFmtId="182" fontId="2" fillId="33" borderId="69" xfId="0" applyNumberFormat="1" applyFont="1" applyFill="1" applyBorder="1" applyAlignment="1">
      <alignment horizontal="right" vertical="center"/>
    </xf>
    <xf numFmtId="182" fontId="2" fillId="33" borderId="70" xfId="0" applyNumberFormat="1" applyFont="1" applyFill="1" applyBorder="1" applyAlignment="1">
      <alignment horizontal="right" vertical="center"/>
    </xf>
    <xf numFmtId="182" fontId="2" fillId="33" borderId="66" xfId="0" applyNumberFormat="1" applyFont="1" applyFill="1" applyBorder="1" applyAlignment="1">
      <alignment horizontal="right" vertical="center"/>
    </xf>
    <xf numFmtId="4" fontId="2" fillId="35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horizontal="right" vertical="center" wrapText="1"/>
    </xf>
    <xf numFmtId="0" fontId="32" fillId="0" borderId="0" xfId="48" applyFont="1">
      <alignment/>
      <protection/>
    </xf>
    <xf numFmtId="14" fontId="33" fillId="0" borderId="0" xfId="48" applyNumberFormat="1" applyFont="1" applyAlignment="1">
      <alignment horizontal="right" vertical="top" wrapText="1"/>
      <protection/>
    </xf>
    <xf numFmtId="14" fontId="32" fillId="0" borderId="0" xfId="48" applyNumberFormat="1" applyFont="1">
      <alignment/>
      <protection/>
    </xf>
    <xf numFmtId="0" fontId="32" fillId="0" borderId="0" xfId="48" applyFont="1" applyAlignment="1">
      <alignment horizontal="right" vertical="center"/>
      <protection/>
    </xf>
    <xf numFmtId="0" fontId="32" fillId="0" borderId="0" xfId="48" applyFont="1" applyAlignment="1">
      <alignment vertical="center"/>
      <protection/>
    </xf>
    <xf numFmtId="183" fontId="32" fillId="0" borderId="0" xfId="48" applyNumberFormat="1" applyFont="1" applyAlignment="1">
      <alignment vertical="center"/>
      <protection/>
    </xf>
    <xf numFmtId="0" fontId="33" fillId="40" borderId="71" xfId="48" applyFont="1" applyFill="1" applyBorder="1" applyAlignment="1">
      <alignment vertical="center"/>
      <protection/>
    </xf>
    <xf numFmtId="190" fontId="33" fillId="40" borderId="71" xfId="48" applyNumberFormat="1" applyFont="1" applyFill="1" applyBorder="1" applyAlignment="1">
      <alignment horizontal="right" vertical="center"/>
      <protection/>
    </xf>
    <xf numFmtId="183" fontId="33" fillId="40" borderId="72" xfId="48" applyNumberFormat="1" applyFont="1" applyFill="1" applyBorder="1" applyAlignment="1">
      <alignment horizontal="right" vertical="center"/>
      <protection/>
    </xf>
    <xf numFmtId="0" fontId="32" fillId="0" borderId="0" xfId="48" applyFont="1" applyAlignment="1">
      <alignment horizontal="left" vertical="center" indent="5"/>
      <protection/>
    </xf>
    <xf numFmtId="0" fontId="32" fillId="0" borderId="0" xfId="48" applyFont="1" applyAlignment="1">
      <alignment/>
      <protection/>
    </xf>
    <xf numFmtId="14" fontId="32" fillId="0" borderId="0" xfId="48" applyNumberFormat="1" applyFont="1" applyAlignment="1">
      <alignment vertical="center"/>
      <protection/>
    </xf>
    <xf numFmtId="183" fontId="2" fillId="34" borderId="44" xfId="0" applyNumberFormat="1" applyFont="1" applyFill="1" applyBorder="1" applyAlignment="1">
      <alignment horizontal="right" vertical="center"/>
    </xf>
    <xf numFmtId="183" fontId="2" fillId="33" borderId="47" xfId="0" applyNumberFormat="1" applyFont="1" applyFill="1" applyBorder="1" applyAlignment="1">
      <alignment horizontal="right" vertical="center"/>
    </xf>
    <xf numFmtId="183" fontId="2" fillId="33" borderId="43" xfId="0" applyNumberFormat="1" applyFont="1" applyFill="1" applyBorder="1" applyAlignment="1">
      <alignment horizontal="right" vertical="center"/>
    </xf>
    <xf numFmtId="2" fontId="3" fillId="33" borderId="44" xfId="0" applyNumberFormat="1" applyFont="1" applyFill="1" applyBorder="1" applyAlignment="1">
      <alignment vertical="center"/>
    </xf>
    <xf numFmtId="173" fontId="3" fillId="33" borderId="12" xfId="0" applyNumberFormat="1" applyFont="1" applyFill="1" applyBorder="1" applyAlignment="1">
      <alignment vertical="center"/>
    </xf>
    <xf numFmtId="2" fontId="58" fillId="33" borderId="44" xfId="0" applyNumberFormat="1" applyFont="1" applyFill="1" applyBorder="1" applyAlignment="1">
      <alignment vertical="center"/>
    </xf>
    <xf numFmtId="2" fontId="13" fillId="33" borderId="44" xfId="0" applyNumberFormat="1" applyFont="1" applyFill="1" applyBorder="1" applyAlignment="1">
      <alignment vertical="center"/>
    </xf>
    <xf numFmtId="193" fontId="3" fillId="33" borderId="12" xfId="0" applyNumberFormat="1" applyFont="1" applyFill="1" applyBorder="1" applyAlignment="1">
      <alignment vertical="center"/>
    </xf>
    <xf numFmtId="193" fontId="1" fillId="0" borderId="0" xfId="0" applyNumberFormat="1" applyFont="1" applyAlignment="1">
      <alignment vertical="top"/>
    </xf>
    <xf numFmtId="4" fontId="3" fillId="33" borderId="44" xfId="0" applyNumberFormat="1" applyFont="1" applyFill="1" applyBorder="1" applyAlignment="1">
      <alignment vertical="center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73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74" xfId="0" applyNumberFormat="1" applyFont="1" applyFill="1" applyBorder="1" applyAlignment="1">
      <alignment horizontal="center" vertical="center" wrapText="1"/>
    </xf>
    <xf numFmtId="0" fontId="2" fillId="37" borderId="75" xfId="0" applyNumberFormat="1" applyFont="1" applyFill="1" applyBorder="1" applyAlignment="1">
      <alignment horizontal="center" vertical="center" wrapText="1"/>
    </xf>
    <xf numFmtId="0" fontId="2" fillId="37" borderId="76" xfId="0" applyNumberFormat="1" applyFont="1" applyFill="1" applyBorder="1" applyAlignment="1">
      <alignment horizontal="center" vertical="center" wrapText="1"/>
    </xf>
    <xf numFmtId="0" fontId="2" fillId="37" borderId="77" xfId="0" applyNumberFormat="1" applyFont="1" applyFill="1" applyBorder="1" applyAlignment="1">
      <alignment horizontal="center" vertical="center" wrapText="1"/>
    </xf>
    <xf numFmtId="0" fontId="2" fillId="37" borderId="78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79" xfId="0" applyNumberFormat="1" applyFont="1" applyFill="1" applyBorder="1" applyAlignment="1">
      <alignment horizontal="center" vertical="center" wrapText="1"/>
    </xf>
    <xf numFmtId="0" fontId="2" fillId="37" borderId="80" xfId="0" applyNumberFormat="1" applyFont="1" applyFill="1" applyBorder="1" applyAlignment="1">
      <alignment horizontal="center" vertical="center" wrapText="1"/>
    </xf>
    <xf numFmtId="173" fontId="3" fillId="34" borderId="81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82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83" xfId="0" applyNumberFormat="1" applyFont="1" applyFill="1" applyBorder="1" applyAlignment="1">
      <alignment horizontal="center" vertical="center"/>
    </xf>
    <xf numFmtId="0" fontId="2" fillId="41" borderId="84" xfId="0" applyNumberFormat="1" applyFont="1" applyFill="1" applyBorder="1" applyAlignment="1">
      <alignment horizontal="center" vertical="center"/>
    </xf>
    <xf numFmtId="0" fontId="2" fillId="41" borderId="85" xfId="0" applyNumberFormat="1" applyFont="1" applyFill="1" applyBorder="1" applyAlignment="1">
      <alignment horizontal="center" vertical="center"/>
    </xf>
    <xf numFmtId="38" fontId="2" fillId="37" borderId="83" xfId="0" applyNumberFormat="1" applyFont="1" applyFill="1" applyBorder="1" applyAlignment="1">
      <alignment horizontal="center" vertical="center"/>
    </xf>
    <xf numFmtId="38" fontId="2" fillId="37" borderId="84" xfId="0" applyNumberFormat="1" applyFont="1" applyFill="1" applyBorder="1" applyAlignment="1">
      <alignment horizontal="center" vertical="center"/>
    </xf>
    <xf numFmtId="38" fontId="2" fillId="37" borderId="86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87" xfId="0" applyNumberFormat="1" applyFont="1" applyFill="1" applyBorder="1" applyAlignment="1">
      <alignment horizontal="center" vertical="center" wrapText="1"/>
    </xf>
    <xf numFmtId="49" fontId="3" fillId="35" borderId="82" xfId="0" applyNumberFormat="1" applyFont="1" applyFill="1" applyBorder="1" applyAlignment="1">
      <alignment horizontal="left" vertical="center"/>
    </xf>
    <xf numFmtId="0" fontId="32" fillId="0" borderId="0" xfId="48" applyFont="1" applyAlignment="1">
      <alignment horizontal="center"/>
      <protection/>
    </xf>
    <xf numFmtId="0" fontId="59" fillId="0" borderId="0" xfId="48" applyFont="1" applyAlignment="1">
      <alignment horizontal="left" vertical="center" indent="5"/>
      <protection/>
    </xf>
    <xf numFmtId="0" fontId="60" fillId="0" borderId="0" xfId="48" applyFont="1" applyAlignment="1">
      <alignment horizontal="left" vertical="center" indent="5"/>
      <protection/>
    </xf>
    <xf numFmtId="0" fontId="32" fillId="0" borderId="0" xfId="48" applyFont="1" applyAlignment="1">
      <alignment horizontal="left" indent="5"/>
      <protection/>
    </xf>
    <xf numFmtId="0" fontId="32" fillId="0" borderId="0" xfId="48" applyFont="1" applyAlignment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6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1638300</xdr:colOff>
      <xdr:row>0</xdr:row>
      <xdr:rowOff>9525</xdr:rowOff>
    </xdr:from>
    <xdr:to>
      <xdr:col>7</xdr:col>
      <xdr:colOff>2085975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445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1685925</xdr:colOff>
      <xdr:row>0</xdr:row>
      <xdr:rowOff>19050</xdr:rowOff>
    </xdr:from>
    <xdr:to>
      <xdr:col>8</xdr:col>
      <xdr:colOff>476250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592175" y="19050"/>
          <a:ext cx="2828925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1685925</xdr:colOff>
      <xdr:row>0</xdr:row>
      <xdr:rowOff>19050</xdr:rowOff>
    </xdr:from>
    <xdr:to>
      <xdr:col>8</xdr:col>
      <xdr:colOff>476250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592175" y="19050"/>
          <a:ext cx="2828925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1685925</xdr:colOff>
      <xdr:row>0</xdr:row>
      <xdr:rowOff>19050</xdr:rowOff>
    </xdr:from>
    <xdr:to>
      <xdr:col>8</xdr:col>
      <xdr:colOff>476250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592175" y="19050"/>
          <a:ext cx="2828925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1685925</xdr:colOff>
      <xdr:row>0</xdr:row>
      <xdr:rowOff>19050</xdr:rowOff>
    </xdr:from>
    <xdr:to>
      <xdr:col>8</xdr:col>
      <xdr:colOff>476250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592175" y="19050"/>
          <a:ext cx="2828925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1685925</xdr:colOff>
      <xdr:row>0</xdr:row>
      <xdr:rowOff>19050</xdr:rowOff>
    </xdr:from>
    <xdr:to>
      <xdr:col>8</xdr:col>
      <xdr:colOff>476250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592175" y="19050"/>
          <a:ext cx="2828925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zoomScale="50" zoomScaleNormal="50" zoomScalePageLayoutView="0" workbookViewId="0" topLeftCell="A1">
      <selection activeCell="R1" sqref="R1:R6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5.0976562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92" t="s">
        <v>0</v>
      </c>
      <c r="C1" s="192"/>
      <c r="D1" s="192" t="s">
        <v>1</v>
      </c>
      <c r="E1" s="192"/>
      <c r="F1" s="3" t="s">
        <v>2</v>
      </c>
      <c r="G1" s="4">
        <v>41578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1048.5</v>
      </c>
      <c r="Q1" s="10" t="s">
        <v>5</v>
      </c>
      <c r="R1" s="160">
        <f>SUM(R11:R17)</f>
        <v>770.67</v>
      </c>
    </row>
    <row r="2" spans="1:18" ht="57.75" customHeight="1">
      <c r="A2" s="2"/>
      <c r="B2" s="192" t="s">
        <v>6</v>
      </c>
      <c r="C2" s="192"/>
      <c r="D2" s="192" t="s">
        <v>7</v>
      </c>
      <c r="E2" s="192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160"/>
    </row>
    <row r="3" spans="1:18" ht="35.25" customHeight="1">
      <c r="A3" s="2"/>
      <c r="B3" s="192" t="s">
        <v>10</v>
      </c>
      <c r="C3" s="192"/>
      <c r="D3" s="192" t="s">
        <v>9</v>
      </c>
      <c r="E3" s="192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160"/>
    </row>
    <row r="4" spans="1:18" ht="35.25" customHeight="1">
      <c r="A4" s="20"/>
      <c r="B4" s="21"/>
      <c r="C4" s="21"/>
      <c r="D4" s="22"/>
      <c r="E4" s="23"/>
      <c r="F4" s="24" t="s">
        <v>40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60"/>
    </row>
    <row r="5" spans="1:18" ht="43.5" customHeight="1">
      <c r="A5" s="2"/>
      <c r="B5" s="28" t="s">
        <v>13</v>
      </c>
      <c r="C5" s="29"/>
      <c r="D5" s="30">
        <v>6</v>
      </c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78" t="s">
        <v>15</v>
      </c>
      <c r="O5" s="179"/>
      <c r="P5" s="32">
        <f>P1-P2-P3</f>
        <v>1048.5</v>
      </c>
      <c r="Q5" s="10"/>
      <c r="R5" s="160">
        <f>R1</f>
        <v>770.67</v>
      </c>
    </row>
    <row r="6" spans="1:18" ht="43.5" customHeigh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160"/>
    </row>
    <row r="7" spans="1:18" ht="27" customHeight="1">
      <c r="A7" s="180" t="s">
        <v>18</v>
      </c>
      <c r="B7" s="181"/>
      <c r="C7" s="182"/>
      <c r="D7" s="183" t="s">
        <v>19</v>
      </c>
      <c r="E7" s="184"/>
      <c r="F7" s="185"/>
      <c r="G7" s="44">
        <f aca="true" t="shared" si="0" ref="G7:O7">SUM(G11:G31)</f>
        <v>0</v>
      </c>
      <c r="H7" s="45">
        <f t="shared" si="0"/>
        <v>0</v>
      </c>
      <c r="I7" s="46">
        <f t="shared" si="0"/>
        <v>0</v>
      </c>
      <c r="J7" s="46">
        <f t="shared" si="0"/>
        <v>795</v>
      </c>
      <c r="K7" s="46">
        <f t="shared" si="0"/>
        <v>250</v>
      </c>
      <c r="L7" s="46">
        <f t="shared" si="0"/>
        <v>0</v>
      </c>
      <c r="M7" s="47">
        <f t="shared" si="0"/>
        <v>3.5</v>
      </c>
      <c r="N7" s="48">
        <f t="shared" si="0"/>
        <v>1048.5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86"/>
      <c r="B8" s="187" t="s">
        <v>20</v>
      </c>
      <c r="C8" s="187" t="s">
        <v>21</v>
      </c>
      <c r="D8" s="188" t="s">
        <v>22</v>
      </c>
      <c r="E8" s="187" t="s">
        <v>23</v>
      </c>
      <c r="F8" s="189" t="s">
        <v>24</v>
      </c>
      <c r="G8" s="190" t="s">
        <v>25</v>
      </c>
      <c r="H8" s="172" t="s">
        <v>26</v>
      </c>
      <c r="I8" s="173" t="s">
        <v>27</v>
      </c>
      <c r="J8" s="173" t="s">
        <v>28</v>
      </c>
      <c r="K8" s="173" t="s">
        <v>29</v>
      </c>
      <c r="L8" s="174" t="s">
        <v>30</v>
      </c>
      <c r="M8" s="175"/>
      <c r="N8" s="176" t="s">
        <v>4</v>
      </c>
      <c r="O8" s="163" t="s">
        <v>31</v>
      </c>
      <c r="P8" s="164" t="s">
        <v>32</v>
      </c>
      <c r="Q8" s="51"/>
      <c r="R8" s="165" t="s">
        <v>86</v>
      </c>
    </row>
    <row r="9" spans="1:18" ht="36" customHeight="1">
      <c r="A9" s="186"/>
      <c r="B9" s="187"/>
      <c r="C9" s="187"/>
      <c r="D9" s="188"/>
      <c r="E9" s="187"/>
      <c r="F9" s="189"/>
      <c r="G9" s="191"/>
      <c r="H9" s="172"/>
      <c r="I9" s="173"/>
      <c r="J9" s="173"/>
      <c r="K9" s="173"/>
      <c r="L9" s="168" t="s">
        <v>34</v>
      </c>
      <c r="M9" s="170" t="s">
        <v>35</v>
      </c>
      <c r="N9" s="177"/>
      <c r="O9" s="163"/>
      <c r="P9" s="164"/>
      <c r="Q9" s="51"/>
      <c r="R9" s="166"/>
    </row>
    <row r="10" spans="1:18" ht="37.5" customHeight="1" thickBot="1" thickTop="1">
      <c r="A10" s="186"/>
      <c r="B10" s="187"/>
      <c r="C10" s="187"/>
      <c r="D10" s="188"/>
      <c r="E10" s="187"/>
      <c r="F10" s="189"/>
      <c r="G10" s="52" t="s">
        <v>36</v>
      </c>
      <c r="H10" s="172"/>
      <c r="I10" s="173"/>
      <c r="J10" s="173"/>
      <c r="K10" s="173"/>
      <c r="L10" s="169"/>
      <c r="M10" s="171"/>
      <c r="N10" s="177"/>
      <c r="O10" s="163"/>
      <c r="P10" s="164"/>
      <c r="Q10" s="51"/>
      <c r="R10" s="167"/>
    </row>
    <row r="11" spans="1:18" ht="30" customHeight="1" thickTop="1">
      <c r="A11" s="53">
        <v>1</v>
      </c>
      <c r="B11" s="106">
        <v>41549</v>
      </c>
      <c r="C11" s="54" t="s">
        <v>67</v>
      </c>
      <c r="D11" s="55" t="s">
        <v>46</v>
      </c>
      <c r="E11" s="63" t="s">
        <v>47</v>
      </c>
      <c r="F11" s="110">
        <v>150</v>
      </c>
      <c r="G11" s="56"/>
      <c r="H11" s="114"/>
      <c r="I11" s="115"/>
      <c r="J11" s="115">
        <v>150</v>
      </c>
      <c r="K11" s="116"/>
      <c r="L11" s="117"/>
      <c r="M11" s="108"/>
      <c r="N11" s="71">
        <f>SUM(H11:M11)</f>
        <v>150</v>
      </c>
      <c r="O11" s="57"/>
      <c r="P11" s="58"/>
      <c r="Q11" s="51"/>
      <c r="R11" s="59">
        <v>110.8</v>
      </c>
    </row>
    <row r="12" spans="1:18" ht="30" customHeight="1">
      <c r="A12" s="127"/>
      <c r="B12" s="128">
        <v>41567</v>
      </c>
      <c r="C12" s="129" t="s">
        <v>69</v>
      </c>
      <c r="D12" s="130" t="s">
        <v>46</v>
      </c>
      <c r="E12" s="63" t="s">
        <v>47</v>
      </c>
      <c r="F12" s="131">
        <v>150</v>
      </c>
      <c r="G12" s="132"/>
      <c r="H12" s="133"/>
      <c r="I12" s="134"/>
      <c r="J12" s="134">
        <v>150</v>
      </c>
      <c r="K12" s="135"/>
      <c r="L12" s="136"/>
      <c r="M12" s="137"/>
      <c r="N12" s="71">
        <f aca="true" t="shared" si="1" ref="N12:N31">SUM(H12:M12)</f>
        <v>150</v>
      </c>
      <c r="O12" s="138"/>
      <c r="P12" s="139"/>
      <c r="Q12" s="51"/>
      <c r="R12" s="140">
        <v>109.58</v>
      </c>
    </row>
    <row r="13" spans="1:18" ht="30" customHeight="1">
      <c r="A13" s="60">
        <v>2</v>
      </c>
      <c r="B13" s="107">
        <v>41562</v>
      </c>
      <c r="C13" s="62" t="s">
        <v>70</v>
      </c>
      <c r="D13" s="63" t="s">
        <v>46</v>
      </c>
      <c r="E13" s="63" t="s">
        <v>47</v>
      </c>
      <c r="F13" s="111">
        <v>150</v>
      </c>
      <c r="G13" s="65"/>
      <c r="H13" s="118"/>
      <c r="I13" s="119"/>
      <c r="J13" s="119">
        <v>150</v>
      </c>
      <c r="K13" s="120"/>
      <c r="L13" s="121"/>
      <c r="M13" s="109"/>
      <c r="N13" s="71">
        <f t="shared" si="1"/>
        <v>150</v>
      </c>
      <c r="O13" s="72"/>
      <c r="P13" s="73"/>
      <c r="Q13" s="51"/>
      <c r="R13" s="74">
        <v>110.57</v>
      </c>
    </row>
    <row r="14" spans="1:18" ht="30" customHeight="1">
      <c r="A14" s="60">
        <v>3</v>
      </c>
      <c r="B14" s="107">
        <v>41549</v>
      </c>
      <c r="C14" s="62" t="s">
        <v>70</v>
      </c>
      <c r="D14" s="63" t="s">
        <v>78</v>
      </c>
      <c r="E14" s="63" t="s">
        <v>47</v>
      </c>
      <c r="F14" s="111">
        <v>160</v>
      </c>
      <c r="G14" s="65"/>
      <c r="H14" s="118"/>
      <c r="I14" s="119"/>
      <c r="J14" s="119"/>
      <c r="K14" s="120">
        <v>250</v>
      </c>
      <c r="L14" s="121"/>
      <c r="M14" s="109"/>
      <c r="N14" s="71">
        <f t="shared" si="1"/>
        <v>250</v>
      </c>
      <c r="O14" s="72"/>
      <c r="P14" s="73">
        <f aca="true" t="shared" si="2" ref="P14:P31">IF(F14="Milano","X","")</f>
      </c>
      <c r="Q14" s="51"/>
      <c r="R14" s="75">
        <v>184.66</v>
      </c>
    </row>
    <row r="15" spans="1:18" ht="30" customHeight="1">
      <c r="A15" s="60">
        <v>4</v>
      </c>
      <c r="B15" s="107">
        <v>41549</v>
      </c>
      <c r="C15" s="62" t="s">
        <v>70</v>
      </c>
      <c r="D15" s="63" t="s">
        <v>48</v>
      </c>
      <c r="E15" s="63" t="s">
        <v>47</v>
      </c>
      <c r="F15" s="111">
        <v>3.5</v>
      </c>
      <c r="G15" s="65"/>
      <c r="H15" s="118"/>
      <c r="I15" s="119"/>
      <c r="J15" s="122"/>
      <c r="K15" s="120"/>
      <c r="L15" s="121"/>
      <c r="M15" s="109">
        <v>3.5</v>
      </c>
      <c r="N15" s="71">
        <f t="shared" si="1"/>
        <v>3.5</v>
      </c>
      <c r="O15" s="72"/>
      <c r="P15" s="73">
        <f t="shared" si="2"/>
      </c>
      <c r="Q15" s="51"/>
      <c r="R15" s="73">
        <v>2.59</v>
      </c>
    </row>
    <row r="16" spans="1:18" ht="30" customHeight="1">
      <c r="A16" s="60">
        <v>5</v>
      </c>
      <c r="B16" s="107">
        <v>41578</v>
      </c>
      <c r="C16" s="62" t="s">
        <v>70</v>
      </c>
      <c r="D16" s="63" t="s">
        <v>46</v>
      </c>
      <c r="E16" s="63" t="s">
        <v>47</v>
      </c>
      <c r="F16" s="111">
        <v>180</v>
      </c>
      <c r="G16" s="65"/>
      <c r="H16" s="118"/>
      <c r="I16" s="119"/>
      <c r="J16" s="122">
        <v>180</v>
      </c>
      <c r="K16" s="120"/>
      <c r="L16" s="121"/>
      <c r="M16" s="109"/>
      <c r="N16" s="71">
        <f t="shared" si="1"/>
        <v>180</v>
      </c>
      <c r="O16" s="72"/>
      <c r="P16" s="73">
        <f t="shared" si="2"/>
      </c>
      <c r="Q16" s="51"/>
      <c r="R16" s="76">
        <v>130.92</v>
      </c>
    </row>
    <row r="17" spans="1:18" ht="30" customHeight="1">
      <c r="A17" s="60">
        <v>6</v>
      </c>
      <c r="B17" s="107">
        <v>41556</v>
      </c>
      <c r="C17" s="62" t="s">
        <v>70</v>
      </c>
      <c r="D17" s="63" t="s">
        <v>46</v>
      </c>
      <c r="E17" s="63" t="s">
        <v>47</v>
      </c>
      <c r="F17" s="111">
        <v>165</v>
      </c>
      <c r="G17" s="65"/>
      <c r="H17" s="118"/>
      <c r="I17" s="119"/>
      <c r="J17" s="119">
        <v>165</v>
      </c>
      <c r="K17" s="123"/>
      <c r="L17" s="121"/>
      <c r="M17" s="109"/>
      <c r="N17" s="71">
        <f t="shared" si="1"/>
        <v>165</v>
      </c>
      <c r="O17" s="72"/>
      <c r="P17" s="73">
        <f t="shared" si="2"/>
      </c>
      <c r="Q17" s="51"/>
      <c r="R17" s="73">
        <v>121.55</v>
      </c>
    </row>
    <row r="18" spans="1:18" ht="30" customHeight="1">
      <c r="A18" s="60">
        <v>7</v>
      </c>
      <c r="B18" s="107"/>
      <c r="C18" s="62"/>
      <c r="D18" s="63"/>
      <c r="E18" s="63"/>
      <c r="F18" s="111"/>
      <c r="G18" s="65"/>
      <c r="H18" s="118"/>
      <c r="I18" s="119"/>
      <c r="J18" s="119"/>
      <c r="K18" s="123"/>
      <c r="L18" s="121"/>
      <c r="M18" s="109"/>
      <c r="N18" s="71">
        <f t="shared" si="1"/>
        <v>0</v>
      </c>
      <c r="O18" s="72"/>
      <c r="P18" s="73">
        <f t="shared" si="2"/>
      </c>
      <c r="Q18" s="51"/>
      <c r="R18" s="73"/>
    </row>
    <row r="19" spans="1:18" ht="30" customHeight="1">
      <c r="A19" s="60">
        <v>8</v>
      </c>
      <c r="B19" s="107"/>
      <c r="C19" s="62"/>
      <c r="D19" s="63"/>
      <c r="E19" s="63"/>
      <c r="F19" s="111"/>
      <c r="G19" s="65"/>
      <c r="H19" s="118"/>
      <c r="I19" s="119"/>
      <c r="J19" s="119"/>
      <c r="K19" s="123"/>
      <c r="L19" s="121"/>
      <c r="M19" s="109"/>
      <c r="N19" s="71">
        <f t="shared" si="1"/>
        <v>0</v>
      </c>
      <c r="O19" s="72"/>
      <c r="P19" s="73">
        <f t="shared" si="2"/>
      </c>
      <c r="Q19" s="51"/>
      <c r="R19" s="73"/>
    </row>
    <row r="20" spans="1:18" ht="30" customHeight="1">
      <c r="A20" s="60">
        <v>9</v>
      </c>
      <c r="B20" s="107"/>
      <c r="C20" s="62"/>
      <c r="D20" s="63"/>
      <c r="E20" s="63"/>
      <c r="F20" s="112"/>
      <c r="G20" s="65"/>
      <c r="H20" s="118"/>
      <c r="I20" s="119"/>
      <c r="J20" s="119"/>
      <c r="K20" s="123"/>
      <c r="L20" s="121"/>
      <c r="M20" s="109"/>
      <c r="N20" s="71">
        <f t="shared" si="1"/>
        <v>0</v>
      </c>
      <c r="O20" s="72"/>
      <c r="P20" s="73">
        <f t="shared" si="2"/>
      </c>
      <c r="Q20" s="51"/>
      <c r="R20" s="73"/>
    </row>
    <row r="21" spans="1:18" ht="30" customHeight="1">
      <c r="A21" s="60">
        <v>10</v>
      </c>
      <c r="B21" s="107"/>
      <c r="C21" s="62"/>
      <c r="D21" s="63"/>
      <c r="E21" s="63"/>
      <c r="F21" s="112"/>
      <c r="G21" s="65"/>
      <c r="H21" s="118"/>
      <c r="I21" s="119"/>
      <c r="J21" s="119"/>
      <c r="K21" s="123"/>
      <c r="L21" s="121"/>
      <c r="M21" s="109"/>
      <c r="N21" s="71">
        <f t="shared" si="1"/>
        <v>0</v>
      </c>
      <c r="O21" s="72"/>
      <c r="P21" s="73">
        <f t="shared" si="2"/>
      </c>
      <c r="Q21" s="51"/>
      <c r="R21" s="73"/>
    </row>
    <row r="22" spans="1:18" ht="30" customHeight="1">
      <c r="A22" s="60">
        <v>11</v>
      </c>
      <c r="B22" s="107"/>
      <c r="C22" s="62"/>
      <c r="D22" s="63"/>
      <c r="E22" s="63"/>
      <c r="F22" s="112"/>
      <c r="G22" s="65"/>
      <c r="H22" s="118"/>
      <c r="I22" s="119"/>
      <c r="J22" s="120"/>
      <c r="K22" s="124"/>
      <c r="L22" s="121"/>
      <c r="M22" s="109"/>
      <c r="N22" s="71">
        <f t="shared" si="1"/>
        <v>0</v>
      </c>
      <c r="O22" s="72"/>
      <c r="P22" s="73">
        <f t="shared" si="2"/>
      </c>
      <c r="Q22" s="51"/>
      <c r="R22" s="73"/>
    </row>
    <row r="23" spans="1:18" ht="30" customHeight="1">
      <c r="A23" s="60">
        <v>12</v>
      </c>
      <c r="B23" s="107"/>
      <c r="C23" s="62"/>
      <c r="D23" s="63"/>
      <c r="E23" s="63"/>
      <c r="F23" s="112"/>
      <c r="G23" s="65"/>
      <c r="H23" s="118"/>
      <c r="I23" s="119"/>
      <c r="J23" s="119"/>
      <c r="K23" s="120"/>
      <c r="L23" s="121"/>
      <c r="M23" s="109"/>
      <c r="N23" s="71">
        <f t="shared" si="1"/>
        <v>0</v>
      </c>
      <c r="O23" s="72"/>
      <c r="P23" s="73">
        <f t="shared" si="2"/>
      </c>
      <c r="Q23" s="51"/>
      <c r="R23" s="73"/>
    </row>
    <row r="24" spans="1:18" ht="30" customHeight="1">
      <c r="A24" s="60">
        <v>13</v>
      </c>
      <c r="B24" s="107"/>
      <c r="C24" s="62"/>
      <c r="D24" s="63"/>
      <c r="E24" s="63"/>
      <c r="F24" s="111"/>
      <c r="G24" s="65"/>
      <c r="H24" s="118"/>
      <c r="I24" s="119"/>
      <c r="J24" s="120"/>
      <c r="K24" s="125"/>
      <c r="L24" s="121"/>
      <c r="M24" s="109"/>
      <c r="N24" s="71">
        <f t="shared" si="1"/>
        <v>0</v>
      </c>
      <c r="O24" s="72"/>
      <c r="P24" s="73">
        <f t="shared" si="2"/>
      </c>
      <c r="Q24" s="51"/>
      <c r="R24" s="73"/>
    </row>
    <row r="25" spans="1:18" ht="30" customHeight="1">
      <c r="A25" s="60">
        <v>14</v>
      </c>
      <c r="B25" s="107"/>
      <c r="C25" s="62"/>
      <c r="D25" s="63"/>
      <c r="E25" s="63"/>
      <c r="F25" s="111"/>
      <c r="G25" s="65"/>
      <c r="H25" s="118"/>
      <c r="I25" s="119"/>
      <c r="J25" s="120"/>
      <c r="K25" s="125"/>
      <c r="L25" s="121"/>
      <c r="M25" s="109"/>
      <c r="N25" s="71">
        <f t="shared" si="1"/>
        <v>0</v>
      </c>
      <c r="O25" s="72"/>
      <c r="P25" s="73">
        <f t="shared" si="2"/>
      </c>
      <c r="Q25" s="51"/>
      <c r="R25" s="73"/>
    </row>
    <row r="26" spans="1:18" ht="30" customHeight="1">
      <c r="A26" s="60">
        <v>15</v>
      </c>
      <c r="B26" s="107"/>
      <c r="C26" s="62"/>
      <c r="D26" s="63"/>
      <c r="E26" s="63"/>
      <c r="F26" s="111"/>
      <c r="G26" s="65"/>
      <c r="H26" s="118"/>
      <c r="I26" s="119"/>
      <c r="J26" s="120"/>
      <c r="K26" s="125"/>
      <c r="L26" s="121"/>
      <c r="M26" s="109"/>
      <c r="N26" s="71">
        <f t="shared" si="1"/>
        <v>0</v>
      </c>
      <c r="O26" s="72"/>
      <c r="P26" s="73">
        <f t="shared" si="2"/>
      </c>
      <c r="Q26" s="51"/>
      <c r="R26" s="73"/>
    </row>
    <row r="27" spans="1:18" ht="30" customHeight="1">
      <c r="A27" s="60">
        <v>16</v>
      </c>
      <c r="B27" s="107"/>
      <c r="C27" s="62"/>
      <c r="D27" s="63"/>
      <c r="E27" s="63"/>
      <c r="F27" s="111"/>
      <c r="G27" s="65"/>
      <c r="H27" s="118"/>
      <c r="I27" s="119"/>
      <c r="J27" s="120"/>
      <c r="K27" s="125"/>
      <c r="L27" s="121"/>
      <c r="M27" s="109"/>
      <c r="N27" s="71">
        <f t="shared" si="1"/>
        <v>0</v>
      </c>
      <c r="O27" s="72"/>
      <c r="P27" s="73">
        <f t="shared" si="2"/>
      </c>
      <c r="Q27" s="51"/>
      <c r="R27" s="73"/>
    </row>
    <row r="28" spans="1:18" ht="30" customHeight="1">
      <c r="A28" s="60">
        <v>17</v>
      </c>
      <c r="B28" s="107"/>
      <c r="C28" s="62"/>
      <c r="D28" s="63"/>
      <c r="E28" s="63"/>
      <c r="F28" s="111"/>
      <c r="G28" s="65"/>
      <c r="H28" s="118"/>
      <c r="I28" s="119"/>
      <c r="J28" s="120"/>
      <c r="K28" s="125"/>
      <c r="L28" s="121"/>
      <c r="M28" s="109"/>
      <c r="N28" s="71">
        <f t="shared" si="1"/>
        <v>0</v>
      </c>
      <c r="O28" s="72"/>
      <c r="P28" s="73"/>
      <c r="Q28" s="51"/>
      <c r="R28" s="73"/>
    </row>
    <row r="29" spans="1:18" ht="30" customHeight="1">
      <c r="A29" s="60">
        <v>18</v>
      </c>
      <c r="B29" s="107"/>
      <c r="C29" s="62"/>
      <c r="D29" s="63"/>
      <c r="E29" s="63"/>
      <c r="F29" s="111"/>
      <c r="G29" s="65"/>
      <c r="H29" s="118"/>
      <c r="I29" s="119"/>
      <c r="J29" s="120"/>
      <c r="K29" s="125"/>
      <c r="L29" s="121"/>
      <c r="M29" s="109"/>
      <c r="N29" s="71">
        <f t="shared" si="1"/>
        <v>0</v>
      </c>
      <c r="O29" s="72"/>
      <c r="P29" s="73">
        <f t="shared" si="2"/>
      </c>
      <c r="Q29" s="51"/>
      <c r="R29" s="73"/>
    </row>
    <row r="30" spans="1:18" ht="30" customHeight="1">
      <c r="A30" s="60">
        <v>19</v>
      </c>
      <c r="B30" s="107"/>
      <c r="C30" s="62"/>
      <c r="D30" s="63"/>
      <c r="E30" s="63"/>
      <c r="F30" s="111"/>
      <c r="G30" s="65"/>
      <c r="H30" s="118"/>
      <c r="I30" s="119"/>
      <c r="J30" s="120"/>
      <c r="K30" s="125"/>
      <c r="L30" s="121"/>
      <c r="M30" s="109"/>
      <c r="N30" s="71">
        <f t="shared" si="1"/>
        <v>0</v>
      </c>
      <c r="O30" s="72"/>
      <c r="P30" s="73">
        <f t="shared" si="2"/>
      </c>
      <c r="Q30" s="51"/>
      <c r="R30" s="73"/>
    </row>
    <row r="31" spans="1:18" ht="30" customHeight="1">
      <c r="A31" s="60">
        <v>20</v>
      </c>
      <c r="B31" s="107"/>
      <c r="C31" s="62"/>
      <c r="D31" s="63"/>
      <c r="E31" s="63"/>
      <c r="F31" s="111"/>
      <c r="G31" s="65"/>
      <c r="H31" s="118"/>
      <c r="I31" s="119"/>
      <c r="J31" s="120"/>
      <c r="K31" s="125"/>
      <c r="L31" s="121"/>
      <c r="M31" s="109"/>
      <c r="N31" s="71">
        <f t="shared" si="1"/>
        <v>0</v>
      </c>
      <c r="O31" s="72"/>
      <c r="P31" s="73">
        <f t="shared" si="2"/>
      </c>
      <c r="Q31" s="51"/>
      <c r="R31" s="73"/>
    </row>
    <row r="32" ht="30" customHeight="1"/>
    <row r="33" spans="1:18" ht="18.75" customHeight="1">
      <c r="A33" s="78"/>
      <c r="B33" s="79"/>
      <c r="C33" s="79"/>
      <c r="D33" s="79"/>
      <c r="E33" s="79"/>
      <c r="F33" s="113"/>
      <c r="G33" s="79"/>
      <c r="H33" s="79"/>
      <c r="I33" s="79"/>
      <c r="J33" s="79"/>
      <c r="K33" s="79"/>
      <c r="L33" s="79"/>
      <c r="M33" s="79"/>
      <c r="N33" s="80"/>
      <c r="O33" s="79"/>
      <c r="P33" s="79"/>
      <c r="Q33" s="81"/>
      <c r="R33" s="82"/>
    </row>
    <row r="34" spans="1:18" ht="18.75" customHeight="1">
      <c r="A34" s="83"/>
      <c r="B34" s="84"/>
      <c r="C34" s="85"/>
      <c r="D34" s="86"/>
      <c r="E34" s="87"/>
      <c r="F34" s="88"/>
      <c r="G34" s="89"/>
      <c r="H34" s="90"/>
      <c r="I34" s="90"/>
      <c r="J34" s="91"/>
      <c r="K34" s="91"/>
      <c r="L34" s="90"/>
      <c r="M34" s="90"/>
      <c r="N34" s="92"/>
      <c r="O34" s="93"/>
      <c r="P34" s="94"/>
      <c r="Q34" s="81"/>
      <c r="R34" s="5"/>
    </row>
    <row r="35" spans="1:18" ht="18.75" customHeight="1">
      <c r="A35" s="95"/>
      <c r="B35" s="96" t="s">
        <v>37</v>
      </c>
      <c r="C35" s="96"/>
      <c r="D35" s="96"/>
      <c r="E35" s="88"/>
      <c r="F35" s="88"/>
      <c r="G35" s="96" t="s">
        <v>38</v>
      </c>
      <c r="H35" s="96"/>
      <c r="I35" s="96"/>
      <c r="J35" s="88"/>
      <c r="K35" s="88"/>
      <c r="L35" s="96" t="s">
        <v>39</v>
      </c>
      <c r="M35" s="96"/>
      <c r="N35" s="97"/>
      <c r="O35" s="88"/>
      <c r="P35" s="94"/>
      <c r="Q35" s="81"/>
      <c r="R35" s="5"/>
    </row>
    <row r="36" spans="1:18" ht="18.75" customHeight="1">
      <c r="A36" s="95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98"/>
      <c r="O36" s="88"/>
      <c r="P36" s="94"/>
      <c r="Q36" s="81"/>
      <c r="R36" s="5"/>
    </row>
    <row r="37" spans="1:18" ht="18.7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100"/>
      <c r="P37" s="100"/>
      <c r="Q37" s="81"/>
      <c r="R37" s="5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="50" zoomScaleNormal="50" zoomScalePageLayoutView="0" workbookViewId="0" topLeftCell="A1">
      <selection activeCell="J17" sqref="J17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5.59765625" style="1" bestFit="1" customWidth="1"/>
    <col min="20" max="16384" width="10.19921875" style="1" customWidth="1"/>
  </cols>
  <sheetData>
    <row r="1" spans="1:19" ht="65.25" customHeight="1">
      <c r="A1" s="2"/>
      <c r="B1" s="192" t="s">
        <v>0</v>
      </c>
      <c r="C1" s="192"/>
      <c r="D1" s="192" t="s">
        <v>1</v>
      </c>
      <c r="E1" s="192"/>
      <c r="F1" s="3" t="s">
        <v>2</v>
      </c>
      <c r="G1" s="4">
        <f>'Expense Value USD - Table 1'!G1</f>
        <v>41578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6392.42</v>
      </c>
      <c r="Q1" s="10" t="s">
        <v>5</v>
      </c>
      <c r="R1" s="157">
        <f>SUM(R11:R30)</f>
        <v>485.37737281700834</v>
      </c>
      <c r="S1" s="157">
        <f>SUM(S11:S30)</f>
        <v>364.48</v>
      </c>
    </row>
    <row r="2" spans="1:19" ht="57.75" customHeight="1">
      <c r="A2" s="2"/>
      <c r="B2" s="192" t="s">
        <v>6</v>
      </c>
      <c r="C2" s="192"/>
      <c r="D2" s="192" t="s">
        <v>7</v>
      </c>
      <c r="E2" s="192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  <c r="S2" s="27"/>
    </row>
    <row r="3" spans="1:19" ht="35.25" customHeight="1">
      <c r="A3" s="2"/>
      <c r="B3" s="192" t="s">
        <v>10</v>
      </c>
      <c r="C3" s="192"/>
      <c r="D3" s="192" t="s">
        <v>9</v>
      </c>
      <c r="E3" s="192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  <c r="S3" s="27"/>
    </row>
    <row r="4" spans="1:19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  <c r="S4" s="27"/>
    </row>
    <row r="5" spans="1:19" ht="43.5" customHeight="1">
      <c r="A5" s="2"/>
      <c r="B5" s="28" t="s">
        <v>13</v>
      </c>
      <c r="C5" s="29"/>
      <c r="D5" s="30">
        <v>5</v>
      </c>
      <c r="E5" s="13" t="s">
        <v>65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78" t="s">
        <v>15</v>
      </c>
      <c r="O5" s="179"/>
      <c r="P5" s="32">
        <f>P1-P2-P3</f>
        <v>6392.42</v>
      </c>
      <c r="Q5" s="10"/>
      <c r="R5" s="157">
        <f>R1</f>
        <v>485.37737281700834</v>
      </c>
      <c r="S5" s="157">
        <f>S1</f>
        <v>364.48</v>
      </c>
    </row>
    <row r="6" spans="1:18" ht="43.5" customHeight="1">
      <c r="A6" s="33"/>
      <c r="B6" s="34" t="s">
        <v>64</v>
      </c>
      <c r="C6" s="34"/>
      <c r="D6" s="102"/>
      <c r="E6" s="36">
        <v>13.17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80" t="s">
        <v>18</v>
      </c>
      <c r="B7" s="181"/>
      <c r="C7" s="182"/>
      <c r="D7" s="183" t="s">
        <v>19</v>
      </c>
      <c r="E7" s="184"/>
      <c r="F7" s="185"/>
      <c r="G7" s="44">
        <f aca="true" t="shared" si="0" ref="G7:O7">SUM(G11:G30)</f>
        <v>0</v>
      </c>
      <c r="H7" s="45">
        <f t="shared" si="0"/>
        <v>0</v>
      </c>
      <c r="I7" s="46">
        <f t="shared" si="0"/>
        <v>0</v>
      </c>
      <c r="J7" s="46">
        <f t="shared" si="0"/>
        <v>542</v>
      </c>
      <c r="K7" s="46">
        <f t="shared" si="0"/>
        <v>0</v>
      </c>
      <c r="L7" s="46">
        <f t="shared" si="0"/>
        <v>0</v>
      </c>
      <c r="M7" s="47">
        <f t="shared" si="0"/>
        <v>5850.42</v>
      </c>
      <c r="N7" s="49">
        <f t="shared" si="0"/>
        <v>6392.42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86"/>
      <c r="B8" s="187" t="s">
        <v>20</v>
      </c>
      <c r="C8" s="187" t="s">
        <v>21</v>
      </c>
      <c r="D8" s="188" t="s">
        <v>22</v>
      </c>
      <c r="E8" s="187" t="s">
        <v>23</v>
      </c>
      <c r="F8" s="189" t="s">
        <v>24</v>
      </c>
      <c r="G8" s="190" t="s">
        <v>25</v>
      </c>
      <c r="H8" s="172" t="s">
        <v>26</v>
      </c>
      <c r="I8" s="173" t="s">
        <v>27</v>
      </c>
      <c r="J8" s="173" t="s">
        <v>28</v>
      </c>
      <c r="K8" s="173" t="s">
        <v>29</v>
      </c>
      <c r="L8" s="174" t="s">
        <v>30</v>
      </c>
      <c r="M8" s="175"/>
      <c r="N8" s="176" t="s">
        <v>4</v>
      </c>
      <c r="O8" s="163" t="s">
        <v>31</v>
      </c>
      <c r="P8" s="164" t="s">
        <v>32</v>
      </c>
      <c r="Q8" s="51"/>
      <c r="R8" s="165" t="s">
        <v>33</v>
      </c>
      <c r="S8" s="165" t="s">
        <v>86</v>
      </c>
    </row>
    <row r="9" spans="1:19" ht="36" customHeight="1" thickBot="1" thickTop="1">
      <c r="A9" s="186"/>
      <c r="B9" s="187"/>
      <c r="C9" s="187"/>
      <c r="D9" s="188"/>
      <c r="E9" s="187"/>
      <c r="F9" s="189"/>
      <c r="G9" s="191"/>
      <c r="H9" s="172"/>
      <c r="I9" s="173"/>
      <c r="J9" s="173"/>
      <c r="K9" s="173"/>
      <c r="L9" s="168" t="s">
        <v>34</v>
      </c>
      <c r="M9" s="170" t="s">
        <v>35</v>
      </c>
      <c r="N9" s="177"/>
      <c r="O9" s="163"/>
      <c r="P9" s="164"/>
      <c r="Q9" s="51"/>
      <c r="R9" s="166"/>
      <c r="S9" s="166"/>
    </row>
    <row r="10" spans="1:19" ht="37.5" customHeight="1" thickBot="1" thickTop="1">
      <c r="A10" s="186"/>
      <c r="B10" s="187"/>
      <c r="C10" s="187"/>
      <c r="D10" s="188"/>
      <c r="E10" s="187"/>
      <c r="F10" s="189"/>
      <c r="G10" s="52" t="s">
        <v>36</v>
      </c>
      <c r="H10" s="172"/>
      <c r="I10" s="173"/>
      <c r="J10" s="173"/>
      <c r="K10" s="173"/>
      <c r="L10" s="169"/>
      <c r="M10" s="171"/>
      <c r="N10" s="177"/>
      <c r="O10" s="163"/>
      <c r="P10" s="164"/>
      <c r="Q10" s="51"/>
      <c r="R10" s="167"/>
      <c r="S10" s="167"/>
    </row>
    <row r="11" spans="1:19" ht="30" customHeight="1" thickTop="1">
      <c r="A11" s="60">
        <v>1</v>
      </c>
      <c r="B11" s="61">
        <v>41562</v>
      </c>
      <c r="C11" s="62" t="s">
        <v>70</v>
      </c>
      <c r="D11" s="63" t="s">
        <v>46</v>
      </c>
      <c r="E11" s="63" t="s">
        <v>71</v>
      </c>
      <c r="F11" s="64">
        <v>282</v>
      </c>
      <c r="G11" s="65"/>
      <c r="H11" s="66"/>
      <c r="I11" s="67"/>
      <c r="J11" s="68">
        <v>282</v>
      </c>
      <c r="K11" s="77"/>
      <c r="L11" s="154"/>
      <c r="M11" s="155"/>
      <c r="N11" s="71">
        <f>SUM(H11:M11)</f>
        <v>282</v>
      </c>
      <c r="O11" s="72"/>
      <c r="P11" s="73"/>
      <c r="Q11" s="51"/>
      <c r="R11" s="156">
        <f>N11/$E$6</f>
        <v>21.4123006833713</v>
      </c>
      <c r="S11" s="156">
        <v>15.96</v>
      </c>
    </row>
    <row r="12" spans="1:19" ht="30" customHeight="1">
      <c r="A12" s="60">
        <v>2</v>
      </c>
      <c r="B12" s="61">
        <v>41563</v>
      </c>
      <c r="C12" s="62" t="s">
        <v>70</v>
      </c>
      <c r="D12" s="63" t="s">
        <v>48</v>
      </c>
      <c r="E12" s="63" t="s">
        <v>71</v>
      </c>
      <c r="F12" s="64">
        <v>817</v>
      </c>
      <c r="G12" s="65"/>
      <c r="H12" s="66"/>
      <c r="I12" s="67"/>
      <c r="J12" s="68"/>
      <c r="K12" s="77"/>
      <c r="L12" s="154"/>
      <c r="M12" s="155">
        <v>817</v>
      </c>
      <c r="N12" s="71">
        <f aca="true" t="shared" si="1" ref="N12:N30">SUM(H12:M12)</f>
        <v>817</v>
      </c>
      <c r="O12" s="72"/>
      <c r="P12" s="73"/>
      <c r="Q12" s="51"/>
      <c r="R12" s="156">
        <f aca="true" t="shared" si="2" ref="R12:S30">N12/$E$6</f>
        <v>62.03492786636295</v>
      </c>
      <c r="S12" s="156">
        <v>46.48</v>
      </c>
    </row>
    <row r="13" spans="1:19" ht="30" customHeight="1">
      <c r="A13" s="60">
        <v>3</v>
      </c>
      <c r="B13" s="61">
        <v>41565</v>
      </c>
      <c r="C13" s="62" t="s">
        <v>70</v>
      </c>
      <c r="D13" s="63" t="s">
        <v>46</v>
      </c>
      <c r="E13" s="63" t="s">
        <v>71</v>
      </c>
      <c r="F13" s="64">
        <v>260</v>
      </c>
      <c r="G13" s="65"/>
      <c r="H13" s="66"/>
      <c r="I13" s="67"/>
      <c r="J13" s="68">
        <v>260</v>
      </c>
      <c r="K13" s="77"/>
      <c r="L13" s="154"/>
      <c r="M13" s="155"/>
      <c r="N13" s="71">
        <f t="shared" si="1"/>
        <v>260</v>
      </c>
      <c r="O13" s="72"/>
      <c r="P13" s="73">
        <f aca="true" t="shared" si="3" ref="P13:P30">IF(F13="Milano","X","")</f>
      </c>
      <c r="Q13" s="51"/>
      <c r="R13" s="156">
        <f t="shared" si="2"/>
        <v>19.74183750949127</v>
      </c>
      <c r="S13" s="156">
        <v>14.9</v>
      </c>
    </row>
    <row r="14" spans="1:19" ht="30" customHeight="1">
      <c r="A14" s="60">
        <v>4</v>
      </c>
      <c r="B14" s="61">
        <v>41563</v>
      </c>
      <c r="C14" s="62" t="s">
        <v>70</v>
      </c>
      <c r="D14" s="63" t="s">
        <v>83</v>
      </c>
      <c r="E14" s="63" t="s">
        <v>71</v>
      </c>
      <c r="F14" s="64">
        <v>1550</v>
      </c>
      <c r="G14" s="65"/>
      <c r="H14" s="66"/>
      <c r="I14" s="67"/>
      <c r="J14" s="68"/>
      <c r="K14" s="77"/>
      <c r="L14" s="154"/>
      <c r="M14" s="155">
        <v>1550</v>
      </c>
      <c r="N14" s="71">
        <f t="shared" si="1"/>
        <v>1550</v>
      </c>
      <c r="O14" s="72"/>
      <c r="P14" s="73">
        <f t="shared" si="3"/>
      </c>
      <c r="Q14" s="51"/>
      <c r="R14" s="156">
        <f t="shared" si="2"/>
        <v>117.69172361427486</v>
      </c>
      <c r="S14" s="156">
        <v>88.19</v>
      </c>
    </row>
    <row r="15" spans="1:19" ht="30" customHeight="1">
      <c r="A15" s="60">
        <v>5</v>
      </c>
      <c r="B15" s="61">
        <v>41564</v>
      </c>
      <c r="C15" s="62" t="s">
        <v>70</v>
      </c>
      <c r="D15" s="63" t="s">
        <v>83</v>
      </c>
      <c r="E15" s="63" t="s">
        <v>71</v>
      </c>
      <c r="F15" s="64">
        <v>3483.42</v>
      </c>
      <c r="G15" s="65"/>
      <c r="H15" s="66"/>
      <c r="I15" s="67"/>
      <c r="J15" s="68"/>
      <c r="K15" s="77"/>
      <c r="L15" s="154"/>
      <c r="M15" s="155">
        <v>3483.42</v>
      </c>
      <c r="N15" s="71">
        <f t="shared" si="1"/>
        <v>3483.42</v>
      </c>
      <c r="O15" s="72"/>
      <c r="P15" s="73">
        <f t="shared" si="3"/>
      </c>
      <c r="Q15" s="51"/>
      <c r="R15" s="156">
        <f t="shared" si="2"/>
        <v>264.49658314350796</v>
      </c>
      <c r="S15" s="156">
        <v>198.95</v>
      </c>
    </row>
    <row r="16" spans="1:19" ht="30" customHeight="1">
      <c r="A16" s="60">
        <v>6</v>
      </c>
      <c r="B16" s="61"/>
      <c r="C16" s="62"/>
      <c r="D16" s="63"/>
      <c r="E16" s="63"/>
      <c r="F16" s="64"/>
      <c r="G16" s="65"/>
      <c r="H16" s="66"/>
      <c r="I16" s="67"/>
      <c r="J16" s="68"/>
      <c r="K16" s="77"/>
      <c r="L16" s="154"/>
      <c r="M16" s="155"/>
      <c r="N16" s="71">
        <f t="shared" si="1"/>
        <v>0</v>
      </c>
      <c r="O16" s="72"/>
      <c r="P16" s="73">
        <f t="shared" si="3"/>
      </c>
      <c r="Q16" s="51"/>
      <c r="R16" s="156">
        <f t="shared" si="2"/>
        <v>0</v>
      </c>
      <c r="S16" s="156">
        <f t="shared" si="2"/>
        <v>0</v>
      </c>
    </row>
    <row r="17" spans="1:19" ht="30" customHeight="1">
      <c r="A17" s="60">
        <v>7</v>
      </c>
      <c r="B17" s="61"/>
      <c r="C17" s="62"/>
      <c r="D17" s="63"/>
      <c r="E17" s="63"/>
      <c r="F17" s="64"/>
      <c r="G17" s="65"/>
      <c r="H17" s="66"/>
      <c r="I17" s="67"/>
      <c r="J17" s="68"/>
      <c r="K17" s="77"/>
      <c r="L17" s="154"/>
      <c r="M17" s="155"/>
      <c r="N17" s="71">
        <f t="shared" si="1"/>
        <v>0</v>
      </c>
      <c r="O17" s="72"/>
      <c r="P17" s="73">
        <f t="shared" si="3"/>
      </c>
      <c r="Q17" s="51"/>
      <c r="R17" s="156">
        <f t="shared" si="2"/>
        <v>0</v>
      </c>
      <c r="S17" s="156">
        <f t="shared" si="2"/>
        <v>0</v>
      </c>
    </row>
    <row r="18" spans="1:19" ht="30" customHeight="1">
      <c r="A18" s="60">
        <v>8</v>
      </c>
      <c r="B18" s="61"/>
      <c r="C18" s="62"/>
      <c r="D18" s="63"/>
      <c r="E18" s="63"/>
      <c r="F18" s="64"/>
      <c r="G18" s="65"/>
      <c r="H18" s="66"/>
      <c r="I18" s="67"/>
      <c r="J18" s="68"/>
      <c r="K18" s="77"/>
      <c r="L18" s="154"/>
      <c r="M18" s="155"/>
      <c r="N18" s="71">
        <f t="shared" si="1"/>
        <v>0</v>
      </c>
      <c r="O18" s="72"/>
      <c r="P18" s="73">
        <f t="shared" si="3"/>
      </c>
      <c r="Q18" s="51"/>
      <c r="R18" s="156">
        <f t="shared" si="2"/>
        <v>0</v>
      </c>
      <c r="S18" s="156">
        <f t="shared" si="2"/>
        <v>0</v>
      </c>
    </row>
    <row r="19" spans="1:19" ht="30" customHeight="1">
      <c r="A19" s="60">
        <v>9</v>
      </c>
      <c r="B19" s="61"/>
      <c r="C19" s="62"/>
      <c r="D19" s="63"/>
      <c r="E19" s="63"/>
      <c r="F19" s="64"/>
      <c r="G19" s="65"/>
      <c r="H19" s="66"/>
      <c r="I19" s="67"/>
      <c r="J19" s="68"/>
      <c r="K19" s="77"/>
      <c r="L19" s="154"/>
      <c r="M19" s="155"/>
      <c r="N19" s="71">
        <f t="shared" si="1"/>
        <v>0</v>
      </c>
      <c r="O19" s="72"/>
      <c r="P19" s="73">
        <f t="shared" si="3"/>
      </c>
      <c r="Q19" s="51"/>
      <c r="R19" s="156">
        <f t="shared" si="2"/>
        <v>0</v>
      </c>
      <c r="S19" s="156">
        <f t="shared" si="2"/>
        <v>0</v>
      </c>
    </row>
    <row r="20" spans="1:19" ht="30" customHeight="1">
      <c r="A20" s="60">
        <v>10</v>
      </c>
      <c r="B20" s="61"/>
      <c r="C20" s="62"/>
      <c r="D20" s="63"/>
      <c r="E20" s="63"/>
      <c r="F20" s="64"/>
      <c r="G20" s="65"/>
      <c r="H20" s="66"/>
      <c r="I20" s="67"/>
      <c r="J20" s="68"/>
      <c r="K20" s="77"/>
      <c r="L20" s="154"/>
      <c r="M20" s="155"/>
      <c r="N20" s="71">
        <f t="shared" si="1"/>
        <v>0</v>
      </c>
      <c r="O20" s="72"/>
      <c r="P20" s="73">
        <f t="shared" si="3"/>
      </c>
      <c r="Q20" s="51"/>
      <c r="R20" s="156">
        <f t="shared" si="2"/>
        <v>0</v>
      </c>
      <c r="S20" s="156">
        <f t="shared" si="2"/>
        <v>0</v>
      </c>
    </row>
    <row r="21" spans="1:19" ht="30" customHeight="1">
      <c r="A21" s="60">
        <v>11</v>
      </c>
      <c r="B21" s="61"/>
      <c r="C21" s="62"/>
      <c r="D21" s="63"/>
      <c r="E21" s="63"/>
      <c r="F21" s="64"/>
      <c r="G21" s="65"/>
      <c r="H21" s="66"/>
      <c r="I21" s="67"/>
      <c r="J21" s="68"/>
      <c r="K21" s="77"/>
      <c r="L21" s="154"/>
      <c r="M21" s="155"/>
      <c r="N21" s="71">
        <f t="shared" si="1"/>
        <v>0</v>
      </c>
      <c r="O21" s="72"/>
      <c r="P21" s="73">
        <f t="shared" si="3"/>
      </c>
      <c r="Q21" s="51"/>
      <c r="R21" s="156">
        <f t="shared" si="2"/>
        <v>0</v>
      </c>
      <c r="S21" s="156">
        <f t="shared" si="2"/>
        <v>0</v>
      </c>
    </row>
    <row r="22" spans="1:19" ht="30" customHeight="1">
      <c r="A22" s="60">
        <v>12</v>
      </c>
      <c r="B22" s="61"/>
      <c r="C22" s="62"/>
      <c r="D22" s="63"/>
      <c r="E22" s="63"/>
      <c r="F22" s="64"/>
      <c r="G22" s="65"/>
      <c r="H22" s="66"/>
      <c r="I22" s="67"/>
      <c r="J22" s="68" t="s">
        <v>88</v>
      </c>
      <c r="K22" s="77"/>
      <c r="L22" s="154"/>
      <c r="M22" s="155"/>
      <c r="N22" s="71">
        <f t="shared" si="1"/>
        <v>0</v>
      </c>
      <c r="O22" s="72"/>
      <c r="P22" s="73">
        <f t="shared" si="3"/>
      </c>
      <c r="Q22" s="51"/>
      <c r="R22" s="156">
        <f t="shared" si="2"/>
        <v>0</v>
      </c>
      <c r="S22" s="156">
        <f t="shared" si="2"/>
        <v>0</v>
      </c>
    </row>
    <row r="23" spans="1:19" ht="30" customHeight="1">
      <c r="A23" s="60">
        <v>13</v>
      </c>
      <c r="B23" s="61"/>
      <c r="C23" s="62"/>
      <c r="D23" s="63"/>
      <c r="E23" s="63"/>
      <c r="F23" s="64"/>
      <c r="G23" s="65"/>
      <c r="H23" s="66"/>
      <c r="I23" s="67"/>
      <c r="J23" s="68"/>
      <c r="K23" s="77"/>
      <c r="L23" s="154"/>
      <c r="M23" s="155"/>
      <c r="N23" s="71">
        <f t="shared" si="1"/>
        <v>0</v>
      </c>
      <c r="O23" s="72"/>
      <c r="P23" s="73">
        <f t="shared" si="3"/>
      </c>
      <c r="Q23" s="51"/>
      <c r="R23" s="156">
        <f t="shared" si="2"/>
        <v>0</v>
      </c>
      <c r="S23" s="156">
        <f t="shared" si="2"/>
        <v>0</v>
      </c>
    </row>
    <row r="24" spans="1:19" ht="30" customHeight="1">
      <c r="A24" s="60">
        <v>14</v>
      </c>
      <c r="B24" s="61"/>
      <c r="C24" s="62"/>
      <c r="D24" s="63"/>
      <c r="E24" s="63"/>
      <c r="F24" s="64"/>
      <c r="G24" s="65"/>
      <c r="H24" s="66"/>
      <c r="I24" s="67"/>
      <c r="J24" s="68"/>
      <c r="K24" s="77"/>
      <c r="L24" s="154"/>
      <c r="M24" s="155"/>
      <c r="N24" s="71">
        <f t="shared" si="1"/>
        <v>0</v>
      </c>
      <c r="O24" s="72"/>
      <c r="P24" s="73">
        <f t="shared" si="3"/>
      </c>
      <c r="Q24" s="51"/>
      <c r="R24" s="156">
        <f t="shared" si="2"/>
        <v>0</v>
      </c>
      <c r="S24" s="156">
        <f t="shared" si="2"/>
        <v>0</v>
      </c>
    </row>
    <row r="25" spans="1:19" ht="30" customHeight="1">
      <c r="A25" s="60">
        <v>15</v>
      </c>
      <c r="B25" s="61"/>
      <c r="C25" s="62"/>
      <c r="D25" s="63"/>
      <c r="E25" s="63"/>
      <c r="F25" s="64"/>
      <c r="G25" s="65"/>
      <c r="H25" s="66"/>
      <c r="I25" s="67"/>
      <c r="J25" s="68"/>
      <c r="K25" s="77"/>
      <c r="L25" s="154"/>
      <c r="M25" s="155"/>
      <c r="N25" s="71">
        <f t="shared" si="1"/>
        <v>0</v>
      </c>
      <c r="O25" s="72"/>
      <c r="P25" s="73">
        <f t="shared" si="3"/>
      </c>
      <c r="Q25" s="51"/>
      <c r="R25" s="156">
        <f t="shared" si="2"/>
        <v>0</v>
      </c>
      <c r="S25" s="156">
        <f t="shared" si="2"/>
        <v>0</v>
      </c>
    </row>
    <row r="26" spans="1:19" ht="30" customHeight="1">
      <c r="A26" s="60">
        <v>16</v>
      </c>
      <c r="B26" s="61"/>
      <c r="C26" s="62"/>
      <c r="D26" s="63"/>
      <c r="E26" s="63"/>
      <c r="F26" s="64"/>
      <c r="G26" s="65"/>
      <c r="H26" s="66"/>
      <c r="I26" s="67"/>
      <c r="J26" s="68"/>
      <c r="K26" s="77"/>
      <c r="L26" s="154"/>
      <c r="M26" s="155"/>
      <c r="N26" s="71">
        <f t="shared" si="1"/>
        <v>0</v>
      </c>
      <c r="O26" s="72"/>
      <c r="P26" s="73">
        <f t="shared" si="3"/>
      </c>
      <c r="Q26" s="51"/>
      <c r="R26" s="156">
        <f t="shared" si="2"/>
        <v>0</v>
      </c>
      <c r="S26" s="156">
        <f t="shared" si="2"/>
        <v>0</v>
      </c>
    </row>
    <row r="27" spans="1:19" ht="30" customHeight="1">
      <c r="A27" s="60">
        <v>17</v>
      </c>
      <c r="B27" s="61"/>
      <c r="C27" s="62"/>
      <c r="D27" s="63"/>
      <c r="E27" s="63"/>
      <c r="F27" s="64"/>
      <c r="G27" s="65"/>
      <c r="H27" s="66"/>
      <c r="I27" s="67"/>
      <c r="J27" s="68"/>
      <c r="K27" s="77"/>
      <c r="L27" s="154"/>
      <c r="M27" s="155"/>
      <c r="N27" s="71">
        <f t="shared" si="1"/>
        <v>0</v>
      </c>
      <c r="O27" s="72"/>
      <c r="P27" s="73">
        <f t="shared" si="3"/>
      </c>
      <c r="Q27" s="51"/>
      <c r="R27" s="156">
        <f t="shared" si="2"/>
        <v>0</v>
      </c>
      <c r="S27" s="156">
        <f t="shared" si="2"/>
        <v>0</v>
      </c>
    </row>
    <row r="28" spans="1:19" ht="30" customHeight="1">
      <c r="A28" s="60">
        <v>18</v>
      </c>
      <c r="B28" s="61"/>
      <c r="C28" s="62"/>
      <c r="D28" s="63"/>
      <c r="E28" s="63"/>
      <c r="F28" s="64"/>
      <c r="G28" s="65"/>
      <c r="H28" s="66">
        <f>#N/A</f>
        <v>0</v>
      </c>
      <c r="I28" s="67"/>
      <c r="J28" s="68"/>
      <c r="K28" s="77"/>
      <c r="L28" s="154"/>
      <c r="M28" s="155"/>
      <c r="N28" s="71">
        <f t="shared" si="1"/>
        <v>0</v>
      </c>
      <c r="O28" s="72"/>
      <c r="P28" s="73">
        <f t="shared" si="3"/>
      </c>
      <c r="Q28" s="51"/>
      <c r="R28" s="156">
        <f t="shared" si="2"/>
        <v>0</v>
      </c>
      <c r="S28" s="156">
        <f t="shared" si="2"/>
        <v>0</v>
      </c>
    </row>
    <row r="29" spans="1:19" ht="30" customHeight="1">
      <c r="A29" s="60">
        <v>19</v>
      </c>
      <c r="B29" s="61"/>
      <c r="C29" s="62"/>
      <c r="D29" s="63"/>
      <c r="E29" s="63"/>
      <c r="F29" s="64"/>
      <c r="G29" s="65"/>
      <c r="H29" s="66">
        <f>#N/A</f>
        <v>0</v>
      </c>
      <c r="I29" s="67"/>
      <c r="J29" s="68"/>
      <c r="K29" s="77"/>
      <c r="L29" s="154"/>
      <c r="M29" s="155"/>
      <c r="N29" s="71">
        <f t="shared" si="1"/>
        <v>0</v>
      </c>
      <c r="O29" s="72"/>
      <c r="P29" s="73">
        <f t="shared" si="3"/>
      </c>
      <c r="Q29" s="51"/>
      <c r="R29" s="156">
        <f t="shared" si="2"/>
        <v>0</v>
      </c>
      <c r="S29" s="156">
        <f t="shared" si="2"/>
        <v>0</v>
      </c>
    </row>
    <row r="30" spans="1:19" ht="30" customHeight="1">
      <c r="A30" s="60">
        <v>20</v>
      </c>
      <c r="B30" s="61"/>
      <c r="C30" s="62"/>
      <c r="D30" s="63"/>
      <c r="E30" s="63"/>
      <c r="F30" s="64"/>
      <c r="G30" s="65"/>
      <c r="H30" s="66">
        <f>#N/A</f>
        <v>0</v>
      </c>
      <c r="I30" s="67"/>
      <c r="J30" s="68"/>
      <c r="K30" s="77"/>
      <c r="L30" s="154"/>
      <c r="M30" s="155"/>
      <c r="N30" s="71">
        <f t="shared" si="1"/>
        <v>0</v>
      </c>
      <c r="O30" s="72"/>
      <c r="P30" s="73">
        <f t="shared" si="3"/>
      </c>
      <c r="Q30" s="51"/>
      <c r="R30" s="156">
        <f t="shared" si="2"/>
        <v>0</v>
      </c>
      <c r="S30" s="156">
        <f t="shared" si="2"/>
        <v>0</v>
      </c>
    </row>
    <row r="31" spans="1:17" ht="18.75" customHeight="1">
      <c r="A31" s="103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79"/>
      <c r="P31" s="79"/>
      <c r="Q31" s="81"/>
    </row>
    <row r="32" spans="1:17" ht="18.75" customHeight="1">
      <c r="A32" s="104"/>
      <c r="B32" s="84"/>
      <c r="C32" s="85"/>
      <c r="D32" s="86"/>
      <c r="E32" s="87"/>
      <c r="F32" s="88"/>
      <c r="G32" s="89"/>
      <c r="H32" s="90"/>
      <c r="I32" s="90"/>
      <c r="J32" s="91"/>
      <c r="K32" s="91"/>
      <c r="L32" s="90"/>
      <c r="M32" s="90"/>
      <c r="N32" s="92"/>
      <c r="O32" s="93"/>
      <c r="P32" s="94"/>
      <c r="Q32" s="81"/>
    </row>
    <row r="33" spans="1:17" ht="18.75" customHeight="1">
      <c r="A33" s="105"/>
      <c r="B33" s="96" t="s">
        <v>37</v>
      </c>
      <c r="C33" s="96"/>
      <c r="D33" s="96"/>
      <c r="E33" s="88"/>
      <c r="F33" s="88"/>
      <c r="G33" s="96" t="s">
        <v>38</v>
      </c>
      <c r="H33" s="96"/>
      <c r="I33" s="96"/>
      <c r="J33" s="88"/>
      <c r="K33" s="88"/>
      <c r="L33" s="96" t="s">
        <v>39</v>
      </c>
      <c r="M33" s="96"/>
      <c r="N33" s="97"/>
      <c r="O33" s="88"/>
      <c r="P33" s="94"/>
      <c r="Q33" s="81"/>
    </row>
    <row r="34" spans="1:17" ht="18.75" customHeight="1">
      <c r="A34" s="105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98"/>
      <c r="O34" s="88"/>
      <c r="P34" s="94"/>
      <c r="Q34" s="81"/>
    </row>
    <row r="35" spans="1:17" ht="18.75" customHeight="1">
      <c r="A35" s="105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98"/>
      <c r="O35" s="88"/>
      <c r="P35" s="88"/>
      <c r="Q35" s="81"/>
    </row>
  </sheetData>
  <sheetProtection/>
  <mergeCells count="28"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="50" zoomScaleNormal="50" zoomScalePageLayoutView="0" workbookViewId="0" topLeftCell="A1">
      <selection activeCell="R15" sqref="R15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6.8984375" style="1" bestFit="1" customWidth="1"/>
    <col min="20" max="16384" width="10.19921875" style="1" customWidth="1"/>
  </cols>
  <sheetData>
    <row r="1" spans="1:19" ht="65.25" customHeight="1">
      <c r="A1" s="2"/>
      <c r="B1" s="192" t="s">
        <v>0</v>
      </c>
      <c r="C1" s="192"/>
      <c r="D1" s="192" t="s">
        <v>1</v>
      </c>
      <c r="E1" s="192"/>
      <c r="F1" s="3" t="s">
        <v>2</v>
      </c>
      <c r="G1" s="4">
        <f>'Expense Value USD - Table 1'!G1</f>
        <v>41578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3071.75</v>
      </c>
      <c r="Q1" s="10" t="s">
        <v>5</v>
      </c>
      <c r="R1" s="157">
        <f>SUM(R11:R30)</f>
        <v>378.67999999999995</v>
      </c>
      <c r="S1" s="160">
        <f>SUM(S11:S30)</f>
        <v>273.91999999999996</v>
      </c>
    </row>
    <row r="2" spans="1:19" ht="57.75" customHeight="1">
      <c r="A2" s="2"/>
      <c r="B2" s="192" t="s">
        <v>6</v>
      </c>
      <c r="C2" s="192"/>
      <c r="D2" s="192" t="s">
        <v>7</v>
      </c>
      <c r="E2" s="192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  <c r="S2" s="161"/>
    </row>
    <row r="3" spans="1:19" ht="35.25" customHeight="1">
      <c r="A3" s="2"/>
      <c r="B3" s="192" t="s">
        <v>10</v>
      </c>
      <c r="C3" s="192"/>
      <c r="D3" s="192" t="s">
        <v>9</v>
      </c>
      <c r="E3" s="192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  <c r="S3" s="161"/>
    </row>
    <row r="4" spans="1:19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  <c r="S4" s="161"/>
    </row>
    <row r="5" spans="1:19" ht="43.5" customHeight="1">
      <c r="A5" s="2"/>
      <c r="B5" s="28" t="s">
        <v>13</v>
      </c>
      <c r="C5" s="29"/>
      <c r="D5" s="30"/>
      <c r="E5" s="13" t="s">
        <v>65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78" t="s">
        <v>15</v>
      </c>
      <c r="O5" s="179"/>
      <c r="P5" s="32">
        <f>P1-P2-P3</f>
        <v>3071.75</v>
      </c>
      <c r="Q5" s="10"/>
      <c r="R5" s="157">
        <f>R1</f>
        <v>378.67999999999995</v>
      </c>
      <c r="S5" s="160">
        <f>S1</f>
        <v>273.91999999999996</v>
      </c>
    </row>
    <row r="6" spans="1:18" ht="43.5" customHeight="1" thickBot="1">
      <c r="A6" s="33"/>
      <c r="B6" s="34" t="s">
        <v>72</v>
      </c>
      <c r="C6" s="34"/>
      <c r="D6" s="102"/>
      <c r="E6" s="36">
        <v>1.03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80" t="s">
        <v>18</v>
      </c>
      <c r="B7" s="181"/>
      <c r="C7" s="182"/>
      <c r="D7" s="183" t="s">
        <v>19</v>
      </c>
      <c r="E7" s="184"/>
      <c r="F7" s="185"/>
      <c r="G7" s="44">
        <f aca="true" t="shared" si="0" ref="G7:O7">SUM(G11:G30)</f>
        <v>0</v>
      </c>
      <c r="H7" s="45">
        <f t="shared" si="0"/>
        <v>0</v>
      </c>
      <c r="I7" s="46">
        <f t="shared" si="0"/>
        <v>0</v>
      </c>
      <c r="J7" s="46">
        <f t="shared" si="0"/>
        <v>190</v>
      </c>
      <c r="K7" s="46">
        <f t="shared" si="0"/>
        <v>0</v>
      </c>
      <c r="L7" s="46">
        <f t="shared" si="0"/>
        <v>2881.75</v>
      </c>
      <c r="M7" s="47">
        <f t="shared" si="0"/>
        <v>0</v>
      </c>
      <c r="N7" s="49">
        <f t="shared" si="0"/>
        <v>3071.75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86"/>
      <c r="B8" s="187" t="s">
        <v>20</v>
      </c>
      <c r="C8" s="187" t="s">
        <v>21</v>
      </c>
      <c r="D8" s="188" t="s">
        <v>22</v>
      </c>
      <c r="E8" s="187" t="s">
        <v>23</v>
      </c>
      <c r="F8" s="189" t="s">
        <v>24</v>
      </c>
      <c r="G8" s="190" t="s">
        <v>25</v>
      </c>
      <c r="H8" s="172" t="s">
        <v>26</v>
      </c>
      <c r="I8" s="173" t="s">
        <v>27</v>
      </c>
      <c r="J8" s="173" t="s">
        <v>28</v>
      </c>
      <c r="K8" s="173" t="s">
        <v>29</v>
      </c>
      <c r="L8" s="174" t="s">
        <v>30</v>
      </c>
      <c r="M8" s="175"/>
      <c r="N8" s="176" t="s">
        <v>4</v>
      </c>
      <c r="O8" s="163" t="s">
        <v>31</v>
      </c>
      <c r="P8" s="164" t="s">
        <v>32</v>
      </c>
      <c r="Q8" s="51"/>
      <c r="R8" s="165" t="s">
        <v>33</v>
      </c>
      <c r="S8" s="165" t="s">
        <v>86</v>
      </c>
    </row>
    <row r="9" spans="1:19" ht="36" customHeight="1" thickBot="1" thickTop="1">
      <c r="A9" s="186"/>
      <c r="B9" s="187"/>
      <c r="C9" s="187"/>
      <c r="D9" s="188"/>
      <c r="E9" s="187"/>
      <c r="F9" s="189"/>
      <c r="G9" s="191"/>
      <c r="H9" s="172"/>
      <c r="I9" s="173"/>
      <c r="J9" s="173"/>
      <c r="K9" s="173"/>
      <c r="L9" s="168" t="s">
        <v>34</v>
      </c>
      <c r="M9" s="170" t="s">
        <v>35</v>
      </c>
      <c r="N9" s="177"/>
      <c r="O9" s="163"/>
      <c r="P9" s="164"/>
      <c r="Q9" s="51"/>
      <c r="R9" s="166"/>
      <c r="S9" s="166"/>
    </row>
    <row r="10" spans="1:19" ht="37.5" customHeight="1" thickBot="1" thickTop="1">
      <c r="A10" s="186"/>
      <c r="B10" s="187"/>
      <c r="C10" s="187"/>
      <c r="D10" s="188"/>
      <c r="E10" s="187"/>
      <c r="F10" s="189"/>
      <c r="G10" s="52" t="s">
        <v>36</v>
      </c>
      <c r="H10" s="172"/>
      <c r="I10" s="173"/>
      <c r="J10" s="173"/>
      <c r="K10" s="173"/>
      <c r="L10" s="169"/>
      <c r="M10" s="171"/>
      <c r="N10" s="177"/>
      <c r="O10" s="163"/>
      <c r="P10" s="164"/>
      <c r="Q10" s="51"/>
      <c r="R10" s="167"/>
      <c r="S10" s="167"/>
    </row>
    <row r="11" spans="1:19" ht="30" customHeight="1" thickTop="1">
      <c r="A11" s="60">
        <v>1</v>
      </c>
      <c r="B11" s="61">
        <v>41571</v>
      </c>
      <c r="C11" s="62" t="s">
        <v>70</v>
      </c>
      <c r="D11" s="63" t="s">
        <v>46</v>
      </c>
      <c r="E11" s="63" t="s">
        <v>72</v>
      </c>
      <c r="F11" s="64">
        <v>35</v>
      </c>
      <c r="G11" s="65"/>
      <c r="H11" s="66"/>
      <c r="I11" s="67"/>
      <c r="J11" s="68">
        <v>35</v>
      </c>
      <c r="K11" s="77"/>
      <c r="L11" s="154"/>
      <c r="M11" s="155"/>
      <c r="N11" s="71">
        <f aca="true" t="shared" si="1" ref="N11:N30">SUM(H11:M11)</f>
        <v>35</v>
      </c>
      <c r="O11" s="72"/>
      <c r="P11" s="73"/>
      <c r="Q11" s="51"/>
      <c r="R11" s="158">
        <v>4.33</v>
      </c>
      <c r="S11" s="159">
        <v>3.15</v>
      </c>
    </row>
    <row r="12" spans="1:19" ht="30" customHeight="1">
      <c r="A12" s="60">
        <v>2</v>
      </c>
      <c r="B12" s="61">
        <v>41572</v>
      </c>
      <c r="C12" s="62" t="s">
        <v>70</v>
      </c>
      <c r="D12" s="63" t="s">
        <v>46</v>
      </c>
      <c r="E12" s="63" t="s">
        <v>72</v>
      </c>
      <c r="F12" s="64">
        <v>70</v>
      </c>
      <c r="G12" s="65"/>
      <c r="H12" s="66"/>
      <c r="I12" s="67"/>
      <c r="J12" s="68">
        <v>70</v>
      </c>
      <c r="K12" s="77"/>
      <c r="L12" s="154"/>
      <c r="M12" s="155"/>
      <c r="N12" s="71">
        <f t="shared" si="1"/>
        <v>70</v>
      </c>
      <c r="O12" s="72"/>
      <c r="P12" s="73"/>
      <c r="Q12" s="51"/>
      <c r="R12" s="158">
        <v>8.63</v>
      </c>
      <c r="S12" s="159">
        <v>6.26</v>
      </c>
    </row>
    <row r="13" spans="1:19" ht="30" customHeight="1">
      <c r="A13" s="60">
        <v>3</v>
      </c>
      <c r="B13" s="61">
        <v>41573</v>
      </c>
      <c r="C13" s="62" t="s">
        <v>70</v>
      </c>
      <c r="D13" s="63" t="s">
        <v>84</v>
      </c>
      <c r="E13" s="63" t="s">
        <v>72</v>
      </c>
      <c r="F13" s="64">
        <v>2881.75</v>
      </c>
      <c r="G13" s="65"/>
      <c r="H13" s="66"/>
      <c r="I13" s="67"/>
      <c r="J13" s="68"/>
      <c r="K13" s="77"/>
      <c r="L13" s="154">
        <v>2881.75</v>
      </c>
      <c r="M13" s="155"/>
      <c r="N13" s="71">
        <f t="shared" si="1"/>
        <v>2881.75</v>
      </c>
      <c r="O13" s="72"/>
      <c r="P13" s="73">
        <f aca="true" t="shared" si="2" ref="P13:P30">IF(F13="Milano","X","")</f>
      </c>
      <c r="Q13" s="51"/>
      <c r="R13" s="158">
        <v>355.24</v>
      </c>
      <c r="S13" s="159">
        <v>256.9</v>
      </c>
    </row>
    <row r="14" spans="1:19" ht="30" customHeight="1">
      <c r="A14" s="60">
        <v>4</v>
      </c>
      <c r="B14" s="61">
        <v>41573</v>
      </c>
      <c r="C14" s="62" t="s">
        <v>70</v>
      </c>
      <c r="D14" s="63" t="s">
        <v>46</v>
      </c>
      <c r="E14" s="63" t="s">
        <v>72</v>
      </c>
      <c r="F14" s="64">
        <v>50</v>
      </c>
      <c r="G14" s="65"/>
      <c r="H14" s="66"/>
      <c r="I14" s="67"/>
      <c r="J14" s="68">
        <v>50</v>
      </c>
      <c r="K14" s="77"/>
      <c r="L14" s="154"/>
      <c r="M14" s="155"/>
      <c r="N14" s="71">
        <f t="shared" si="1"/>
        <v>50</v>
      </c>
      <c r="O14" s="72"/>
      <c r="P14" s="73">
        <f t="shared" si="2"/>
      </c>
      <c r="Q14" s="51"/>
      <c r="R14" s="158">
        <v>6.15</v>
      </c>
      <c r="S14" s="159">
        <v>4.46</v>
      </c>
    </row>
    <row r="15" spans="1:19" ht="30" customHeight="1">
      <c r="A15" s="60">
        <v>5</v>
      </c>
      <c r="B15" s="61">
        <v>41571</v>
      </c>
      <c r="C15" s="62" t="s">
        <v>70</v>
      </c>
      <c r="D15" s="63" t="s">
        <v>46</v>
      </c>
      <c r="E15" s="63" t="s">
        <v>72</v>
      </c>
      <c r="F15" s="64">
        <v>35</v>
      </c>
      <c r="G15" s="65"/>
      <c r="H15" s="66"/>
      <c r="I15" s="67"/>
      <c r="J15" s="68">
        <v>35</v>
      </c>
      <c r="K15" s="77"/>
      <c r="L15" s="154"/>
      <c r="M15" s="155"/>
      <c r="N15" s="71">
        <f t="shared" si="1"/>
        <v>35</v>
      </c>
      <c r="O15" s="72"/>
      <c r="P15" s="73">
        <f t="shared" si="2"/>
      </c>
      <c r="Q15" s="51"/>
      <c r="R15" s="159">
        <v>4.33</v>
      </c>
      <c r="S15" s="159">
        <v>3.15</v>
      </c>
    </row>
    <row r="16" spans="1:19" ht="30" customHeight="1">
      <c r="A16" s="60">
        <v>6</v>
      </c>
      <c r="B16" s="61"/>
      <c r="C16" s="62"/>
      <c r="D16" s="63"/>
      <c r="E16" s="63"/>
      <c r="F16" s="64"/>
      <c r="G16" s="65"/>
      <c r="H16" s="66"/>
      <c r="I16" s="67"/>
      <c r="J16" s="68"/>
      <c r="K16" s="77"/>
      <c r="L16" s="154"/>
      <c r="M16" s="155"/>
      <c r="N16" s="71">
        <f t="shared" si="1"/>
        <v>0</v>
      </c>
      <c r="O16" s="72"/>
      <c r="P16" s="73">
        <f t="shared" si="2"/>
      </c>
      <c r="Q16" s="51"/>
      <c r="R16" s="156">
        <f aca="true" t="shared" si="3" ref="R16:S30">N16/$E$6</f>
        <v>0</v>
      </c>
      <c r="S16" s="159">
        <f t="shared" si="3"/>
        <v>0</v>
      </c>
    </row>
    <row r="17" spans="1:19" ht="30" customHeight="1">
      <c r="A17" s="60">
        <v>7</v>
      </c>
      <c r="B17" s="61"/>
      <c r="C17" s="62"/>
      <c r="D17" s="63"/>
      <c r="E17" s="63"/>
      <c r="F17" s="64"/>
      <c r="G17" s="65"/>
      <c r="H17" s="66"/>
      <c r="I17" s="67"/>
      <c r="J17" s="68"/>
      <c r="K17" s="77"/>
      <c r="L17" s="154"/>
      <c r="M17" s="155"/>
      <c r="N17" s="71">
        <f t="shared" si="1"/>
        <v>0</v>
      </c>
      <c r="O17" s="72"/>
      <c r="P17" s="73">
        <f t="shared" si="2"/>
      </c>
      <c r="Q17" s="51"/>
      <c r="R17" s="156">
        <f t="shared" si="3"/>
        <v>0</v>
      </c>
      <c r="S17" s="159">
        <f t="shared" si="3"/>
        <v>0</v>
      </c>
    </row>
    <row r="18" spans="1:19" ht="30" customHeight="1">
      <c r="A18" s="60">
        <v>8</v>
      </c>
      <c r="B18" s="61"/>
      <c r="C18" s="62"/>
      <c r="D18" s="63"/>
      <c r="E18" s="63"/>
      <c r="F18" s="64"/>
      <c r="G18" s="65"/>
      <c r="H18" s="66"/>
      <c r="I18" s="67"/>
      <c r="J18" s="68"/>
      <c r="K18" s="77"/>
      <c r="L18" s="154"/>
      <c r="M18" s="155"/>
      <c r="N18" s="71">
        <f t="shared" si="1"/>
        <v>0</v>
      </c>
      <c r="O18" s="72"/>
      <c r="P18" s="73">
        <f t="shared" si="2"/>
      </c>
      <c r="Q18" s="51"/>
      <c r="R18" s="156">
        <f t="shared" si="3"/>
        <v>0</v>
      </c>
      <c r="S18" s="159">
        <f t="shared" si="3"/>
        <v>0</v>
      </c>
    </row>
    <row r="19" spans="1:19" ht="30" customHeight="1">
      <c r="A19" s="60">
        <v>9</v>
      </c>
      <c r="B19" s="61"/>
      <c r="C19" s="62"/>
      <c r="D19" s="63"/>
      <c r="E19" s="63"/>
      <c r="F19" s="64"/>
      <c r="G19" s="65"/>
      <c r="H19" s="66"/>
      <c r="I19" s="67"/>
      <c r="J19" s="68"/>
      <c r="K19" s="77"/>
      <c r="L19" s="154"/>
      <c r="M19" s="155"/>
      <c r="N19" s="71">
        <f t="shared" si="1"/>
        <v>0</v>
      </c>
      <c r="O19" s="72"/>
      <c r="P19" s="73">
        <f t="shared" si="2"/>
      </c>
      <c r="Q19" s="51"/>
      <c r="R19" s="156">
        <f t="shared" si="3"/>
        <v>0</v>
      </c>
      <c r="S19" s="159">
        <f t="shared" si="3"/>
        <v>0</v>
      </c>
    </row>
    <row r="20" spans="1:19" ht="30" customHeight="1">
      <c r="A20" s="60">
        <v>10</v>
      </c>
      <c r="B20" s="61"/>
      <c r="C20" s="62"/>
      <c r="D20" s="63"/>
      <c r="E20" s="63"/>
      <c r="F20" s="64"/>
      <c r="G20" s="65"/>
      <c r="H20" s="66"/>
      <c r="I20" s="67"/>
      <c r="J20" s="68"/>
      <c r="K20" s="77"/>
      <c r="L20" s="154"/>
      <c r="M20" s="155"/>
      <c r="N20" s="71">
        <f t="shared" si="1"/>
        <v>0</v>
      </c>
      <c r="O20" s="72"/>
      <c r="P20" s="73">
        <f t="shared" si="2"/>
      </c>
      <c r="Q20" s="51"/>
      <c r="R20" s="156">
        <f t="shared" si="3"/>
        <v>0</v>
      </c>
      <c r="S20" s="159">
        <f t="shared" si="3"/>
        <v>0</v>
      </c>
    </row>
    <row r="21" spans="1:19" ht="30" customHeight="1">
      <c r="A21" s="60">
        <v>11</v>
      </c>
      <c r="B21" s="61"/>
      <c r="C21" s="62"/>
      <c r="D21" s="63"/>
      <c r="E21" s="63"/>
      <c r="F21" s="64"/>
      <c r="G21" s="65"/>
      <c r="H21" s="66"/>
      <c r="I21" s="67"/>
      <c r="J21" s="68"/>
      <c r="K21" s="77"/>
      <c r="L21" s="154"/>
      <c r="M21" s="155"/>
      <c r="N21" s="71">
        <f t="shared" si="1"/>
        <v>0</v>
      </c>
      <c r="O21" s="72"/>
      <c r="P21" s="73">
        <f t="shared" si="2"/>
      </c>
      <c r="Q21" s="51"/>
      <c r="R21" s="156">
        <f t="shared" si="3"/>
        <v>0</v>
      </c>
      <c r="S21" s="159">
        <f t="shared" si="3"/>
        <v>0</v>
      </c>
    </row>
    <row r="22" spans="1:19" ht="30" customHeight="1">
      <c r="A22" s="60">
        <v>12</v>
      </c>
      <c r="B22" s="61"/>
      <c r="C22" s="62"/>
      <c r="D22" s="63"/>
      <c r="E22" s="63"/>
      <c r="F22" s="64"/>
      <c r="G22" s="65"/>
      <c r="H22" s="66"/>
      <c r="I22" s="67"/>
      <c r="J22" s="68"/>
      <c r="K22" s="77"/>
      <c r="L22" s="154"/>
      <c r="M22" s="155"/>
      <c r="N22" s="71">
        <f t="shared" si="1"/>
        <v>0</v>
      </c>
      <c r="O22" s="72"/>
      <c r="P22" s="73">
        <f t="shared" si="2"/>
      </c>
      <c r="Q22" s="51"/>
      <c r="R22" s="156">
        <f t="shared" si="3"/>
        <v>0</v>
      </c>
      <c r="S22" s="159">
        <f t="shared" si="3"/>
        <v>0</v>
      </c>
    </row>
    <row r="23" spans="1:19" ht="30" customHeight="1">
      <c r="A23" s="60">
        <v>13</v>
      </c>
      <c r="B23" s="61"/>
      <c r="C23" s="62"/>
      <c r="D23" s="63"/>
      <c r="E23" s="63"/>
      <c r="F23" s="64"/>
      <c r="G23" s="65"/>
      <c r="H23" s="66"/>
      <c r="I23" s="67"/>
      <c r="J23" s="68"/>
      <c r="K23" s="77"/>
      <c r="L23" s="154"/>
      <c r="M23" s="155"/>
      <c r="N23" s="71">
        <f t="shared" si="1"/>
        <v>0</v>
      </c>
      <c r="O23" s="72"/>
      <c r="P23" s="73">
        <f t="shared" si="2"/>
      </c>
      <c r="Q23" s="51"/>
      <c r="R23" s="156">
        <f t="shared" si="3"/>
        <v>0</v>
      </c>
      <c r="S23" s="159">
        <f t="shared" si="3"/>
        <v>0</v>
      </c>
    </row>
    <row r="24" spans="1:19" ht="30" customHeight="1">
      <c r="A24" s="60">
        <v>14</v>
      </c>
      <c r="B24" s="61"/>
      <c r="C24" s="62"/>
      <c r="D24" s="63"/>
      <c r="E24" s="63"/>
      <c r="F24" s="64"/>
      <c r="G24" s="65"/>
      <c r="H24" s="66"/>
      <c r="I24" s="67"/>
      <c r="J24" s="68"/>
      <c r="K24" s="77"/>
      <c r="L24" s="154"/>
      <c r="M24" s="155"/>
      <c r="N24" s="71">
        <f t="shared" si="1"/>
        <v>0</v>
      </c>
      <c r="O24" s="72"/>
      <c r="P24" s="73">
        <f t="shared" si="2"/>
      </c>
      <c r="Q24" s="51"/>
      <c r="R24" s="156">
        <f t="shared" si="3"/>
        <v>0</v>
      </c>
      <c r="S24" s="159">
        <f t="shared" si="3"/>
        <v>0</v>
      </c>
    </row>
    <row r="25" spans="1:19" ht="30" customHeight="1">
      <c r="A25" s="60">
        <v>15</v>
      </c>
      <c r="B25" s="61"/>
      <c r="C25" s="62"/>
      <c r="D25" s="63"/>
      <c r="E25" s="63"/>
      <c r="F25" s="64"/>
      <c r="G25" s="65"/>
      <c r="H25" s="66"/>
      <c r="I25" s="67"/>
      <c r="J25" s="68"/>
      <c r="K25" s="77"/>
      <c r="L25" s="154"/>
      <c r="M25" s="155"/>
      <c r="N25" s="71">
        <f t="shared" si="1"/>
        <v>0</v>
      </c>
      <c r="O25" s="72"/>
      <c r="P25" s="73">
        <f t="shared" si="2"/>
      </c>
      <c r="Q25" s="51"/>
      <c r="R25" s="156">
        <f t="shared" si="3"/>
        <v>0</v>
      </c>
      <c r="S25" s="159">
        <f t="shared" si="3"/>
        <v>0</v>
      </c>
    </row>
    <row r="26" spans="1:19" ht="30" customHeight="1">
      <c r="A26" s="60">
        <v>16</v>
      </c>
      <c r="B26" s="61"/>
      <c r="C26" s="62"/>
      <c r="D26" s="63"/>
      <c r="E26" s="63"/>
      <c r="F26" s="64"/>
      <c r="G26" s="65"/>
      <c r="H26" s="66"/>
      <c r="I26" s="67"/>
      <c r="J26" s="68"/>
      <c r="K26" s="77"/>
      <c r="L26" s="154"/>
      <c r="M26" s="155"/>
      <c r="N26" s="71">
        <f t="shared" si="1"/>
        <v>0</v>
      </c>
      <c r="O26" s="72"/>
      <c r="P26" s="73">
        <f t="shared" si="2"/>
      </c>
      <c r="Q26" s="51"/>
      <c r="R26" s="156">
        <f t="shared" si="3"/>
        <v>0</v>
      </c>
      <c r="S26" s="156">
        <f t="shared" si="3"/>
        <v>0</v>
      </c>
    </row>
    <row r="27" spans="1:19" ht="30" customHeight="1">
      <c r="A27" s="60">
        <v>17</v>
      </c>
      <c r="B27" s="61"/>
      <c r="C27" s="62"/>
      <c r="D27" s="63"/>
      <c r="E27" s="63"/>
      <c r="F27" s="64"/>
      <c r="G27" s="65"/>
      <c r="H27" s="66"/>
      <c r="I27" s="67"/>
      <c r="J27" s="68"/>
      <c r="K27" s="77"/>
      <c r="L27" s="154"/>
      <c r="M27" s="155"/>
      <c r="N27" s="71">
        <f t="shared" si="1"/>
        <v>0</v>
      </c>
      <c r="O27" s="72"/>
      <c r="P27" s="73">
        <f t="shared" si="2"/>
      </c>
      <c r="Q27" s="51"/>
      <c r="R27" s="156">
        <f t="shared" si="3"/>
        <v>0</v>
      </c>
      <c r="S27" s="156">
        <f t="shared" si="3"/>
        <v>0</v>
      </c>
    </row>
    <row r="28" spans="1:19" ht="30" customHeight="1">
      <c r="A28" s="60">
        <v>18</v>
      </c>
      <c r="B28" s="61"/>
      <c r="C28" s="62"/>
      <c r="D28" s="63"/>
      <c r="E28" s="63"/>
      <c r="F28" s="64"/>
      <c r="G28" s="65"/>
      <c r="H28" s="66">
        <f>#N/A</f>
        <v>0</v>
      </c>
      <c r="I28" s="67"/>
      <c r="J28" s="68"/>
      <c r="K28" s="77"/>
      <c r="L28" s="154"/>
      <c r="M28" s="155"/>
      <c r="N28" s="71">
        <f t="shared" si="1"/>
        <v>0</v>
      </c>
      <c r="O28" s="72"/>
      <c r="P28" s="73">
        <f t="shared" si="2"/>
      </c>
      <c r="Q28" s="51"/>
      <c r="R28" s="156">
        <f t="shared" si="3"/>
        <v>0</v>
      </c>
      <c r="S28" s="156">
        <f t="shared" si="3"/>
        <v>0</v>
      </c>
    </row>
    <row r="29" spans="1:19" ht="30" customHeight="1">
      <c r="A29" s="60">
        <v>19</v>
      </c>
      <c r="B29" s="61"/>
      <c r="C29" s="62"/>
      <c r="D29" s="63"/>
      <c r="E29" s="63"/>
      <c r="F29" s="64"/>
      <c r="G29" s="65"/>
      <c r="H29" s="66">
        <f>#N/A</f>
        <v>0</v>
      </c>
      <c r="I29" s="67"/>
      <c r="J29" s="68"/>
      <c r="K29" s="77"/>
      <c r="L29" s="154"/>
      <c r="M29" s="155"/>
      <c r="N29" s="71">
        <f t="shared" si="1"/>
        <v>0</v>
      </c>
      <c r="O29" s="72"/>
      <c r="P29" s="73">
        <f t="shared" si="2"/>
      </c>
      <c r="Q29" s="51"/>
      <c r="R29" s="156">
        <f t="shared" si="3"/>
        <v>0</v>
      </c>
      <c r="S29" s="156">
        <f t="shared" si="3"/>
        <v>0</v>
      </c>
    </row>
    <row r="30" spans="1:19" ht="30" customHeight="1">
      <c r="A30" s="60">
        <v>20</v>
      </c>
      <c r="B30" s="61"/>
      <c r="C30" s="62"/>
      <c r="D30" s="63"/>
      <c r="E30" s="63"/>
      <c r="F30" s="64"/>
      <c r="G30" s="65"/>
      <c r="H30" s="66">
        <f>#N/A</f>
        <v>0</v>
      </c>
      <c r="I30" s="67"/>
      <c r="J30" s="68"/>
      <c r="K30" s="77"/>
      <c r="L30" s="154"/>
      <c r="M30" s="155"/>
      <c r="N30" s="71">
        <f t="shared" si="1"/>
        <v>0</v>
      </c>
      <c r="O30" s="72"/>
      <c r="P30" s="73">
        <f t="shared" si="2"/>
      </c>
      <c r="Q30" s="51"/>
      <c r="R30" s="156">
        <f t="shared" si="3"/>
        <v>0</v>
      </c>
      <c r="S30" s="156">
        <f t="shared" si="3"/>
        <v>0</v>
      </c>
    </row>
    <row r="31" spans="1:17" ht="18.75" customHeight="1">
      <c r="A31" s="103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79"/>
      <c r="P31" s="79"/>
      <c r="Q31" s="81"/>
    </row>
    <row r="32" spans="1:17" ht="18.75" customHeight="1">
      <c r="A32" s="104"/>
      <c r="B32" s="84"/>
      <c r="C32" s="85"/>
      <c r="D32" s="86"/>
      <c r="E32" s="87"/>
      <c r="F32" s="88"/>
      <c r="G32" s="89"/>
      <c r="H32" s="90"/>
      <c r="I32" s="90"/>
      <c r="J32" s="91"/>
      <c r="K32" s="91"/>
      <c r="L32" s="90"/>
      <c r="M32" s="90"/>
      <c r="N32" s="92"/>
      <c r="O32" s="93"/>
      <c r="P32" s="94"/>
      <c r="Q32" s="81"/>
    </row>
    <row r="33" spans="1:17" ht="18.75" customHeight="1">
      <c r="A33" s="105"/>
      <c r="B33" s="96" t="s">
        <v>37</v>
      </c>
      <c r="C33" s="96"/>
      <c r="D33" s="96"/>
      <c r="E33" s="88"/>
      <c r="F33" s="88"/>
      <c r="G33" s="96" t="s">
        <v>38</v>
      </c>
      <c r="H33" s="96"/>
      <c r="I33" s="96"/>
      <c r="J33" s="88"/>
      <c r="K33" s="88"/>
      <c r="L33" s="96" t="s">
        <v>39</v>
      </c>
      <c r="M33" s="96"/>
      <c r="N33" s="97"/>
      <c r="O33" s="88"/>
      <c r="P33" s="94"/>
      <c r="Q33" s="81"/>
    </row>
    <row r="34" spans="1:17" ht="18.75" customHeight="1">
      <c r="A34" s="105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98"/>
      <c r="O34" s="88"/>
      <c r="P34" s="94"/>
      <c r="Q34" s="81"/>
    </row>
    <row r="35" spans="1:17" ht="18.75" customHeight="1">
      <c r="A35" s="105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98"/>
      <c r="O35" s="88"/>
      <c r="P35" s="88"/>
      <c r="Q35" s="81"/>
    </row>
  </sheetData>
  <sheetProtection/>
  <mergeCells count="28"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="50" zoomScaleNormal="50" zoomScalePageLayoutView="0" workbookViewId="0" topLeftCell="A1">
      <selection activeCell="A7" sqref="A7:C7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7.59765625" style="1" bestFit="1" customWidth="1"/>
    <col min="20" max="16384" width="10.19921875" style="1" customWidth="1"/>
  </cols>
  <sheetData>
    <row r="1" spans="1:19" ht="65.25" customHeight="1">
      <c r="A1" s="2"/>
      <c r="B1" s="192" t="s">
        <v>0</v>
      </c>
      <c r="C1" s="192"/>
      <c r="D1" s="192" t="s">
        <v>1</v>
      </c>
      <c r="E1" s="192"/>
      <c r="F1" s="3" t="s">
        <v>2</v>
      </c>
      <c r="G1" s="4">
        <f>'Expense Value USD - Table 1'!G1</f>
        <v>41578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164660</v>
      </c>
      <c r="Q1" s="10" t="s">
        <v>5</v>
      </c>
      <c r="R1" s="157">
        <f>SUM(R11:R27)</f>
        <v>324.48</v>
      </c>
      <c r="S1" s="157">
        <f>SUM(S11:S27)</f>
        <v>235.53000000000003</v>
      </c>
    </row>
    <row r="2" spans="1:18" ht="57.75" customHeight="1">
      <c r="A2" s="2"/>
      <c r="B2" s="192" t="s">
        <v>6</v>
      </c>
      <c r="C2" s="192"/>
      <c r="D2" s="192" t="s">
        <v>7</v>
      </c>
      <c r="E2" s="192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</row>
    <row r="3" spans="1:18" ht="35.25" customHeight="1">
      <c r="A3" s="2"/>
      <c r="B3" s="192" t="s">
        <v>10</v>
      </c>
      <c r="C3" s="192"/>
      <c r="D3" s="192" t="s">
        <v>9</v>
      </c>
      <c r="E3" s="192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</row>
    <row r="4" spans="1:18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</row>
    <row r="5" spans="1:19" ht="43.5" customHeight="1">
      <c r="A5" s="2"/>
      <c r="B5" s="28" t="s">
        <v>13</v>
      </c>
      <c r="C5" s="29"/>
      <c r="D5" s="30"/>
      <c r="E5" s="13" t="s">
        <v>65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78" t="s">
        <v>15</v>
      </c>
      <c r="O5" s="179"/>
      <c r="P5" s="32">
        <f>P1-P2-P3</f>
        <v>164660</v>
      </c>
      <c r="Q5" s="10"/>
      <c r="R5" s="157">
        <f>R1</f>
        <v>324.48</v>
      </c>
      <c r="S5" s="157">
        <f>S1</f>
        <v>235.53000000000003</v>
      </c>
    </row>
    <row r="6" spans="1:18" ht="43.5" customHeight="1" thickBot="1">
      <c r="A6" s="33"/>
      <c r="B6" s="34" t="s">
        <v>89</v>
      </c>
      <c r="C6" s="34"/>
      <c r="D6" s="102"/>
      <c r="E6" s="36">
        <v>2.78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80" t="s">
        <v>18</v>
      </c>
      <c r="B7" s="181"/>
      <c r="C7" s="182"/>
      <c r="D7" s="183" t="s">
        <v>19</v>
      </c>
      <c r="E7" s="184"/>
      <c r="F7" s="185"/>
      <c r="G7" s="44">
        <f aca="true" t="shared" si="0" ref="G7:O7">SUM(G11:G27)</f>
        <v>0</v>
      </c>
      <c r="H7" s="45">
        <f t="shared" si="0"/>
        <v>0</v>
      </c>
      <c r="I7" s="46">
        <f t="shared" si="0"/>
        <v>0</v>
      </c>
      <c r="J7" s="46">
        <f t="shared" si="0"/>
        <v>53010</v>
      </c>
      <c r="K7" s="46">
        <f t="shared" si="0"/>
        <v>4800</v>
      </c>
      <c r="L7" s="46">
        <f t="shared" si="0"/>
        <v>0</v>
      </c>
      <c r="M7" s="47">
        <f t="shared" si="0"/>
        <v>106850</v>
      </c>
      <c r="N7" s="49">
        <f t="shared" si="0"/>
        <v>164660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86"/>
      <c r="B8" s="187" t="s">
        <v>20</v>
      </c>
      <c r="C8" s="187" t="s">
        <v>21</v>
      </c>
      <c r="D8" s="188" t="s">
        <v>22</v>
      </c>
      <c r="E8" s="187" t="s">
        <v>23</v>
      </c>
      <c r="F8" s="189" t="s">
        <v>24</v>
      </c>
      <c r="G8" s="190" t="s">
        <v>25</v>
      </c>
      <c r="H8" s="172" t="s">
        <v>26</v>
      </c>
      <c r="I8" s="173" t="s">
        <v>27</v>
      </c>
      <c r="J8" s="173" t="s">
        <v>28</v>
      </c>
      <c r="K8" s="173" t="s">
        <v>29</v>
      </c>
      <c r="L8" s="174" t="s">
        <v>30</v>
      </c>
      <c r="M8" s="175"/>
      <c r="N8" s="176" t="s">
        <v>4</v>
      </c>
      <c r="O8" s="163" t="s">
        <v>31</v>
      </c>
      <c r="P8" s="164" t="s">
        <v>32</v>
      </c>
      <c r="Q8" s="51"/>
      <c r="R8" s="165" t="s">
        <v>33</v>
      </c>
      <c r="S8" s="165" t="s">
        <v>86</v>
      </c>
    </row>
    <row r="9" spans="1:19" ht="36" customHeight="1" thickBot="1" thickTop="1">
      <c r="A9" s="186"/>
      <c r="B9" s="187"/>
      <c r="C9" s="187"/>
      <c r="D9" s="188"/>
      <c r="E9" s="187"/>
      <c r="F9" s="189"/>
      <c r="G9" s="191"/>
      <c r="H9" s="172"/>
      <c r="I9" s="173"/>
      <c r="J9" s="173"/>
      <c r="K9" s="173"/>
      <c r="L9" s="168" t="s">
        <v>34</v>
      </c>
      <c r="M9" s="170" t="s">
        <v>35</v>
      </c>
      <c r="N9" s="177"/>
      <c r="O9" s="163"/>
      <c r="P9" s="164"/>
      <c r="Q9" s="51"/>
      <c r="R9" s="166"/>
      <c r="S9" s="166"/>
    </row>
    <row r="10" spans="1:19" ht="37.5" customHeight="1" thickBot="1" thickTop="1">
      <c r="A10" s="186"/>
      <c r="B10" s="187"/>
      <c r="C10" s="187"/>
      <c r="D10" s="188"/>
      <c r="E10" s="187"/>
      <c r="F10" s="189"/>
      <c r="G10" s="52" t="s">
        <v>36</v>
      </c>
      <c r="H10" s="172"/>
      <c r="I10" s="173"/>
      <c r="J10" s="173"/>
      <c r="K10" s="173"/>
      <c r="L10" s="169"/>
      <c r="M10" s="171"/>
      <c r="N10" s="177"/>
      <c r="O10" s="163"/>
      <c r="P10" s="164"/>
      <c r="Q10" s="51"/>
      <c r="R10" s="167"/>
      <c r="S10" s="167"/>
    </row>
    <row r="11" spans="1:19" ht="30" customHeight="1" thickTop="1">
      <c r="A11" s="60">
        <v>1</v>
      </c>
      <c r="B11" s="61">
        <v>41574</v>
      </c>
      <c r="C11" s="62" t="s">
        <v>70</v>
      </c>
      <c r="D11" s="63" t="s">
        <v>46</v>
      </c>
      <c r="E11" s="63" t="s">
        <v>75</v>
      </c>
      <c r="F11" s="64">
        <v>25000</v>
      </c>
      <c r="G11" s="65"/>
      <c r="H11" s="66"/>
      <c r="I11" s="67"/>
      <c r="J11" s="68"/>
      <c r="K11" s="77"/>
      <c r="L11" s="69"/>
      <c r="M11" s="70">
        <v>25000</v>
      </c>
      <c r="N11" s="71">
        <v>25000</v>
      </c>
      <c r="O11" s="72"/>
      <c r="P11" s="73"/>
      <c r="Q11" s="51"/>
      <c r="R11" s="156">
        <v>49.43</v>
      </c>
      <c r="S11" s="156">
        <v>35.8</v>
      </c>
    </row>
    <row r="12" spans="1:19" ht="30" customHeight="1">
      <c r="A12" s="60">
        <v>2</v>
      </c>
      <c r="B12" s="61">
        <v>41578</v>
      </c>
      <c r="C12" s="62" t="s">
        <v>70</v>
      </c>
      <c r="D12" s="63" t="s">
        <v>74</v>
      </c>
      <c r="E12" s="63" t="s">
        <v>73</v>
      </c>
      <c r="F12" s="64">
        <v>63000</v>
      </c>
      <c r="G12" s="65"/>
      <c r="H12" s="66"/>
      <c r="I12" s="67"/>
      <c r="J12" s="68"/>
      <c r="K12" s="77"/>
      <c r="L12" s="69"/>
      <c r="M12" s="70">
        <v>63000</v>
      </c>
      <c r="N12" s="71">
        <f aca="true" t="shared" si="1" ref="N12:N25">SUM(H12:M12)</f>
        <v>63000</v>
      </c>
      <c r="O12" s="72"/>
      <c r="P12" s="73">
        <f aca="true" t="shared" si="2" ref="P12:P25">IF(F12="Milano","X","")</f>
      </c>
      <c r="Q12" s="51"/>
      <c r="R12" s="156">
        <v>123.98</v>
      </c>
      <c r="S12" s="156">
        <v>90.18</v>
      </c>
    </row>
    <row r="13" spans="1:19" ht="30" customHeight="1">
      <c r="A13" s="60">
        <v>3</v>
      </c>
      <c r="B13" s="61">
        <v>41576</v>
      </c>
      <c r="C13" s="62" t="s">
        <v>70</v>
      </c>
      <c r="D13" s="63" t="s">
        <v>48</v>
      </c>
      <c r="E13" s="63" t="s">
        <v>73</v>
      </c>
      <c r="F13" s="64">
        <v>3400</v>
      </c>
      <c r="G13" s="65"/>
      <c r="H13" s="66"/>
      <c r="I13" s="67"/>
      <c r="J13" s="68"/>
      <c r="K13" s="77"/>
      <c r="L13" s="69"/>
      <c r="M13" s="70">
        <v>3400</v>
      </c>
      <c r="N13" s="71">
        <f t="shared" si="1"/>
        <v>3400</v>
      </c>
      <c r="O13" s="72"/>
      <c r="P13" s="73">
        <f t="shared" si="2"/>
      </c>
      <c r="Q13" s="51"/>
      <c r="R13" s="156">
        <v>6.71</v>
      </c>
      <c r="S13" s="156">
        <v>4.86</v>
      </c>
    </row>
    <row r="14" spans="1:19" ht="30" customHeight="1">
      <c r="A14" s="60">
        <v>4</v>
      </c>
      <c r="B14" s="61">
        <v>41575</v>
      </c>
      <c r="C14" s="62" t="s">
        <v>70</v>
      </c>
      <c r="D14" s="63" t="s">
        <v>81</v>
      </c>
      <c r="E14" s="63" t="s">
        <v>73</v>
      </c>
      <c r="F14" s="64">
        <v>4800</v>
      </c>
      <c r="G14" s="65"/>
      <c r="H14" s="66"/>
      <c r="I14" s="67"/>
      <c r="J14" s="68"/>
      <c r="K14" s="77">
        <v>4800</v>
      </c>
      <c r="L14" s="69"/>
      <c r="M14" s="70"/>
      <c r="N14" s="71">
        <f t="shared" si="1"/>
        <v>4800</v>
      </c>
      <c r="O14" s="72"/>
      <c r="P14" s="73">
        <f t="shared" si="2"/>
      </c>
      <c r="Q14" s="51"/>
      <c r="R14" s="156">
        <v>9.49</v>
      </c>
      <c r="S14" s="156">
        <v>6.87</v>
      </c>
    </row>
    <row r="15" spans="1:19" ht="30" customHeight="1">
      <c r="A15" s="60">
        <v>5</v>
      </c>
      <c r="B15" s="61">
        <v>41575</v>
      </c>
      <c r="C15" s="62" t="s">
        <v>70</v>
      </c>
      <c r="D15" s="63" t="s">
        <v>46</v>
      </c>
      <c r="E15" s="63" t="s">
        <v>73</v>
      </c>
      <c r="F15" s="64">
        <v>6000</v>
      </c>
      <c r="G15" s="65"/>
      <c r="H15" s="66"/>
      <c r="I15" s="67"/>
      <c r="J15" s="68">
        <v>6000</v>
      </c>
      <c r="K15" s="77"/>
      <c r="L15" s="69"/>
      <c r="M15" s="70"/>
      <c r="N15" s="71">
        <f t="shared" si="1"/>
        <v>6000</v>
      </c>
      <c r="O15" s="72"/>
      <c r="P15" s="73">
        <f t="shared" si="2"/>
      </c>
      <c r="Q15" s="51"/>
      <c r="R15" s="156">
        <v>11.86</v>
      </c>
      <c r="S15" s="156">
        <v>8.59</v>
      </c>
    </row>
    <row r="16" spans="1:19" ht="30" customHeight="1">
      <c r="A16" s="60">
        <v>6</v>
      </c>
      <c r="B16" s="61">
        <v>41575</v>
      </c>
      <c r="C16" s="62" t="s">
        <v>70</v>
      </c>
      <c r="D16" s="63" t="s">
        <v>48</v>
      </c>
      <c r="E16" s="63" t="s">
        <v>73</v>
      </c>
      <c r="F16" s="64">
        <v>3550</v>
      </c>
      <c r="G16" s="65"/>
      <c r="H16" s="66"/>
      <c r="I16" s="67"/>
      <c r="J16" s="68"/>
      <c r="K16" s="77"/>
      <c r="L16" s="69"/>
      <c r="M16" s="70">
        <v>3550</v>
      </c>
      <c r="N16" s="71">
        <f t="shared" si="1"/>
        <v>3550</v>
      </c>
      <c r="O16" s="72"/>
      <c r="P16" s="73">
        <f t="shared" si="2"/>
      </c>
      <c r="Q16" s="51"/>
      <c r="R16" s="156">
        <v>7.02</v>
      </c>
      <c r="S16" s="156">
        <v>5.08</v>
      </c>
    </row>
    <row r="17" spans="1:19" ht="30" customHeight="1">
      <c r="A17" s="60">
        <v>7</v>
      </c>
      <c r="B17" s="61">
        <v>41575</v>
      </c>
      <c r="C17" s="62" t="s">
        <v>70</v>
      </c>
      <c r="D17" s="63" t="s">
        <v>46</v>
      </c>
      <c r="E17" s="63" t="s">
        <v>73</v>
      </c>
      <c r="F17" s="64">
        <v>3010</v>
      </c>
      <c r="G17" s="65"/>
      <c r="H17" s="66"/>
      <c r="I17" s="67"/>
      <c r="J17" s="68">
        <v>3010</v>
      </c>
      <c r="K17" s="77"/>
      <c r="L17" s="69"/>
      <c r="M17" s="70"/>
      <c r="N17" s="71">
        <f t="shared" si="1"/>
        <v>3010</v>
      </c>
      <c r="O17" s="72"/>
      <c r="P17" s="73">
        <f t="shared" si="2"/>
      </c>
      <c r="Q17" s="51"/>
      <c r="R17" s="156">
        <v>5.95</v>
      </c>
      <c r="S17" s="156">
        <v>4.31</v>
      </c>
    </row>
    <row r="18" spans="1:19" ht="30" customHeight="1">
      <c r="A18" s="60">
        <v>8</v>
      </c>
      <c r="B18" s="61">
        <v>41574</v>
      </c>
      <c r="C18" s="62" t="s">
        <v>70</v>
      </c>
      <c r="D18" s="63" t="s">
        <v>48</v>
      </c>
      <c r="E18" s="63" t="s">
        <v>73</v>
      </c>
      <c r="F18" s="64">
        <v>1800</v>
      </c>
      <c r="G18" s="65"/>
      <c r="H18" s="66"/>
      <c r="I18" s="67"/>
      <c r="J18" s="68"/>
      <c r="K18" s="77"/>
      <c r="L18" s="69"/>
      <c r="M18" s="70">
        <v>1800</v>
      </c>
      <c r="N18" s="71">
        <f t="shared" si="1"/>
        <v>1800</v>
      </c>
      <c r="O18" s="72"/>
      <c r="P18" s="73">
        <f t="shared" si="2"/>
      </c>
      <c r="Q18" s="51"/>
      <c r="R18" s="156">
        <v>3.56</v>
      </c>
      <c r="S18" s="156">
        <v>2.58</v>
      </c>
    </row>
    <row r="19" spans="1:19" ht="30" customHeight="1">
      <c r="A19" s="60">
        <v>9</v>
      </c>
      <c r="B19" s="61">
        <v>41574</v>
      </c>
      <c r="C19" s="62" t="s">
        <v>70</v>
      </c>
      <c r="D19" s="63" t="s">
        <v>74</v>
      </c>
      <c r="E19" s="63" t="s">
        <v>73</v>
      </c>
      <c r="F19" s="64">
        <v>4100</v>
      </c>
      <c r="G19" s="65"/>
      <c r="H19" s="66"/>
      <c r="I19" s="67"/>
      <c r="J19" s="68"/>
      <c r="K19" s="77"/>
      <c r="L19" s="69"/>
      <c r="M19" s="70">
        <v>4100</v>
      </c>
      <c r="N19" s="71">
        <f t="shared" si="1"/>
        <v>4100</v>
      </c>
      <c r="O19" s="72"/>
      <c r="P19" s="73">
        <f t="shared" si="2"/>
      </c>
      <c r="Q19" s="51"/>
      <c r="R19" s="156">
        <v>8.11</v>
      </c>
      <c r="S19" s="156">
        <v>5.87</v>
      </c>
    </row>
    <row r="20" spans="1:19" ht="30" customHeight="1">
      <c r="A20" s="60">
        <v>10</v>
      </c>
      <c r="B20" s="61">
        <v>41575</v>
      </c>
      <c r="C20" s="62" t="s">
        <v>70</v>
      </c>
      <c r="D20" s="63" t="s">
        <v>74</v>
      </c>
      <c r="E20" s="63" t="s">
        <v>73</v>
      </c>
      <c r="F20" s="64">
        <v>2750</v>
      </c>
      <c r="G20" s="65"/>
      <c r="H20" s="66"/>
      <c r="I20" s="67"/>
      <c r="J20" s="68"/>
      <c r="K20" s="77"/>
      <c r="L20" s="69"/>
      <c r="M20" s="70">
        <v>2750</v>
      </c>
      <c r="N20" s="71">
        <f t="shared" si="1"/>
        <v>2750</v>
      </c>
      <c r="O20" s="72"/>
      <c r="P20" s="73">
        <f t="shared" si="2"/>
      </c>
      <c r="Q20" s="51"/>
      <c r="R20" s="156">
        <v>5.44</v>
      </c>
      <c r="S20" s="156">
        <v>3.94</v>
      </c>
    </row>
    <row r="21" spans="1:19" ht="30" customHeight="1">
      <c r="A21" s="60">
        <v>11</v>
      </c>
      <c r="B21" s="61">
        <v>41576</v>
      </c>
      <c r="C21" s="62" t="s">
        <v>70</v>
      </c>
      <c r="D21" s="63" t="s">
        <v>46</v>
      </c>
      <c r="E21" s="63" t="s">
        <v>73</v>
      </c>
      <c r="F21" s="64">
        <v>9000</v>
      </c>
      <c r="G21" s="65"/>
      <c r="H21" s="66"/>
      <c r="I21" s="67"/>
      <c r="J21" s="68">
        <v>9000</v>
      </c>
      <c r="K21" s="77"/>
      <c r="L21" s="69"/>
      <c r="M21" s="70"/>
      <c r="N21" s="71">
        <f t="shared" si="1"/>
        <v>9000</v>
      </c>
      <c r="O21" s="72"/>
      <c r="P21" s="73">
        <f t="shared" si="2"/>
      </c>
      <c r="Q21" s="51"/>
      <c r="R21" s="156">
        <v>17.75</v>
      </c>
      <c r="S21" s="156">
        <v>12.86</v>
      </c>
    </row>
    <row r="22" spans="1:19" ht="30" customHeight="1">
      <c r="A22" s="60">
        <v>12</v>
      </c>
      <c r="B22" s="61">
        <v>41577</v>
      </c>
      <c r="C22" s="62" t="s">
        <v>70</v>
      </c>
      <c r="D22" s="63" t="s">
        <v>46</v>
      </c>
      <c r="E22" s="63" t="s">
        <v>73</v>
      </c>
      <c r="F22" s="64">
        <v>35000</v>
      </c>
      <c r="G22" s="65"/>
      <c r="H22" s="66"/>
      <c r="I22" s="67"/>
      <c r="J22" s="68">
        <v>35000</v>
      </c>
      <c r="K22" s="77"/>
      <c r="L22" s="69"/>
      <c r="M22" s="70"/>
      <c r="N22" s="71">
        <f t="shared" si="1"/>
        <v>35000</v>
      </c>
      <c r="O22" s="72"/>
      <c r="P22" s="73">
        <f t="shared" si="2"/>
      </c>
      <c r="Q22" s="51"/>
      <c r="R22" s="156">
        <v>68.79</v>
      </c>
      <c r="S22" s="156">
        <v>49.95</v>
      </c>
    </row>
    <row r="23" spans="1:19" ht="30" customHeight="1">
      <c r="A23" s="60">
        <v>13</v>
      </c>
      <c r="B23" s="61">
        <v>41577</v>
      </c>
      <c r="C23" s="62" t="s">
        <v>70</v>
      </c>
      <c r="D23" s="63" t="s">
        <v>74</v>
      </c>
      <c r="E23" s="63" t="s">
        <v>73</v>
      </c>
      <c r="F23" s="64">
        <v>3250</v>
      </c>
      <c r="G23" s="65"/>
      <c r="H23" s="66"/>
      <c r="I23" s="67"/>
      <c r="J23" s="68"/>
      <c r="K23" s="77"/>
      <c r="L23" s="69"/>
      <c r="M23" s="70">
        <v>3250</v>
      </c>
      <c r="N23" s="71">
        <f t="shared" si="1"/>
        <v>3250</v>
      </c>
      <c r="O23" s="72"/>
      <c r="P23" s="73">
        <f t="shared" si="2"/>
      </c>
      <c r="Q23" s="51"/>
      <c r="R23" s="156">
        <v>6.39</v>
      </c>
      <c r="S23" s="156">
        <v>4.64</v>
      </c>
    </row>
    <row r="24" spans="1:19" ht="30" customHeight="1">
      <c r="A24" s="60">
        <v>14</v>
      </c>
      <c r="B24" s="61"/>
      <c r="C24" s="62"/>
      <c r="D24" s="63"/>
      <c r="E24" s="63"/>
      <c r="F24" s="64"/>
      <c r="G24" s="65"/>
      <c r="H24" s="66"/>
      <c r="I24" s="67"/>
      <c r="J24" s="68"/>
      <c r="K24" s="77"/>
      <c r="L24" s="69"/>
      <c r="M24" s="70"/>
      <c r="N24" s="71">
        <f t="shared" si="1"/>
        <v>0</v>
      </c>
      <c r="O24" s="72"/>
      <c r="P24" s="73">
        <f t="shared" si="2"/>
      </c>
      <c r="Q24" s="51"/>
      <c r="R24" s="156">
        <f aca="true" t="shared" si="3" ref="R24:S27">N24/$E$6</f>
        <v>0</v>
      </c>
      <c r="S24" s="156">
        <f t="shared" si="3"/>
        <v>0</v>
      </c>
    </row>
    <row r="25" spans="1:19" ht="30" customHeight="1">
      <c r="A25" s="60">
        <v>15</v>
      </c>
      <c r="B25" s="61"/>
      <c r="C25" s="62"/>
      <c r="D25" s="63"/>
      <c r="E25" s="63"/>
      <c r="F25" s="64"/>
      <c r="G25" s="65"/>
      <c r="H25" s="66"/>
      <c r="I25" s="67"/>
      <c r="J25" s="68"/>
      <c r="K25" s="77"/>
      <c r="L25" s="69"/>
      <c r="M25" s="70"/>
      <c r="N25" s="71">
        <f t="shared" si="1"/>
        <v>0</v>
      </c>
      <c r="O25" s="72"/>
      <c r="P25" s="73">
        <f t="shared" si="2"/>
      </c>
      <c r="Q25" s="51"/>
      <c r="R25" s="156">
        <f t="shared" si="3"/>
        <v>0</v>
      </c>
      <c r="S25" s="156">
        <f t="shared" si="3"/>
        <v>0</v>
      </c>
    </row>
    <row r="26" spans="1:19" ht="30" customHeight="1">
      <c r="A26" s="60">
        <v>16</v>
      </c>
      <c r="B26" s="61"/>
      <c r="C26" s="62"/>
      <c r="D26" s="63"/>
      <c r="E26" s="63"/>
      <c r="F26" s="64"/>
      <c r="G26" s="65"/>
      <c r="H26" s="66"/>
      <c r="I26" s="67"/>
      <c r="J26" s="68"/>
      <c r="K26" s="77"/>
      <c r="L26" s="69"/>
      <c r="M26" s="70"/>
      <c r="N26" s="71">
        <f>SUM(H26:M26)</f>
        <v>0</v>
      </c>
      <c r="O26" s="72"/>
      <c r="P26" s="73">
        <f>IF(F26="Milano","X","")</f>
      </c>
      <c r="Q26" s="51"/>
      <c r="R26" s="156">
        <f t="shared" si="3"/>
        <v>0</v>
      </c>
      <c r="S26" s="156">
        <f t="shared" si="3"/>
        <v>0</v>
      </c>
    </row>
    <row r="27" spans="1:19" ht="30" customHeight="1">
      <c r="A27" s="60">
        <v>17</v>
      </c>
      <c r="B27" s="61"/>
      <c r="C27" s="62"/>
      <c r="D27" s="63"/>
      <c r="E27" s="63"/>
      <c r="F27" s="64"/>
      <c r="G27" s="65"/>
      <c r="H27" s="66"/>
      <c r="I27" s="67"/>
      <c r="J27" s="68"/>
      <c r="K27" s="77"/>
      <c r="L27" s="69"/>
      <c r="M27" s="70"/>
      <c r="N27" s="71">
        <f>SUM(H27:M27)</f>
        <v>0</v>
      </c>
      <c r="O27" s="72"/>
      <c r="P27" s="73">
        <f>IF(F27="Milano","X","")</f>
      </c>
      <c r="Q27" s="51"/>
      <c r="R27" s="156">
        <f t="shared" si="3"/>
        <v>0</v>
      </c>
      <c r="S27" s="156">
        <f t="shared" si="3"/>
        <v>0</v>
      </c>
    </row>
    <row r="28" spans="1:17" ht="18.75" customHeight="1">
      <c r="A28" s="103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79"/>
      <c r="P28" s="79"/>
      <c r="Q28" s="81"/>
    </row>
    <row r="29" spans="1:17" ht="18.75" customHeight="1">
      <c r="A29" s="104"/>
      <c r="B29" s="84"/>
      <c r="C29" s="85"/>
      <c r="D29" s="86"/>
      <c r="E29" s="87"/>
      <c r="F29" s="88"/>
      <c r="G29" s="89"/>
      <c r="H29" s="90"/>
      <c r="I29" s="90"/>
      <c r="J29" s="91"/>
      <c r="K29" s="91"/>
      <c r="L29" s="90"/>
      <c r="M29" s="90"/>
      <c r="N29" s="92"/>
      <c r="O29" s="93"/>
      <c r="P29" s="94"/>
      <c r="Q29" s="81"/>
    </row>
    <row r="30" spans="1:17" ht="18.75" customHeight="1">
      <c r="A30" s="105"/>
      <c r="B30" s="96" t="s">
        <v>37</v>
      </c>
      <c r="C30" s="96"/>
      <c r="D30" s="96"/>
      <c r="E30" s="88"/>
      <c r="F30" s="88"/>
      <c r="G30" s="96" t="s">
        <v>38</v>
      </c>
      <c r="H30" s="96"/>
      <c r="I30" s="96"/>
      <c r="J30" s="88"/>
      <c r="K30" s="88"/>
      <c r="L30" s="96" t="s">
        <v>39</v>
      </c>
      <c r="M30" s="96"/>
      <c r="N30" s="97"/>
      <c r="O30" s="88"/>
      <c r="P30" s="94"/>
      <c r="Q30" s="81"/>
    </row>
    <row r="31" spans="1:17" ht="18.75" customHeight="1">
      <c r="A31" s="105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8"/>
      <c r="O31" s="88"/>
      <c r="P31" s="94"/>
      <c r="Q31" s="81"/>
    </row>
    <row r="32" spans="1:17" ht="18.75" customHeight="1">
      <c r="A32" s="105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98"/>
      <c r="O32" s="88"/>
      <c r="P32" s="88"/>
      <c r="Q32" s="81"/>
    </row>
  </sheetData>
  <sheetProtection/>
  <mergeCells count="28"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="50" zoomScaleNormal="50" zoomScalePageLayoutView="0" workbookViewId="0" topLeftCell="A1">
      <selection activeCell="C6" sqref="C6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5.59765625" style="1" bestFit="1" customWidth="1"/>
    <col min="20" max="16384" width="10.19921875" style="1" customWidth="1"/>
  </cols>
  <sheetData>
    <row r="1" spans="1:19" ht="65.25" customHeight="1">
      <c r="A1" s="2"/>
      <c r="B1" s="192" t="s">
        <v>0</v>
      </c>
      <c r="C1" s="192"/>
      <c r="D1" s="192" t="s">
        <v>1</v>
      </c>
      <c r="E1" s="192"/>
      <c r="F1" s="3" t="s">
        <v>2</v>
      </c>
      <c r="G1" s="4">
        <f>'Expense Value USD - Table 1'!G1</f>
        <v>41578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359635</v>
      </c>
      <c r="Q1" s="10" t="s">
        <v>5</v>
      </c>
      <c r="R1" s="157">
        <f>SUM(R11:R29)</f>
        <v>190.62</v>
      </c>
      <c r="S1" s="160">
        <f>SUM(S11:S29)</f>
        <v>139.76999999999998</v>
      </c>
    </row>
    <row r="2" spans="1:19" ht="57.75" customHeight="1">
      <c r="A2" s="2"/>
      <c r="B2" s="192" t="s">
        <v>6</v>
      </c>
      <c r="C2" s="192"/>
      <c r="D2" s="192" t="s">
        <v>7</v>
      </c>
      <c r="E2" s="192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  <c r="S2" s="161"/>
    </row>
    <row r="3" spans="1:19" ht="35.25" customHeight="1">
      <c r="A3" s="2"/>
      <c r="B3" s="192" t="s">
        <v>10</v>
      </c>
      <c r="C3" s="192"/>
      <c r="D3" s="192" t="s">
        <v>9</v>
      </c>
      <c r="E3" s="192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  <c r="S3" s="161"/>
    </row>
    <row r="4" spans="1:19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  <c r="S4" s="161"/>
    </row>
    <row r="5" spans="1:19" ht="43.5" customHeight="1">
      <c r="A5" s="2"/>
      <c r="B5" s="28" t="s">
        <v>13</v>
      </c>
      <c r="C5" s="29"/>
      <c r="D5" s="30"/>
      <c r="E5" s="13" t="s">
        <v>65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78" t="s">
        <v>15</v>
      </c>
      <c r="O5" s="179"/>
      <c r="P5" s="32">
        <f>P1-P2-P3</f>
        <v>359635</v>
      </c>
      <c r="Q5" s="10"/>
      <c r="R5" s="157">
        <f>R1</f>
        <v>190.62</v>
      </c>
      <c r="S5" s="160">
        <f>S1</f>
        <v>139.76999999999998</v>
      </c>
    </row>
    <row r="6" spans="1:18" ht="43.5" customHeight="1" thickBot="1">
      <c r="A6" s="33"/>
      <c r="B6" s="34" t="s">
        <v>68</v>
      </c>
      <c r="C6" s="34"/>
      <c r="D6" s="102"/>
      <c r="E6" s="36">
        <v>2.23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80" t="s">
        <v>18</v>
      </c>
      <c r="B7" s="181"/>
      <c r="C7" s="182"/>
      <c r="D7" s="183" t="s">
        <v>19</v>
      </c>
      <c r="E7" s="184"/>
      <c r="F7" s="185"/>
      <c r="G7" s="44">
        <f aca="true" t="shared" si="0" ref="G7:O7">SUM(G11:G29)</f>
        <v>0</v>
      </c>
      <c r="H7" s="45">
        <f t="shared" si="0"/>
        <v>0</v>
      </c>
      <c r="I7" s="46">
        <f t="shared" si="0"/>
        <v>0</v>
      </c>
      <c r="J7" s="46">
        <f t="shared" si="0"/>
        <v>42000</v>
      </c>
      <c r="K7" s="46">
        <f t="shared" si="0"/>
        <v>0</v>
      </c>
      <c r="L7" s="46">
        <f t="shared" si="0"/>
        <v>0</v>
      </c>
      <c r="M7" s="47">
        <f t="shared" si="0"/>
        <v>317635</v>
      </c>
      <c r="N7" s="49">
        <f t="shared" si="0"/>
        <v>359635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86"/>
      <c r="B8" s="187" t="s">
        <v>20</v>
      </c>
      <c r="C8" s="187" t="s">
        <v>21</v>
      </c>
      <c r="D8" s="188" t="s">
        <v>22</v>
      </c>
      <c r="E8" s="187" t="s">
        <v>23</v>
      </c>
      <c r="F8" s="189" t="s">
        <v>24</v>
      </c>
      <c r="G8" s="190" t="s">
        <v>25</v>
      </c>
      <c r="H8" s="172" t="s">
        <v>26</v>
      </c>
      <c r="I8" s="173" t="s">
        <v>27</v>
      </c>
      <c r="J8" s="173" t="s">
        <v>28</v>
      </c>
      <c r="K8" s="173" t="s">
        <v>29</v>
      </c>
      <c r="L8" s="174" t="s">
        <v>30</v>
      </c>
      <c r="M8" s="175"/>
      <c r="N8" s="176" t="s">
        <v>4</v>
      </c>
      <c r="O8" s="163" t="s">
        <v>31</v>
      </c>
      <c r="P8" s="164" t="s">
        <v>32</v>
      </c>
      <c r="Q8" s="51"/>
      <c r="R8" s="165" t="s">
        <v>33</v>
      </c>
      <c r="S8" s="165" t="s">
        <v>86</v>
      </c>
    </row>
    <row r="9" spans="1:19" ht="36" customHeight="1" thickBot="1" thickTop="1">
      <c r="A9" s="186"/>
      <c r="B9" s="187"/>
      <c r="C9" s="187"/>
      <c r="D9" s="188"/>
      <c r="E9" s="187"/>
      <c r="F9" s="189"/>
      <c r="G9" s="191"/>
      <c r="H9" s="172"/>
      <c r="I9" s="173"/>
      <c r="J9" s="173"/>
      <c r="K9" s="173"/>
      <c r="L9" s="168" t="s">
        <v>34</v>
      </c>
      <c r="M9" s="170" t="s">
        <v>35</v>
      </c>
      <c r="N9" s="177"/>
      <c r="O9" s="163"/>
      <c r="P9" s="164"/>
      <c r="Q9" s="51"/>
      <c r="R9" s="166"/>
      <c r="S9" s="166"/>
    </row>
    <row r="10" spans="1:19" ht="37.5" customHeight="1" thickBot="1" thickTop="1">
      <c r="A10" s="186"/>
      <c r="B10" s="187"/>
      <c r="C10" s="187"/>
      <c r="D10" s="188"/>
      <c r="E10" s="187"/>
      <c r="F10" s="189"/>
      <c r="G10" s="52" t="s">
        <v>36</v>
      </c>
      <c r="H10" s="172"/>
      <c r="I10" s="173"/>
      <c r="J10" s="173"/>
      <c r="K10" s="173"/>
      <c r="L10" s="169"/>
      <c r="M10" s="171"/>
      <c r="N10" s="177"/>
      <c r="O10" s="163"/>
      <c r="P10" s="164"/>
      <c r="Q10" s="51"/>
      <c r="R10" s="167"/>
      <c r="S10" s="167"/>
    </row>
    <row r="11" spans="1:19" ht="30" customHeight="1" thickTop="1">
      <c r="A11" s="60">
        <v>1</v>
      </c>
      <c r="B11" s="61">
        <v>41571</v>
      </c>
      <c r="C11" s="62" t="s">
        <v>67</v>
      </c>
      <c r="D11" s="63" t="s">
        <v>48</v>
      </c>
      <c r="E11" s="63" t="s">
        <v>68</v>
      </c>
      <c r="F11" s="155">
        <v>80852</v>
      </c>
      <c r="G11" s="65"/>
      <c r="H11" s="66"/>
      <c r="I11" s="67"/>
      <c r="J11" s="68"/>
      <c r="K11" s="77"/>
      <c r="L11" s="154"/>
      <c r="M11" s="155">
        <v>80852</v>
      </c>
      <c r="N11" s="153">
        <f aca="true" t="shared" si="1" ref="N11:N29">SUM(H11:M11)</f>
        <v>80852</v>
      </c>
      <c r="O11" s="72"/>
      <c r="P11" s="73"/>
      <c r="Q11" s="51"/>
      <c r="R11" s="162">
        <v>42.92</v>
      </c>
      <c r="S11" s="162">
        <v>31.16</v>
      </c>
    </row>
    <row r="12" spans="1:19" ht="30" customHeight="1">
      <c r="A12" s="60">
        <v>2</v>
      </c>
      <c r="B12" s="61">
        <v>41555</v>
      </c>
      <c r="C12" s="62" t="s">
        <v>67</v>
      </c>
      <c r="D12" s="63" t="s">
        <v>48</v>
      </c>
      <c r="E12" s="63" t="s">
        <v>68</v>
      </c>
      <c r="F12" s="155">
        <v>87200</v>
      </c>
      <c r="G12" s="65"/>
      <c r="H12" s="66"/>
      <c r="I12" s="67"/>
      <c r="J12" s="68"/>
      <c r="K12" s="77"/>
      <c r="L12" s="154"/>
      <c r="M12" s="155">
        <v>87200</v>
      </c>
      <c r="N12" s="153">
        <f t="shared" si="1"/>
        <v>87200</v>
      </c>
      <c r="O12" s="72"/>
      <c r="P12" s="73"/>
      <c r="Q12" s="51"/>
      <c r="R12" s="162">
        <v>46.19</v>
      </c>
      <c r="S12" s="162">
        <v>34.03</v>
      </c>
    </row>
    <row r="13" spans="1:19" ht="30" customHeight="1">
      <c r="A13" s="60">
        <v>3</v>
      </c>
      <c r="B13" s="61">
        <v>41554</v>
      </c>
      <c r="C13" s="62" t="s">
        <v>67</v>
      </c>
      <c r="D13" s="63" t="s">
        <v>48</v>
      </c>
      <c r="E13" s="63" t="s">
        <v>68</v>
      </c>
      <c r="F13" s="155">
        <v>25784</v>
      </c>
      <c r="G13" s="65"/>
      <c r="H13" s="66"/>
      <c r="I13" s="67"/>
      <c r="J13" s="68"/>
      <c r="K13" s="77"/>
      <c r="L13" s="154"/>
      <c r="M13" s="155">
        <v>25784</v>
      </c>
      <c r="N13" s="153">
        <f t="shared" si="1"/>
        <v>25784</v>
      </c>
      <c r="O13" s="72"/>
      <c r="P13" s="73">
        <f aca="true" t="shared" si="2" ref="P13:P29">IF(F13="Milano","X","")</f>
      </c>
      <c r="Q13" s="51"/>
      <c r="R13" s="162">
        <v>13.66</v>
      </c>
      <c r="S13" s="162">
        <v>10.08</v>
      </c>
    </row>
    <row r="14" spans="1:19" ht="30" customHeight="1">
      <c r="A14" s="60">
        <v>4</v>
      </c>
      <c r="B14" s="61">
        <v>41567</v>
      </c>
      <c r="C14" s="62" t="s">
        <v>67</v>
      </c>
      <c r="D14" s="63" t="s">
        <v>48</v>
      </c>
      <c r="E14" s="63" t="s">
        <v>68</v>
      </c>
      <c r="F14" s="155">
        <v>48100</v>
      </c>
      <c r="G14" s="65"/>
      <c r="H14" s="66"/>
      <c r="I14" s="67"/>
      <c r="J14" s="68"/>
      <c r="K14" s="77"/>
      <c r="L14" s="154"/>
      <c r="M14" s="155">
        <v>48100</v>
      </c>
      <c r="N14" s="153">
        <f t="shared" si="1"/>
        <v>48100</v>
      </c>
      <c r="O14" s="72"/>
      <c r="P14" s="73">
        <f t="shared" si="2"/>
      </c>
      <c r="Q14" s="51"/>
      <c r="R14" s="162">
        <v>25.56</v>
      </c>
      <c r="S14" s="162">
        <v>18.67</v>
      </c>
    </row>
    <row r="15" spans="1:19" ht="30" customHeight="1">
      <c r="A15" s="60">
        <v>5</v>
      </c>
      <c r="B15" s="61">
        <v>41571</v>
      </c>
      <c r="C15" s="62" t="s">
        <v>80</v>
      </c>
      <c r="D15" s="63" t="s">
        <v>48</v>
      </c>
      <c r="E15" s="63" t="s">
        <v>68</v>
      </c>
      <c r="F15" s="155">
        <v>8700</v>
      </c>
      <c r="G15" s="65"/>
      <c r="H15" s="66"/>
      <c r="I15" s="67"/>
      <c r="J15" s="68"/>
      <c r="K15" s="77"/>
      <c r="L15" s="154"/>
      <c r="M15" s="155">
        <v>8700</v>
      </c>
      <c r="N15" s="153">
        <f t="shared" si="1"/>
        <v>8700</v>
      </c>
      <c r="O15" s="72"/>
      <c r="P15" s="73">
        <f t="shared" si="2"/>
      </c>
      <c r="Q15" s="51"/>
      <c r="R15" s="162">
        <v>4.62</v>
      </c>
      <c r="S15" s="162">
        <v>3.35</v>
      </c>
    </row>
    <row r="16" spans="1:19" ht="30" customHeight="1">
      <c r="A16" s="60">
        <v>6</v>
      </c>
      <c r="B16" s="61">
        <v>41555</v>
      </c>
      <c r="C16" s="62" t="s">
        <v>67</v>
      </c>
      <c r="D16" s="63" t="s">
        <v>46</v>
      </c>
      <c r="E16" s="63" t="s">
        <v>68</v>
      </c>
      <c r="F16" s="155">
        <v>42000</v>
      </c>
      <c r="G16" s="65"/>
      <c r="H16" s="66"/>
      <c r="I16" s="67"/>
      <c r="J16" s="68">
        <v>42000</v>
      </c>
      <c r="K16" s="77"/>
      <c r="L16" s="154"/>
      <c r="M16" s="155"/>
      <c r="N16" s="153">
        <f t="shared" si="1"/>
        <v>42000</v>
      </c>
      <c r="O16" s="72"/>
      <c r="P16" s="73">
        <f t="shared" si="2"/>
      </c>
      <c r="Q16" s="51"/>
      <c r="R16" s="162">
        <v>22.25</v>
      </c>
      <c r="S16" s="162">
        <v>16.39</v>
      </c>
    </row>
    <row r="17" spans="1:19" ht="30" customHeight="1">
      <c r="A17" s="60">
        <v>7</v>
      </c>
      <c r="B17" s="61">
        <v>41556</v>
      </c>
      <c r="C17" s="62" t="s">
        <v>76</v>
      </c>
      <c r="D17" s="63" t="s">
        <v>82</v>
      </c>
      <c r="E17" s="63" t="s">
        <v>68</v>
      </c>
      <c r="F17" s="155">
        <v>66999</v>
      </c>
      <c r="G17" s="65"/>
      <c r="H17" s="66"/>
      <c r="I17" s="67"/>
      <c r="J17" s="68"/>
      <c r="K17" s="77"/>
      <c r="L17" s="154"/>
      <c r="M17" s="155">
        <v>66999</v>
      </c>
      <c r="N17" s="153">
        <f>SUM(H17:M17)</f>
        <v>66999</v>
      </c>
      <c r="O17" s="72"/>
      <c r="P17" s="73">
        <f>IF(F17="Milano","X","")</f>
      </c>
      <c r="Q17" s="51"/>
      <c r="R17" s="162">
        <v>35.42</v>
      </c>
      <c r="S17" s="162">
        <v>26.09</v>
      </c>
    </row>
    <row r="18" spans="1:19" ht="30" customHeight="1">
      <c r="A18" s="60">
        <v>8</v>
      </c>
      <c r="B18" s="61"/>
      <c r="C18" s="62"/>
      <c r="D18" s="63"/>
      <c r="E18" s="63"/>
      <c r="F18" s="155"/>
      <c r="G18" s="65"/>
      <c r="H18" s="66"/>
      <c r="I18" s="67"/>
      <c r="J18" s="68"/>
      <c r="K18" s="77"/>
      <c r="L18" s="154"/>
      <c r="M18" s="155"/>
      <c r="N18" s="153">
        <f t="shared" si="1"/>
        <v>0</v>
      </c>
      <c r="O18" s="72"/>
      <c r="P18" s="73">
        <f t="shared" si="2"/>
      </c>
      <c r="Q18" s="51"/>
      <c r="R18" s="162">
        <f aca="true" t="shared" si="3" ref="R18:S29">N18/$E$6</f>
        <v>0</v>
      </c>
      <c r="S18" s="162">
        <f t="shared" si="3"/>
        <v>0</v>
      </c>
    </row>
    <row r="19" spans="1:19" ht="30" customHeight="1">
      <c r="A19" s="60">
        <v>9</v>
      </c>
      <c r="B19" s="61"/>
      <c r="C19" s="62"/>
      <c r="D19" s="63"/>
      <c r="E19" s="63"/>
      <c r="F19" s="155"/>
      <c r="G19" s="65"/>
      <c r="H19" s="66"/>
      <c r="I19" s="67"/>
      <c r="J19" s="68"/>
      <c r="K19" s="77"/>
      <c r="L19" s="154"/>
      <c r="M19" s="155"/>
      <c r="N19" s="153">
        <f t="shared" si="1"/>
        <v>0</v>
      </c>
      <c r="O19" s="72"/>
      <c r="P19" s="73">
        <f t="shared" si="2"/>
      </c>
      <c r="Q19" s="51"/>
      <c r="R19" s="162">
        <f t="shared" si="3"/>
        <v>0</v>
      </c>
      <c r="S19" s="162">
        <f t="shared" si="3"/>
        <v>0</v>
      </c>
    </row>
    <row r="20" spans="1:19" ht="30" customHeight="1">
      <c r="A20" s="60">
        <v>10</v>
      </c>
      <c r="B20" s="61"/>
      <c r="C20" s="62"/>
      <c r="D20" s="63"/>
      <c r="E20" s="63"/>
      <c r="F20" s="155"/>
      <c r="G20" s="65"/>
      <c r="H20" s="66"/>
      <c r="I20" s="67"/>
      <c r="J20" s="68"/>
      <c r="K20" s="77"/>
      <c r="L20" s="154"/>
      <c r="M20" s="155"/>
      <c r="N20" s="153">
        <f t="shared" si="1"/>
        <v>0</v>
      </c>
      <c r="O20" s="72"/>
      <c r="P20" s="73">
        <f t="shared" si="2"/>
      </c>
      <c r="Q20" s="51"/>
      <c r="R20" s="162">
        <f t="shared" si="3"/>
        <v>0</v>
      </c>
      <c r="S20" s="162">
        <f t="shared" si="3"/>
        <v>0</v>
      </c>
    </row>
    <row r="21" spans="1:19" ht="30" customHeight="1">
      <c r="A21" s="60">
        <v>11</v>
      </c>
      <c r="B21" s="61"/>
      <c r="C21" s="62"/>
      <c r="D21" s="63"/>
      <c r="E21" s="63"/>
      <c r="F21" s="155"/>
      <c r="G21" s="65"/>
      <c r="H21" s="66"/>
      <c r="I21" s="67"/>
      <c r="J21" s="68"/>
      <c r="K21" s="77"/>
      <c r="L21" s="154"/>
      <c r="M21" s="155"/>
      <c r="N21" s="153">
        <f t="shared" si="1"/>
        <v>0</v>
      </c>
      <c r="O21" s="72"/>
      <c r="P21" s="73">
        <f t="shared" si="2"/>
      </c>
      <c r="Q21" s="51"/>
      <c r="R21" s="162">
        <f t="shared" si="3"/>
        <v>0</v>
      </c>
      <c r="S21" s="162">
        <f t="shared" si="3"/>
        <v>0</v>
      </c>
    </row>
    <row r="22" spans="1:19" ht="30" customHeight="1">
      <c r="A22" s="60">
        <v>12</v>
      </c>
      <c r="B22" s="61"/>
      <c r="C22" s="62"/>
      <c r="D22" s="63"/>
      <c r="E22" s="63"/>
      <c r="F22" s="155"/>
      <c r="G22" s="65"/>
      <c r="H22" s="66"/>
      <c r="I22" s="67"/>
      <c r="J22" s="68"/>
      <c r="K22" s="77"/>
      <c r="L22" s="154"/>
      <c r="M22" s="155"/>
      <c r="N22" s="153">
        <f t="shared" si="1"/>
        <v>0</v>
      </c>
      <c r="O22" s="72"/>
      <c r="P22" s="73">
        <f t="shared" si="2"/>
      </c>
      <c r="Q22" s="51"/>
      <c r="R22" s="162">
        <f t="shared" si="3"/>
        <v>0</v>
      </c>
      <c r="S22" s="162">
        <f t="shared" si="3"/>
        <v>0</v>
      </c>
    </row>
    <row r="23" spans="1:19" ht="30" customHeight="1">
      <c r="A23" s="60">
        <v>13</v>
      </c>
      <c r="B23" s="61"/>
      <c r="C23" s="62"/>
      <c r="D23" s="63"/>
      <c r="E23" s="63"/>
      <c r="F23" s="155"/>
      <c r="G23" s="65"/>
      <c r="H23" s="66"/>
      <c r="I23" s="67"/>
      <c r="J23" s="68"/>
      <c r="K23" s="77"/>
      <c r="L23" s="154"/>
      <c r="M23" s="155"/>
      <c r="N23" s="153">
        <f t="shared" si="1"/>
        <v>0</v>
      </c>
      <c r="O23" s="72"/>
      <c r="P23" s="73">
        <f t="shared" si="2"/>
      </c>
      <c r="Q23" s="51"/>
      <c r="R23" s="162">
        <f t="shared" si="3"/>
        <v>0</v>
      </c>
      <c r="S23" s="162">
        <f t="shared" si="3"/>
        <v>0</v>
      </c>
    </row>
    <row r="24" spans="1:19" ht="30" customHeight="1">
      <c r="A24" s="60">
        <v>14</v>
      </c>
      <c r="B24" s="61"/>
      <c r="C24" s="62"/>
      <c r="D24" s="63"/>
      <c r="E24" s="63"/>
      <c r="F24" s="155"/>
      <c r="G24" s="65"/>
      <c r="H24" s="66"/>
      <c r="I24" s="67"/>
      <c r="J24" s="68"/>
      <c r="K24" s="77"/>
      <c r="L24" s="154"/>
      <c r="M24" s="155"/>
      <c r="N24" s="153">
        <f t="shared" si="1"/>
        <v>0</v>
      </c>
      <c r="O24" s="72"/>
      <c r="P24" s="73">
        <f t="shared" si="2"/>
      </c>
      <c r="Q24" s="51"/>
      <c r="R24" s="162">
        <f t="shared" si="3"/>
        <v>0</v>
      </c>
      <c r="S24" s="162">
        <f t="shared" si="3"/>
        <v>0</v>
      </c>
    </row>
    <row r="25" spans="1:19" ht="30" customHeight="1">
      <c r="A25" s="60">
        <v>15</v>
      </c>
      <c r="B25" s="61"/>
      <c r="C25" s="62"/>
      <c r="D25" s="63"/>
      <c r="E25" s="63"/>
      <c r="F25" s="155"/>
      <c r="G25" s="65"/>
      <c r="H25" s="66"/>
      <c r="I25" s="67"/>
      <c r="J25" s="68"/>
      <c r="K25" s="77"/>
      <c r="L25" s="154"/>
      <c r="M25" s="155"/>
      <c r="N25" s="153">
        <f t="shared" si="1"/>
        <v>0</v>
      </c>
      <c r="O25" s="72"/>
      <c r="P25" s="73">
        <f t="shared" si="2"/>
      </c>
      <c r="Q25" s="51"/>
      <c r="R25" s="162">
        <f t="shared" si="3"/>
        <v>0</v>
      </c>
      <c r="S25" s="162">
        <f t="shared" si="3"/>
        <v>0</v>
      </c>
    </row>
    <row r="26" spans="1:19" ht="30" customHeight="1">
      <c r="A26" s="60">
        <v>16</v>
      </c>
      <c r="B26" s="61"/>
      <c r="C26" s="62"/>
      <c r="D26" s="63"/>
      <c r="E26" s="63"/>
      <c r="F26" s="155"/>
      <c r="G26" s="65"/>
      <c r="H26" s="66"/>
      <c r="I26" s="67"/>
      <c r="J26" s="68"/>
      <c r="K26" s="77"/>
      <c r="L26" s="154"/>
      <c r="M26" s="155"/>
      <c r="N26" s="153">
        <f t="shared" si="1"/>
        <v>0</v>
      </c>
      <c r="O26" s="72"/>
      <c r="P26" s="73">
        <f t="shared" si="2"/>
      </c>
      <c r="Q26" s="51"/>
      <c r="R26" s="162">
        <f t="shared" si="3"/>
        <v>0</v>
      </c>
      <c r="S26" s="162">
        <f t="shared" si="3"/>
        <v>0</v>
      </c>
    </row>
    <row r="27" spans="1:19" ht="30" customHeight="1">
      <c r="A27" s="60">
        <v>17</v>
      </c>
      <c r="B27" s="61"/>
      <c r="C27" s="62"/>
      <c r="D27" s="63"/>
      <c r="E27" s="63"/>
      <c r="F27" s="155"/>
      <c r="G27" s="65"/>
      <c r="H27" s="66">
        <f>#N/A</f>
        <v>0</v>
      </c>
      <c r="I27" s="67"/>
      <c r="J27" s="68"/>
      <c r="K27" s="77"/>
      <c r="L27" s="154"/>
      <c r="M27" s="155"/>
      <c r="N27" s="153">
        <f t="shared" si="1"/>
        <v>0</v>
      </c>
      <c r="O27" s="72"/>
      <c r="P27" s="73">
        <f t="shared" si="2"/>
      </c>
      <c r="Q27" s="51"/>
      <c r="R27" s="162">
        <f t="shared" si="3"/>
        <v>0</v>
      </c>
      <c r="S27" s="162">
        <f t="shared" si="3"/>
        <v>0</v>
      </c>
    </row>
    <row r="28" spans="1:19" ht="30" customHeight="1">
      <c r="A28" s="60">
        <v>18</v>
      </c>
      <c r="B28" s="61"/>
      <c r="C28" s="62"/>
      <c r="D28" s="63"/>
      <c r="E28" s="63"/>
      <c r="F28" s="155"/>
      <c r="G28" s="65"/>
      <c r="H28" s="66">
        <f>#N/A</f>
        <v>0</v>
      </c>
      <c r="I28" s="67"/>
      <c r="J28" s="68"/>
      <c r="K28" s="77"/>
      <c r="L28" s="154"/>
      <c r="M28" s="155"/>
      <c r="N28" s="153">
        <f t="shared" si="1"/>
        <v>0</v>
      </c>
      <c r="O28" s="72"/>
      <c r="P28" s="73">
        <f t="shared" si="2"/>
      </c>
      <c r="Q28" s="51"/>
      <c r="R28" s="162">
        <f t="shared" si="3"/>
        <v>0</v>
      </c>
      <c r="S28" s="162">
        <f t="shared" si="3"/>
        <v>0</v>
      </c>
    </row>
    <row r="29" spans="1:19" ht="30" customHeight="1">
      <c r="A29" s="60">
        <v>19</v>
      </c>
      <c r="B29" s="61"/>
      <c r="C29" s="62"/>
      <c r="D29" s="63"/>
      <c r="E29" s="63"/>
      <c r="F29" s="155"/>
      <c r="G29" s="65"/>
      <c r="H29" s="66">
        <f>#N/A</f>
        <v>0</v>
      </c>
      <c r="I29" s="67"/>
      <c r="J29" s="68"/>
      <c r="K29" s="77"/>
      <c r="L29" s="154"/>
      <c r="M29" s="155"/>
      <c r="N29" s="153">
        <f t="shared" si="1"/>
        <v>0</v>
      </c>
      <c r="O29" s="72"/>
      <c r="P29" s="73">
        <f t="shared" si="2"/>
      </c>
      <c r="Q29" s="51"/>
      <c r="R29" s="162">
        <f t="shared" si="3"/>
        <v>0</v>
      </c>
      <c r="S29" s="162">
        <f t="shared" si="3"/>
        <v>0</v>
      </c>
    </row>
    <row r="30" spans="1:17" ht="18.75" customHeight="1">
      <c r="A30" s="103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79"/>
      <c r="P30" s="79"/>
      <c r="Q30" s="81"/>
    </row>
    <row r="31" spans="1:17" ht="18.75" customHeight="1">
      <c r="A31" s="104"/>
      <c r="B31" s="84"/>
      <c r="C31" s="85"/>
      <c r="D31" s="86"/>
      <c r="E31" s="87"/>
      <c r="F31" s="88"/>
      <c r="G31" s="89"/>
      <c r="H31" s="90"/>
      <c r="I31" s="90"/>
      <c r="J31" s="91"/>
      <c r="K31" s="91"/>
      <c r="L31" s="90"/>
      <c r="M31" s="90"/>
      <c r="N31" s="92"/>
      <c r="O31" s="93"/>
      <c r="P31" s="94"/>
      <c r="Q31" s="81"/>
    </row>
    <row r="32" spans="1:17" ht="18.75" customHeight="1">
      <c r="A32" s="105"/>
      <c r="B32" s="96" t="s">
        <v>37</v>
      </c>
      <c r="C32" s="96"/>
      <c r="D32" s="96"/>
      <c r="E32" s="88"/>
      <c r="F32" s="88"/>
      <c r="G32" s="96" t="s">
        <v>38</v>
      </c>
      <c r="H32" s="96"/>
      <c r="I32" s="96"/>
      <c r="J32" s="88"/>
      <c r="K32" s="88"/>
      <c r="L32" s="96" t="s">
        <v>39</v>
      </c>
      <c r="M32" s="96"/>
      <c r="N32" s="97"/>
      <c r="O32" s="88"/>
      <c r="P32" s="94"/>
      <c r="Q32" s="81"/>
    </row>
    <row r="33" spans="1:17" ht="18.75" customHeight="1">
      <c r="A33" s="105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98"/>
      <c r="O33" s="88"/>
      <c r="P33" s="94"/>
      <c r="Q33" s="81"/>
    </row>
    <row r="34" spans="1:17" ht="18.75" customHeight="1">
      <c r="A34" s="105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98"/>
      <c r="O34" s="88"/>
      <c r="P34" s="88"/>
      <c r="Q34" s="81"/>
    </row>
  </sheetData>
  <sheetProtection/>
  <mergeCells count="28">
    <mergeCell ref="S8:S10"/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zoomScale="50" zoomScaleNormal="50" zoomScalePageLayoutView="0" workbookViewId="0" topLeftCell="A1">
      <selection activeCell="C6" sqref="C6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5.59765625" style="1" bestFit="1" customWidth="1"/>
    <col min="20" max="16384" width="10.19921875" style="1" customWidth="1"/>
  </cols>
  <sheetData>
    <row r="1" spans="1:19" ht="65.25" customHeight="1">
      <c r="A1" s="2"/>
      <c r="B1" s="192" t="s">
        <v>0</v>
      </c>
      <c r="C1" s="192"/>
      <c r="D1" s="192" t="s">
        <v>1</v>
      </c>
      <c r="E1" s="192"/>
      <c r="F1" s="3" t="s">
        <v>2</v>
      </c>
      <c r="G1" s="4">
        <f>'Expense Value USD - Table 1'!G1</f>
        <v>41578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52.94</v>
      </c>
      <c r="Q1" s="10" t="s">
        <v>5</v>
      </c>
      <c r="R1" s="157">
        <f>SUM(R11:R29)</f>
        <v>23.739910313901344</v>
      </c>
      <c r="S1" s="157">
        <f>SUM(S11:S29)</f>
        <v>15.26</v>
      </c>
    </row>
    <row r="2" spans="1:18" ht="57.75" customHeight="1">
      <c r="A2" s="2"/>
      <c r="B2" s="192" t="s">
        <v>6</v>
      </c>
      <c r="C2" s="192"/>
      <c r="D2" s="192" t="s">
        <v>7</v>
      </c>
      <c r="E2" s="192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</row>
    <row r="3" spans="1:18" ht="35.25" customHeight="1">
      <c r="A3" s="2"/>
      <c r="B3" s="192" t="s">
        <v>10</v>
      </c>
      <c r="C3" s="192"/>
      <c r="D3" s="192" t="s">
        <v>9</v>
      </c>
      <c r="E3" s="192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</row>
    <row r="4" spans="1:18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</row>
    <row r="5" spans="1:19" ht="43.5" customHeight="1">
      <c r="A5" s="2"/>
      <c r="B5" s="28" t="s">
        <v>13</v>
      </c>
      <c r="C5" s="29"/>
      <c r="D5" s="30">
        <v>1</v>
      </c>
      <c r="E5" s="13" t="s">
        <v>65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78" t="s">
        <v>15</v>
      </c>
      <c r="O5" s="179"/>
      <c r="P5" s="32">
        <f>P1-P2-P3</f>
        <v>52.94</v>
      </c>
      <c r="Q5" s="10"/>
      <c r="R5" s="157">
        <f>R1</f>
        <v>23.739910313901344</v>
      </c>
      <c r="S5" s="157">
        <f>S1</f>
        <v>15.26</v>
      </c>
    </row>
    <row r="6" spans="1:18" ht="43.5" customHeight="1" thickBot="1">
      <c r="A6" s="33"/>
      <c r="B6" s="34" t="s">
        <v>90</v>
      </c>
      <c r="C6" s="34"/>
      <c r="D6" s="102"/>
      <c r="E6" s="36">
        <v>2.23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80" t="s">
        <v>18</v>
      </c>
      <c r="B7" s="181"/>
      <c r="C7" s="182"/>
      <c r="D7" s="183" t="s">
        <v>19</v>
      </c>
      <c r="E7" s="184"/>
      <c r="F7" s="185"/>
      <c r="G7" s="44">
        <f aca="true" t="shared" si="0" ref="G7:O7">SUM(G11:G29)</f>
        <v>0</v>
      </c>
      <c r="H7" s="45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7">
        <f t="shared" si="0"/>
        <v>52.94</v>
      </c>
      <c r="N7" s="49">
        <f t="shared" si="0"/>
        <v>52.94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86"/>
      <c r="B8" s="187" t="s">
        <v>20</v>
      </c>
      <c r="C8" s="187" t="s">
        <v>21</v>
      </c>
      <c r="D8" s="188" t="s">
        <v>22</v>
      </c>
      <c r="E8" s="187" t="s">
        <v>23</v>
      </c>
      <c r="F8" s="189" t="s">
        <v>24</v>
      </c>
      <c r="G8" s="190" t="s">
        <v>25</v>
      </c>
      <c r="H8" s="172" t="s">
        <v>26</v>
      </c>
      <c r="I8" s="173" t="s">
        <v>27</v>
      </c>
      <c r="J8" s="173" t="s">
        <v>28</v>
      </c>
      <c r="K8" s="173" t="s">
        <v>29</v>
      </c>
      <c r="L8" s="174" t="s">
        <v>30</v>
      </c>
      <c r="M8" s="175"/>
      <c r="N8" s="176" t="s">
        <v>4</v>
      </c>
      <c r="O8" s="163" t="s">
        <v>31</v>
      </c>
      <c r="P8" s="164" t="s">
        <v>32</v>
      </c>
      <c r="Q8" s="51"/>
      <c r="R8" s="165" t="s">
        <v>33</v>
      </c>
      <c r="S8" s="165" t="s">
        <v>86</v>
      </c>
    </row>
    <row r="9" spans="1:19" ht="36" customHeight="1" thickBot="1" thickTop="1">
      <c r="A9" s="186"/>
      <c r="B9" s="187"/>
      <c r="C9" s="187"/>
      <c r="D9" s="188"/>
      <c r="E9" s="187"/>
      <c r="F9" s="189"/>
      <c r="G9" s="191"/>
      <c r="H9" s="172"/>
      <c r="I9" s="173"/>
      <c r="J9" s="173"/>
      <c r="K9" s="173"/>
      <c r="L9" s="168" t="s">
        <v>34</v>
      </c>
      <c r="M9" s="170" t="s">
        <v>35</v>
      </c>
      <c r="N9" s="177"/>
      <c r="O9" s="163"/>
      <c r="P9" s="164"/>
      <c r="Q9" s="51"/>
      <c r="R9" s="166"/>
      <c r="S9" s="166"/>
    </row>
    <row r="10" spans="1:19" ht="37.5" customHeight="1" thickBot="1" thickTop="1">
      <c r="A10" s="186"/>
      <c r="B10" s="187"/>
      <c r="C10" s="187"/>
      <c r="D10" s="188"/>
      <c r="E10" s="187"/>
      <c r="F10" s="189"/>
      <c r="G10" s="52" t="s">
        <v>36</v>
      </c>
      <c r="H10" s="172"/>
      <c r="I10" s="173"/>
      <c r="J10" s="173"/>
      <c r="K10" s="173"/>
      <c r="L10" s="169"/>
      <c r="M10" s="171"/>
      <c r="N10" s="177"/>
      <c r="O10" s="163"/>
      <c r="P10" s="164"/>
      <c r="Q10" s="51"/>
      <c r="R10" s="167"/>
      <c r="S10" s="167"/>
    </row>
    <row r="11" spans="1:19" ht="30" customHeight="1" thickTop="1">
      <c r="A11" s="60">
        <v>1</v>
      </c>
      <c r="B11" s="61">
        <v>41553</v>
      </c>
      <c r="C11" s="62" t="s">
        <v>70</v>
      </c>
      <c r="D11" s="63" t="s">
        <v>79</v>
      </c>
      <c r="E11" s="63" t="s">
        <v>77</v>
      </c>
      <c r="F11" s="155">
        <v>52.94</v>
      </c>
      <c r="G11" s="65"/>
      <c r="H11" s="66"/>
      <c r="I11" s="67"/>
      <c r="J11" s="68"/>
      <c r="K11" s="77"/>
      <c r="L11" s="154"/>
      <c r="M11" s="155">
        <v>52.94</v>
      </c>
      <c r="N11" s="153">
        <f aca="true" t="shared" si="1" ref="N11:N29">SUM(H11:M11)</f>
        <v>52.94</v>
      </c>
      <c r="O11" s="72"/>
      <c r="P11" s="73"/>
      <c r="Q11" s="51"/>
      <c r="R11" s="156">
        <f aca="true" t="shared" si="2" ref="R11:S29">N11/$E$6</f>
        <v>23.739910313901344</v>
      </c>
      <c r="S11" s="156">
        <v>15.26</v>
      </c>
    </row>
    <row r="12" spans="1:19" ht="30" customHeight="1">
      <c r="A12" s="60">
        <v>2</v>
      </c>
      <c r="B12" s="61"/>
      <c r="C12" s="62"/>
      <c r="D12" s="63"/>
      <c r="E12" s="63"/>
      <c r="F12" s="155"/>
      <c r="G12" s="65"/>
      <c r="H12" s="66"/>
      <c r="I12" s="67"/>
      <c r="J12" s="68"/>
      <c r="K12" s="77"/>
      <c r="L12" s="154"/>
      <c r="M12" s="155"/>
      <c r="N12" s="153">
        <f t="shared" si="1"/>
        <v>0</v>
      </c>
      <c r="O12" s="72"/>
      <c r="P12" s="73">
        <f aca="true" t="shared" si="3" ref="P12:P29">IF(F12="Milano","X","")</f>
      </c>
      <c r="Q12" s="51"/>
      <c r="R12" s="73">
        <f t="shared" si="2"/>
        <v>0</v>
      </c>
      <c r="S12" s="73">
        <f t="shared" si="2"/>
        <v>0</v>
      </c>
    </row>
    <row r="13" spans="1:19" ht="30" customHeight="1">
      <c r="A13" s="60">
        <v>3</v>
      </c>
      <c r="B13" s="61"/>
      <c r="C13" s="62"/>
      <c r="D13" s="63"/>
      <c r="E13" s="63"/>
      <c r="F13" s="155"/>
      <c r="G13" s="65"/>
      <c r="H13" s="66"/>
      <c r="I13" s="67"/>
      <c r="J13" s="68"/>
      <c r="K13" s="77"/>
      <c r="L13" s="154"/>
      <c r="M13" s="155"/>
      <c r="N13" s="153">
        <f t="shared" si="1"/>
        <v>0</v>
      </c>
      <c r="O13" s="72"/>
      <c r="P13" s="73">
        <f t="shared" si="3"/>
      </c>
      <c r="Q13" s="51"/>
      <c r="R13" s="73">
        <f t="shared" si="2"/>
        <v>0</v>
      </c>
      <c r="S13" s="73">
        <f t="shared" si="2"/>
        <v>0</v>
      </c>
    </row>
    <row r="14" spans="1:19" ht="30" customHeight="1">
      <c r="A14" s="60">
        <v>4</v>
      </c>
      <c r="B14" s="61"/>
      <c r="C14" s="62"/>
      <c r="D14" s="63"/>
      <c r="E14" s="63"/>
      <c r="F14" s="155"/>
      <c r="G14" s="65"/>
      <c r="H14" s="66"/>
      <c r="I14" s="67"/>
      <c r="J14" s="68"/>
      <c r="K14" s="77"/>
      <c r="L14" s="154"/>
      <c r="M14" s="155"/>
      <c r="N14" s="153">
        <f t="shared" si="1"/>
        <v>0</v>
      </c>
      <c r="O14" s="72"/>
      <c r="P14" s="73">
        <f t="shared" si="3"/>
      </c>
      <c r="Q14" s="51"/>
      <c r="R14" s="73">
        <f t="shared" si="2"/>
        <v>0</v>
      </c>
      <c r="S14" s="73">
        <f t="shared" si="2"/>
        <v>0</v>
      </c>
    </row>
    <row r="15" spans="1:19" ht="30" customHeight="1">
      <c r="A15" s="60">
        <v>5</v>
      </c>
      <c r="B15" s="61"/>
      <c r="C15" s="62"/>
      <c r="D15" s="63"/>
      <c r="E15" s="63"/>
      <c r="F15" s="155"/>
      <c r="G15" s="65"/>
      <c r="H15" s="66"/>
      <c r="I15" s="67"/>
      <c r="J15" s="68"/>
      <c r="K15" s="77"/>
      <c r="L15" s="154"/>
      <c r="M15" s="155"/>
      <c r="N15" s="153">
        <f t="shared" si="1"/>
        <v>0</v>
      </c>
      <c r="O15" s="72"/>
      <c r="P15" s="73">
        <f t="shared" si="3"/>
      </c>
      <c r="Q15" s="51"/>
      <c r="R15" s="73">
        <f t="shared" si="2"/>
        <v>0</v>
      </c>
      <c r="S15" s="73">
        <f t="shared" si="2"/>
        <v>0</v>
      </c>
    </row>
    <row r="16" spans="1:19" ht="30" customHeight="1">
      <c r="A16" s="60">
        <v>6</v>
      </c>
      <c r="B16" s="61"/>
      <c r="C16" s="62"/>
      <c r="D16" s="63"/>
      <c r="E16" s="63"/>
      <c r="F16" s="155"/>
      <c r="G16" s="65"/>
      <c r="H16" s="66"/>
      <c r="I16" s="67"/>
      <c r="J16" s="68"/>
      <c r="K16" s="77"/>
      <c r="L16" s="154"/>
      <c r="M16" s="155"/>
      <c r="N16" s="153">
        <f t="shared" si="1"/>
        <v>0</v>
      </c>
      <c r="O16" s="72"/>
      <c r="P16" s="73">
        <f t="shared" si="3"/>
      </c>
      <c r="Q16" s="51"/>
      <c r="R16" s="73">
        <f t="shared" si="2"/>
        <v>0</v>
      </c>
      <c r="S16" s="73">
        <f t="shared" si="2"/>
        <v>0</v>
      </c>
    </row>
    <row r="17" spans="1:19" ht="30" customHeight="1">
      <c r="A17" s="60">
        <v>7</v>
      </c>
      <c r="B17" s="61"/>
      <c r="C17" s="62"/>
      <c r="D17" s="63"/>
      <c r="E17" s="63"/>
      <c r="F17" s="155"/>
      <c r="G17" s="65"/>
      <c r="H17" s="66"/>
      <c r="I17" s="67"/>
      <c r="J17" s="68"/>
      <c r="K17" s="77"/>
      <c r="L17" s="154"/>
      <c r="M17" s="155"/>
      <c r="N17" s="153">
        <f t="shared" si="1"/>
        <v>0</v>
      </c>
      <c r="O17" s="72"/>
      <c r="P17" s="73">
        <f t="shared" si="3"/>
      </c>
      <c r="Q17" s="51"/>
      <c r="R17" s="73">
        <f t="shared" si="2"/>
        <v>0</v>
      </c>
      <c r="S17" s="73">
        <f t="shared" si="2"/>
        <v>0</v>
      </c>
    </row>
    <row r="18" spans="1:19" ht="30" customHeight="1">
      <c r="A18" s="60">
        <v>8</v>
      </c>
      <c r="B18" s="61"/>
      <c r="C18" s="62"/>
      <c r="D18" s="63"/>
      <c r="E18" s="63"/>
      <c r="F18" s="155"/>
      <c r="G18" s="65"/>
      <c r="H18" s="66"/>
      <c r="I18" s="67"/>
      <c r="J18" s="68"/>
      <c r="K18" s="77"/>
      <c r="L18" s="154"/>
      <c r="M18" s="155"/>
      <c r="N18" s="153">
        <f t="shared" si="1"/>
        <v>0</v>
      </c>
      <c r="O18" s="72"/>
      <c r="P18" s="73">
        <f t="shared" si="3"/>
      </c>
      <c r="Q18" s="51"/>
      <c r="R18" s="73">
        <f t="shared" si="2"/>
        <v>0</v>
      </c>
      <c r="S18" s="73">
        <f t="shared" si="2"/>
        <v>0</v>
      </c>
    </row>
    <row r="19" spans="1:19" ht="30" customHeight="1">
      <c r="A19" s="60">
        <v>9</v>
      </c>
      <c r="B19" s="61"/>
      <c r="C19" s="62"/>
      <c r="D19" s="63"/>
      <c r="E19" s="63"/>
      <c r="F19" s="155"/>
      <c r="G19" s="65"/>
      <c r="H19" s="66"/>
      <c r="I19" s="67"/>
      <c r="J19" s="68"/>
      <c r="K19" s="77"/>
      <c r="L19" s="154"/>
      <c r="M19" s="155"/>
      <c r="N19" s="153">
        <f t="shared" si="1"/>
        <v>0</v>
      </c>
      <c r="O19" s="72"/>
      <c r="P19" s="73">
        <f t="shared" si="3"/>
      </c>
      <c r="Q19" s="51"/>
      <c r="R19" s="73">
        <f t="shared" si="2"/>
        <v>0</v>
      </c>
      <c r="S19" s="73">
        <f t="shared" si="2"/>
        <v>0</v>
      </c>
    </row>
    <row r="20" spans="1:19" ht="30" customHeight="1">
      <c r="A20" s="60">
        <v>10</v>
      </c>
      <c r="B20" s="61"/>
      <c r="C20" s="62"/>
      <c r="D20" s="63"/>
      <c r="E20" s="63"/>
      <c r="F20" s="155"/>
      <c r="G20" s="65"/>
      <c r="H20" s="66"/>
      <c r="I20" s="67"/>
      <c r="J20" s="68"/>
      <c r="K20" s="77"/>
      <c r="L20" s="154"/>
      <c r="M20" s="155"/>
      <c r="N20" s="153">
        <f t="shared" si="1"/>
        <v>0</v>
      </c>
      <c r="O20" s="72"/>
      <c r="P20" s="73">
        <f t="shared" si="3"/>
      </c>
      <c r="Q20" s="51"/>
      <c r="R20" s="73">
        <f t="shared" si="2"/>
        <v>0</v>
      </c>
      <c r="S20" s="73">
        <f t="shared" si="2"/>
        <v>0</v>
      </c>
    </row>
    <row r="21" spans="1:19" ht="30" customHeight="1">
      <c r="A21" s="60">
        <v>11</v>
      </c>
      <c r="B21" s="61"/>
      <c r="C21" s="62"/>
      <c r="D21" s="63"/>
      <c r="E21" s="63"/>
      <c r="F21" s="155"/>
      <c r="G21" s="65"/>
      <c r="H21" s="66"/>
      <c r="I21" s="67"/>
      <c r="J21" s="68"/>
      <c r="K21" s="77"/>
      <c r="L21" s="154"/>
      <c r="M21" s="155"/>
      <c r="N21" s="153">
        <f t="shared" si="1"/>
        <v>0</v>
      </c>
      <c r="O21" s="72"/>
      <c r="P21" s="73">
        <f t="shared" si="3"/>
      </c>
      <c r="Q21" s="51"/>
      <c r="R21" s="73">
        <f t="shared" si="2"/>
        <v>0</v>
      </c>
      <c r="S21" s="73">
        <f t="shared" si="2"/>
        <v>0</v>
      </c>
    </row>
    <row r="22" spans="1:19" ht="30" customHeight="1">
      <c r="A22" s="60">
        <v>12</v>
      </c>
      <c r="B22" s="61"/>
      <c r="C22" s="62"/>
      <c r="D22" s="63"/>
      <c r="E22" s="63"/>
      <c r="F22" s="155"/>
      <c r="G22" s="65"/>
      <c r="H22" s="66"/>
      <c r="I22" s="67"/>
      <c r="J22" s="68"/>
      <c r="K22" s="77"/>
      <c r="L22" s="154"/>
      <c r="M22" s="155"/>
      <c r="N22" s="153">
        <f t="shared" si="1"/>
        <v>0</v>
      </c>
      <c r="O22" s="72"/>
      <c r="P22" s="73">
        <f t="shared" si="3"/>
      </c>
      <c r="Q22" s="51"/>
      <c r="R22" s="73">
        <f t="shared" si="2"/>
        <v>0</v>
      </c>
      <c r="S22" s="73">
        <f t="shared" si="2"/>
        <v>0</v>
      </c>
    </row>
    <row r="23" spans="1:19" ht="30" customHeight="1">
      <c r="A23" s="60">
        <v>13</v>
      </c>
      <c r="B23" s="61"/>
      <c r="C23" s="62"/>
      <c r="D23" s="63"/>
      <c r="E23" s="63"/>
      <c r="F23" s="155"/>
      <c r="G23" s="65"/>
      <c r="H23" s="66"/>
      <c r="I23" s="67"/>
      <c r="J23" s="68"/>
      <c r="K23" s="77"/>
      <c r="L23" s="154"/>
      <c r="M23" s="155"/>
      <c r="N23" s="153">
        <f t="shared" si="1"/>
        <v>0</v>
      </c>
      <c r="O23" s="72"/>
      <c r="P23" s="73">
        <f t="shared" si="3"/>
      </c>
      <c r="Q23" s="51"/>
      <c r="R23" s="73">
        <f t="shared" si="2"/>
        <v>0</v>
      </c>
      <c r="S23" s="73">
        <f t="shared" si="2"/>
        <v>0</v>
      </c>
    </row>
    <row r="24" spans="1:19" ht="30" customHeight="1">
      <c r="A24" s="60">
        <v>14</v>
      </c>
      <c r="B24" s="61"/>
      <c r="C24" s="62"/>
      <c r="D24" s="63"/>
      <c r="E24" s="63"/>
      <c r="F24" s="155"/>
      <c r="G24" s="65"/>
      <c r="H24" s="66"/>
      <c r="I24" s="67"/>
      <c r="J24" s="68"/>
      <c r="K24" s="77"/>
      <c r="L24" s="154"/>
      <c r="M24" s="155"/>
      <c r="N24" s="153">
        <f t="shared" si="1"/>
        <v>0</v>
      </c>
      <c r="O24" s="72"/>
      <c r="P24" s="73">
        <f t="shared" si="3"/>
      </c>
      <c r="Q24" s="51"/>
      <c r="R24" s="73">
        <f t="shared" si="2"/>
        <v>0</v>
      </c>
      <c r="S24" s="73">
        <f t="shared" si="2"/>
        <v>0</v>
      </c>
    </row>
    <row r="25" spans="1:19" ht="30" customHeight="1">
      <c r="A25" s="60">
        <v>15</v>
      </c>
      <c r="B25" s="61"/>
      <c r="C25" s="62"/>
      <c r="D25" s="63"/>
      <c r="E25" s="63"/>
      <c r="F25" s="155"/>
      <c r="G25" s="65"/>
      <c r="H25" s="66"/>
      <c r="I25" s="67"/>
      <c r="J25" s="68"/>
      <c r="K25" s="77"/>
      <c r="L25" s="154"/>
      <c r="M25" s="155"/>
      <c r="N25" s="153">
        <f t="shared" si="1"/>
        <v>0</v>
      </c>
      <c r="O25" s="72"/>
      <c r="P25" s="73">
        <f t="shared" si="3"/>
      </c>
      <c r="Q25" s="51"/>
      <c r="R25" s="73">
        <f t="shared" si="2"/>
        <v>0</v>
      </c>
      <c r="S25" s="73">
        <f t="shared" si="2"/>
        <v>0</v>
      </c>
    </row>
    <row r="26" spans="1:19" ht="30" customHeight="1">
      <c r="A26" s="60">
        <v>16</v>
      </c>
      <c r="B26" s="61"/>
      <c r="C26" s="62"/>
      <c r="D26" s="63"/>
      <c r="E26" s="63"/>
      <c r="F26" s="155"/>
      <c r="G26" s="65"/>
      <c r="H26" s="66"/>
      <c r="I26" s="67"/>
      <c r="J26" s="68"/>
      <c r="K26" s="77"/>
      <c r="L26" s="154"/>
      <c r="M26" s="155"/>
      <c r="N26" s="153">
        <f t="shared" si="1"/>
        <v>0</v>
      </c>
      <c r="O26" s="72"/>
      <c r="P26" s="73">
        <f t="shared" si="3"/>
      </c>
      <c r="Q26" s="51"/>
      <c r="R26" s="73">
        <f t="shared" si="2"/>
        <v>0</v>
      </c>
      <c r="S26" s="73">
        <f t="shared" si="2"/>
        <v>0</v>
      </c>
    </row>
    <row r="27" spans="1:19" ht="30" customHeight="1">
      <c r="A27" s="60">
        <v>17</v>
      </c>
      <c r="B27" s="61"/>
      <c r="C27" s="62"/>
      <c r="D27" s="63"/>
      <c r="E27" s="63"/>
      <c r="F27" s="155"/>
      <c r="G27" s="65"/>
      <c r="H27" s="66">
        <f>#N/A</f>
        <v>0</v>
      </c>
      <c r="I27" s="67"/>
      <c r="J27" s="68"/>
      <c r="K27" s="77"/>
      <c r="L27" s="154"/>
      <c r="M27" s="155"/>
      <c r="N27" s="153">
        <f t="shared" si="1"/>
        <v>0</v>
      </c>
      <c r="O27" s="72"/>
      <c r="P27" s="73">
        <f t="shared" si="3"/>
      </c>
      <c r="Q27" s="51"/>
      <c r="R27" s="73">
        <f t="shared" si="2"/>
        <v>0</v>
      </c>
      <c r="S27" s="73">
        <f t="shared" si="2"/>
        <v>0</v>
      </c>
    </row>
    <row r="28" spans="1:19" ht="30" customHeight="1">
      <c r="A28" s="60">
        <v>18</v>
      </c>
      <c r="B28" s="61"/>
      <c r="C28" s="62"/>
      <c r="D28" s="63"/>
      <c r="E28" s="63"/>
      <c r="F28" s="155"/>
      <c r="G28" s="65"/>
      <c r="H28" s="66">
        <f>#N/A</f>
        <v>0</v>
      </c>
      <c r="I28" s="67"/>
      <c r="J28" s="68"/>
      <c r="K28" s="77"/>
      <c r="L28" s="154"/>
      <c r="M28" s="155"/>
      <c r="N28" s="153">
        <f t="shared" si="1"/>
        <v>0</v>
      </c>
      <c r="O28" s="72"/>
      <c r="P28" s="73">
        <f t="shared" si="3"/>
      </c>
      <c r="Q28" s="51"/>
      <c r="R28" s="73">
        <f t="shared" si="2"/>
        <v>0</v>
      </c>
      <c r="S28" s="73">
        <f t="shared" si="2"/>
        <v>0</v>
      </c>
    </row>
    <row r="29" spans="1:19" ht="30" customHeight="1">
      <c r="A29" s="60">
        <v>19</v>
      </c>
      <c r="B29" s="61"/>
      <c r="C29" s="62"/>
      <c r="D29" s="63"/>
      <c r="E29" s="63"/>
      <c r="F29" s="155"/>
      <c r="G29" s="65"/>
      <c r="H29" s="66">
        <f>#N/A</f>
        <v>0</v>
      </c>
      <c r="I29" s="67"/>
      <c r="J29" s="68"/>
      <c r="K29" s="77"/>
      <c r="L29" s="154"/>
      <c r="M29" s="155"/>
      <c r="N29" s="153">
        <f t="shared" si="1"/>
        <v>0</v>
      </c>
      <c r="O29" s="72"/>
      <c r="P29" s="73">
        <f t="shared" si="3"/>
      </c>
      <c r="Q29" s="51"/>
      <c r="R29" s="73">
        <f t="shared" si="2"/>
        <v>0</v>
      </c>
      <c r="S29" s="73">
        <f t="shared" si="2"/>
        <v>0</v>
      </c>
    </row>
    <row r="30" spans="1:17" ht="18.75" customHeight="1">
      <c r="A30" s="103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79"/>
      <c r="P30" s="79"/>
      <c r="Q30" s="81"/>
    </row>
    <row r="31" spans="1:17" ht="18.75" customHeight="1">
      <c r="A31" s="104"/>
      <c r="B31" s="84"/>
      <c r="C31" s="85"/>
      <c r="D31" s="86"/>
      <c r="E31" s="87"/>
      <c r="F31" s="88"/>
      <c r="G31" s="89"/>
      <c r="H31" s="90"/>
      <c r="I31" s="90"/>
      <c r="J31" s="91"/>
      <c r="K31" s="91"/>
      <c r="L31" s="90"/>
      <c r="M31" s="90"/>
      <c r="N31" s="92"/>
      <c r="O31" s="93"/>
      <c r="P31" s="94"/>
      <c r="Q31" s="81"/>
    </row>
    <row r="32" spans="1:17" ht="18.75" customHeight="1">
      <c r="A32" s="105"/>
      <c r="B32" s="96" t="s">
        <v>37</v>
      </c>
      <c r="C32" s="96"/>
      <c r="D32" s="96"/>
      <c r="E32" s="88"/>
      <c r="F32" s="88"/>
      <c r="G32" s="96" t="s">
        <v>38</v>
      </c>
      <c r="H32" s="96"/>
      <c r="I32" s="96"/>
      <c r="J32" s="88"/>
      <c r="K32" s="88"/>
      <c r="L32" s="96" t="s">
        <v>39</v>
      </c>
      <c r="M32" s="96"/>
      <c r="N32" s="97"/>
      <c r="O32" s="88"/>
      <c r="P32" s="94"/>
      <c r="Q32" s="81"/>
    </row>
    <row r="33" spans="1:17" ht="18.75" customHeight="1">
      <c r="A33" s="105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98"/>
      <c r="O33" s="88"/>
      <c r="P33" s="94"/>
      <c r="Q33" s="81"/>
    </row>
    <row r="34" spans="1:17" ht="18.75" customHeight="1">
      <c r="A34" s="105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98"/>
      <c r="O34" s="88"/>
      <c r="P34" s="88"/>
      <c r="Q34" s="81"/>
    </row>
  </sheetData>
  <sheetProtection/>
  <mergeCells count="28">
    <mergeCell ref="S8:S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1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tabSelected="1" zoomScalePageLayoutView="0" workbookViewId="0" topLeftCell="A4">
      <selection activeCell="A12" sqref="A12:D12"/>
    </sheetView>
  </sheetViews>
  <sheetFormatPr defaultColWidth="7.59765625" defaultRowHeight="14.25"/>
  <cols>
    <col min="1" max="1" width="39" style="141" customWidth="1"/>
    <col min="2" max="2" width="14.59765625" style="141" customWidth="1"/>
    <col min="3" max="3" width="10.8984375" style="141" customWidth="1"/>
    <col min="4" max="4" width="15.8984375" style="141" customWidth="1"/>
    <col min="5" max="16384" width="7.59765625" style="141" customWidth="1"/>
  </cols>
  <sheetData>
    <row r="1" ht="42.75" customHeight="1"/>
    <row r="2" spans="1:4" ht="21">
      <c r="A2" s="193" t="s">
        <v>49</v>
      </c>
      <c r="B2" s="193"/>
      <c r="C2" s="193"/>
      <c r="D2" s="193"/>
    </row>
    <row r="3" spans="1:4" ht="21">
      <c r="A3" s="193" t="s">
        <v>50</v>
      </c>
      <c r="B3" s="193"/>
      <c r="C3" s="193"/>
      <c r="D3" s="193"/>
    </row>
    <row r="4" spans="1:4" ht="21">
      <c r="A4" s="193" t="s">
        <v>51</v>
      </c>
      <c r="B4" s="193"/>
      <c r="C4" s="193"/>
      <c r="D4" s="193"/>
    </row>
    <row r="5" spans="1:4" ht="21">
      <c r="A5" s="193"/>
      <c r="B5" s="193"/>
      <c r="C5" s="193"/>
      <c r="D5" s="193"/>
    </row>
    <row r="6" spans="1:4" ht="21">
      <c r="A6" s="193" t="s">
        <v>52</v>
      </c>
      <c r="B6" s="193"/>
      <c r="C6" s="193"/>
      <c r="D6" s="193"/>
    </row>
    <row r="7" spans="1:4" ht="21">
      <c r="A7" s="193" t="s">
        <v>87</v>
      </c>
      <c r="B7" s="193"/>
      <c r="C7" s="193"/>
      <c r="D7" s="193"/>
    </row>
    <row r="8" spans="1:4" ht="21">
      <c r="A8" s="193"/>
      <c r="B8" s="193"/>
      <c r="C8" s="193"/>
      <c r="D8" s="193"/>
    </row>
    <row r="9" ht="21">
      <c r="A9" s="142" t="s">
        <v>85</v>
      </c>
    </row>
    <row r="10" ht="17.25" customHeight="1">
      <c r="A10" s="143"/>
    </row>
    <row r="11" spans="1:4" s="145" customFormat="1" ht="19.5" customHeight="1">
      <c r="A11" s="144" t="s">
        <v>53</v>
      </c>
      <c r="B11" s="152">
        <f>'Expense Value USD - Table 1'!G1</f>
        <v>41578</v>
      </c>
      <c r="D11" s="146">
        <v>6666.67</v>
      </c>
    </row>
    <row r="12" spans="1:4" s="145" customFormat="1" ht="19.5" customHeight="1">
      <c r="A12" s="144" t="s">
        <v>54</v>
      </c>
      <c r="B12" s="152">
        <f>'Expense Value USD - Table 1'!G1</f>
        <v>41578</v>
      </c>
      <c r="D12" s="146">
        <f>'Calculation page'!C11</f>
        <v>2451.397372817008</v>
      </c>
    </row>
    <row r="13" spans="1:4" s="145" customFormat="1" ht="19.5" customHeight="1">
      <c r="A13" s="144" t="s">
        <v>63</v>
      </c>
      <c r="B13" s="152">
        <f>'Expense Value USD - Table 1'!G1</f>
        <v>41578</v>
      </c>
      <c r="D13" s="146">
        <f>'Calculation page'!I8</f>
        <v>1625.99</v>
      </c>
    </row>
    <row r="14" spans="1:4" s="145" customFormat="1" ht="19.5" customHeight="1">
      <c r="A14" s="144" t="s">
        <v>66</v>
      </c>
      <c r="B14" s="152">
        <f>'Expense Value USD - Table 1'!G1</f>
        <v>41578</v>
      </c>
      <c r="D14" s="146">
        <f>'Calculation page'!F8</f>
        <v>1010.6400000000001</v>
      </c>
    </row>
    <row r="15" spans="1:4" s="145" customFormat="1" ht="19.5" customHeight="1">
      <c r="A15" s="144"/>
      <c r="B15" s="144"/>
      <c r="D15" s="146"/>
    </row>
    <row r="16" spans="1:4" s="145" customFormat="1" ht="19.5" customHeight="1" thickBot="1">
      <c r="A16" s="144"/>
      <c r="D16" s="146"/>
    </row>
    <row r="17" spans="1:4" s="145" customFormat="1" ht="19.5" customHeight="1" thickTop="1">
      <c r="A17" s="147"/>
      <c r="B17" s="147"/>
      <c r="C17" s="148" t="s">
        <v>55</v>
      </c>
      <c r="D17" s="149">
        <f>SUM(D11:D15)</f>
        <v>11754.697372817007</v>
      </c>
    </row>
    <row r="18" spans="1:5" s="145" customFormat="1" ht="19.5" customHeight="1">
      <c r="A18" s="150"/>
      <c r="B18" s="150"/>
      <c r="C18" s="150"/>
      <c r="D18" s="150"/>
      <c r="E18" s="150"/>
    </row>
    <row r="19" spans="1:5" s="145" customFormat="1" ht="19.5" customHeight="1">
      <c r="A19" s="194" t="s">
        <v>56</v>
      </c>
      <c r="B19" s="194"/>
      <c r="C19" s="194"/>
      <c r="D19" s="194"/>
      <c r="E19" s="194"/>
    </row>
    <row r="20" spans="1:5" s="145" customFormat="1" ht="19.5" customHeight="1">
      <c r="A20" s="194"/>
      <c r="B20" s="194"/>
      <c r="C20" s="194"/>
      <c r="D20" s="194"/>
      <c r="E20" s="194"/>
    </row>
    <row r="21" spans="1:5" s="145" customFormat="1" ht="19.5" customHeight="1">
      <c r="A21" s="195" t="s">
        <v>57</v>
      </c>
      <c r="B21" s="195"/>
      <c r="C21" s="195"/>
      <c r="D21" s="195"/>
      <c r="E21" s="195"/>
    </row>
    <row r="22" spans="1:5" s="145" customFormat="1" ht="19.5" customHeight="1">
      <c r="A22" s="195" t="s">
        <v>58</v>
      </c>
      <c r="B22" s="195"/>
      <c r="C22" s="195"/>
      <c r="D22" s="195"/>
      <c r="E22" s="195"/>
    </row>
    <row r="23" spans="1:5" s="145" customFormat="1" ht="19.5" customHeight="1">
      <c r="A23" s="195" t="s">
        <v>59</v>
      </c>
      <c r="B23" s="195"/>
      <c r="C23" s="195"/>
      <c r="D23" s="195"/>
      <c r="E23" s="195"/>
    </row>
    <row r="24" spans="1:5" s="145" customFormat="1" ht="19.5" customHeight="1">
      <c r="A24" s="195"/>
      <c r="B24" s="195"/>
      <c r="C24" s="195"/>
      <c r="D24" s="195"/>
      <c r="E24" s="195"/>
    </row>
    <row r="25" spans="1:5" s="145" customFormat="1" ht="19.5" customHeight="1">
      <c r="A25" s="195" t="s">
        <v>60</v>
      </c>
      <c r="B25" s="195"/>
      <c r="C25" s="195"/>
      <c r="D25" s="195"/>
      <c r="E25" s="195"/>
    </row>
    <row r="26" spans="1:5" s="145" customFormat="1" ht="19.5" customHeight="1">
      <c r="A26" s="195" t="s">
        <v>61</v>
      </c>
      <c r="B26" s="195"/>
      <c r="C26" s="195"/>
      <c r="D26" s="195"/>
      <c r="E26" s="195"/>
    </row>
    <row r="27" spans="1:5" s="145" customFormat="1" ht="19.5" customHeight="1">
      <c r="A27" s="195" t="s">
        <v>62</v>
      </c>
      <c r="B27" s="195"/>
      <c r="C27" s="195"/>
      <c r="D27" s="195"/>
      <c r="E27" s="195"/>
    </row>
    <row r="28" spans="1:5" s="145" customFormat="1" ht="19.5" customHeight="1">
      <c r="A28" s="196"/>
      <c r="B28" s="196"/>
      <c r="C28" s="196"/>
      <c r="D28" s="196"/>
      <c r="E28" s="196"/>
    </row>
    <row r="29" spans="1:5" s="145" customFormat="1" ht="19.5" customHeight="1">
      <c r="A29" s="197"/>
      <c r="B29" s="197"/>
      <c r="C29" s="197"/>
      <c r="D29" s="197"/>
      <c r="E29" s="197"/>
    </row>
    <row r="34" spans="1:4" s="151" customFormat="1" ht="21">
      <c r="A34" s="141"/>
      <c r="B34" s="141"/>
      <c r="C34" s="141"/>
      <c r="D34" s="141"/>
    </row>
  </sheetData>
  <sheetProtection formatCells="0" formatColumns="0" formatRows="0" insertHyperlinks="0" selectLockedCells="1" sort="0" autoFilter="0"/>
  <mergeCells count="18">
    <mergeCell ref="A24:E24"/>
    <mergeCell ref="A25:E25"/>
    <mergeCell ref="A26:E26"/>
    <mergeCell ref="A27:E27"/>
    <mergeCell ref="A28:E28"/>
    <mergeCell ref="A29:E29"/>
    <mergeCell ref="A8:D8"/>
    <mergeCell ref="A19:E19"/>
    <mergeCell ref="A20:E20"/>
    <mergeCell ref="A21:E21"/>
    <mergeCell ref="A22:E22"/>
    <mergeCell ref="A23:E23"/>
    <mergeCell ref="A2:D2"/>
    <mergeCell ref="A3:D3"/>
    <mergeCell ref="A4:D4"/>
    <mergeCell ref="A5:D5"/>
    <mergeCell ref="A6:D6"/>
    <mergeCell ref="A7:D7"/>
  </mergeCells>
  <printOptions horizontalCentered="1"/>
  <pageMargins left="0.7" right="0.7" top="0.75" bottom="0.75" header="0.3" footer="0.3"/>
  <pageSetup fitToHeight="1" fitToWidth="1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20" sqref="E20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26"/>
    </row>
    <row r="2" spans="1:6" ht="14.25">
      <c r="A2" t="s">
        <v>41</v>
      </c>
      <c r="C2" s="126"/>
      <c r="F2" s="126"/>
    </row>
    <row r="3" spans="2:9" ht="14.25">
      <c r="B3" t="s">
        <v>42</v>
      </c>
      <c r="C3" s="126">
        <f>SUM('Expense Value USD - Table 1'!P5)</f>
        <v>1048.5</v>
      </c>
      <c r="E3" t="s">
        <v>43</v>
      </c>
      <c r="F3" s="126">
        <v>1560.64</v>
      </c>
      <c r="H3" t="s">
        <v>44</v>
      </c>
      <c r="I3">
        <v>1625.99</v>
      </c>
    </row>
    <row r="4" spans="2:9" ht="14.25">
      <c r="B4" t="s">
        <v>64</v>
      </c>
      <c r="C4" s="126">
        <f>SUM('Expense Mex Pesos'!R5)</f>
        <v>485.37737281700834</v>
      </c>
      <c r="F4" s="126">
        <v>550</v>
      </c>
      <c r="I4">
        <v>0</v>
      </c>
    </row>
    <row r="5" spans="2:6" ht="14.25">
      <c r="B5" t="s">
        <v>72</v>
      </c>
      <c r="C5" s="126">
        <v>378.68</v>
      </c>
      <c r="F5" s="126"/>
    </row>
    <row r="6" spans="2:6" ht="14.25">
      <c r="B6" t="s">
        <v>73</v>
      </c>
      <c r="C6" s="126">
        <v>324.48</v>
      </c>
      <c r="F6" s="126"/>
    </row>
    <row r="7" spans="2:3" ht="14.25">
      <c r="B7" t="s">
        <v>68</v>
      </c>
      <c r="C7" s="126">
        <v>190.62</v>
      </c>
    </row>
    <row r="8" spans="2:9" ht="14.25">
      <c r="B8" t="s">
        <v>77</v>
      </c>
      <c r="C8" s="126">
        <v>23.74</v>
      </c>
      <c r="F8" s="126">
        <f>SUM(F3-F4)</f>
        <v>1010.6400000000001</v>
      </c>
      <c r="I8">
        <f>SUM(I3:I6)</f>
        <v>1625.99</v>
      </c>
    </row>
    <row r="9" ht="14.25">
      <c r="C9" s="126"/>
    </row>
    <row r="10" ht="14.25">
      <c r="C10" s="126"/>
    </row>
    <row r="11" spans="2:3" ht="14.25">
      <c r="B11" t="s">
        <v>45</v>
      </c>
      <c r="C11" s="126">
        <f>SUM(C3:C8)</f>
        <v>2451.397372817008</v>
      </c>
    </row>
    <row r="12" ht="14.25">
      <c r="C12" s="126"/>
    </row>
    <row r="13" ht="14.25">
      <c r="C13" s="126"/>
    </row>
    <row r="14" ht="14.25">
      <c r="C14" s="126"/>
    </row>
    <row r="15" ht="14.25">
      <c r="C15" s="12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2014-02-26T09:45:22Z</cp:lastPrinted>
  <dcterms:created xsi:type="dcterms:W3CDTF">2012-08-30T12:36:15Z</dcterms:created>
  <dcterms:modified xsi:type="dcterms:W3CDTF">2014-02-28T14:41:25Z</dcterms:modified>
  <cp:category/>
  <cp:version/>
  <cp:contentType/>
  <cp:contentStatus/>
</cp:coreProperties>
</file>