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3"/>
  </bookViews>
  <sheets>
    <sheet name="Anticipi EUR" sheetId="1" r:id="rId1"/>
    <sheet name="Anticipi QAR" sheetId="5" r:id="rId2"/>
    <sheet name="Anticipi BHD" sheetId="6" r:id="rId3"/>
    <sheet name="Anticipi SAR" sheetId="4" r:id="rId4"/>
  </sheets>
  <definedNames>
    <definedName name="_xlnm.Print_Area" localSheetId="2">'Anticipi BHD'!$A$1:$R$45</definedName>
    <definedName name="_xlnm.Print_Area" localSheetId="0">'Anticipi EUR'!$A$1:$S$94</definedName>
    <definedName name="_xlnm.Print_Area" localSheetId="1">'Anticipi QAR'!$A$1:$R$60</definedName>
    <definedName name="_xlnm.Print_Area" localSheetId="3">'Anticipi SAR'!$A$1:$R$45</definedName>
    <definedName name="_xlnm.Print_Titles" localSheetId="2">'Anticipi BHD'!$1:$10</definedName>
    <definedName name="_xlnm.Print_Titles" localSheetId="0">'Anticipi EUR'!$7:$10</definedName>
    <definedName name="_xlnm.Print_Titles" localSheetId="1">'Anticipi QAR'!$1:$10</definedName>
    <definedName name="_xlnm.Print_Titles" localSheetId="3">'Anticipi SAR'!$1:$10</definedName>
  </definedNames>
  <calcPr calcId="125725"/>
</workbook>
</file>

<file path=xl/calcChain.xml><?xml version="1.0" encoding="utf-8"?>
<calcChain xmlns="http://schemas.openxmlformats.org/spreadsheetml/2006/main">
  <c r="R1" i="4"/>
  <c r="R5" s="1"/>
  <c r="R1" i="6"/>
  <c r="R5" s="1"/>
  <c r="R5" i="5"/>
  <c r="R1"/>
  <c r="P40" i="6" l="1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N11" s="1"/>
  <c r="O7"/>
  <c r="M7"/>
  <c r="L7"/>
  <c r="K7"/>
  <c r="J7"/>
  <c r="I7"/>
  <c r="H7"/>
  <c r="G7"/>
  <c r="P3"/>
  <c r="P55" i="5"/>
  <c r="H55"/>
  <c r="N55" s="1"/>
  <c r="P54"/>
  <c r="N54"/>
  <c r="H54"/>
  <c r="P53"/>
  <c r="H53"/>
  <c r="N53" s="1"/>
  <c r="P52"/>
  <c r="H52"/>
  <c r="N52" s="1"/>
  <c r="P51"/>
  <c r="N51"/>
  <c r="H51"/>
  <c r="P50"/>
  <c r="N50"/>
  <c r="H50"/>
  <c r="P49"/>
  <c r="H49"/>
  <c r="N49" s="1"/>
  <c r="P48"/>
  <c r="H48"/>
  <c r="N48" s="1"/>
  <c r="P47"/>
  <c r="N47"/>
  <c r="H47"/>
  <c r="P46"/>
  <c r="N46"/>
  <c r="H46"/>
  <c r="P45"/>
  <c r="H45"/>
  <c r="N45" s="1"/>
  <c r="P44"/>
  <c r="H44"/>
  <c r="N44" s="1"/>
  <c r="P43"/>
  <c r="N43"/>
  <c r="H43"/>
  <c r="P42"/>
  <c r="N42"/>
  <c r="H42"/>
  <c r="P41"/>
  <c r="H41"/>
  <c r="N41" s="1"/>
  <c r="P40"/>
  <c r="H40"/>
  <c r="N40" s="1"/>
  <c r="P39"/>
  <c r="N39"/>
  <c r="H39"/>
  <c r="P38"/>
  <c r="N38"/>
  <c r="H38"/>
  <c r="P37"/>
  <c r="H37"/>
  <c r="N37" s="1"/>
  <c r="P36"/>
  <c r="H36"/>
  <c r="N36" s="1"/>
  <c r="P35"/>
  <c r="N35"/>
  <c r="H35"/>
  <c r="P34"/>
  <c r="N34"/>
  <c r="H34"/>
  <c r="P33"/>
  <c r="H33"/>
  <c r="N33" s="1"/>
  <c r="P32"/>
  <c r="H32"/>
  <c r="N32" s="1"/>
  <c r="P31"/>
  <c r="N31"/>
  <c r="H31"/>
  <c r="P30"/>
  <c r="N30"/>
  <c r="H30"/>
  <c r="P29"/>
  <c r="H29"/>
  <c r="N29" s="1"/>
  <c r="P28"/>
  <c r="H28"/>
  <c r="N28" s="1"/>
  <c r="P27"/>
  <c r="N27"/>
  <c r="H27"/>
  <c r="P26"/>
  <c r="N26"/>
  <c r="H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H7" s="1"/>
  <c r="O7"/>
  <c r="M7"/>
  <c r="L7"/>
  <c r="K7"/>
  <c r="J7"/>
  <c r="I7"/>
  <c r="G7"/>
  <c r="P3"/>
  <c r="P1" i="6" l="1"/>
  <c r="P5" s="1"/>
  <c r="N7"/>
  <c r="P7" s="1"/>
  <c r="P1" i="5"/>
  <c r="P5" s="1"/>
  <c r="N11"/>
  <c r="N7" s="1"/>
  <c r="P7" s="1"/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M1" i="6" l="1"/>
  <c r="M1" i="5"/>
  <c r="P40" i="4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P15"/>
  <c r="N15"/>
  <c r="P14"/>
  <c r="H14"/>
  <c r="N14" s="1"/>
  <c r="P13"/>
  <c r="H13"/>
  <c r="N13" s="1"/>
  <c r="H12"/>
  <c r="N12" s="1"/>
  <c r="H11"/>
  <c r="N11" s="1"/>
  <c r="O7"/>
  <c r="M7"/>
  <c r="L7"/>
  <c r="K7"/>
  <c r="J7"/>
  <c r="I7"/>
  <c r="G7"/>
  <c r="P3"/>
  <c r="H7" l="1"/>
  <c r="P1" s="1"/>
  <c r="P5" s="1"/>
  <c r="N16"/>
  <c r="N7" s="1"/>
  <c r="P7" s="1"/>
  <c r="M1" l="1"/>
  <c r="P18" i="1" l="1"/>
  <c r="P17"/>
  <c r="H11" l="1"/>
  <c r="H12"/>
  <c r="H13"/>
  <c r="H14"/>
  <c r="N11" l="1"/>
  <c r="N12"/>
  <c r="N13"/>
  <c r="N14"/>
  <c r="N15"/>
  <c r="N16"/>
  <c r="H88" l="1"/>
  <c r="N88" s="1"/>
  <c r="H87"/>
  <c r="N87" s="1"/>
  <c r="H86"/>
  <c r="N86" s="1"/>
  <c r="N85"/>
  <c r="N84"/>
  <c r="O7"/>
  <c r="P3" s="1"/>
  <c r="G7"/>
  <c r="I7"/>
  <c r="M7"/>
  <c r="L7"/>
  <c r="K7"/>
  <c r="J7"/>
  <c r="P88"/>
  <c r="P87"/>
  <c r="P86"/>
  <c r="P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8"/>
  <c r="N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<sst xmlns="http://schemas.openxmlformats.org/spreadsheetml/2006/main" count="264" uniqueCount="79">
  <si>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</si>
  <si>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</si>
  <si>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</si>
  <si>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</si>
  <si>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</si>
  <si>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</si>
  <si>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</si>
  <si>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</si>
  <si>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</si>
  <si>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</si>
  <si>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</si>
  <si>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</si>
  <si>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</si>
  <si>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</si>
  <si>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</si>
  <si>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</si>
  <si>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</si>
  <si>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</si>
  <si>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</si>
  <si>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</si>
  <si>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</si>
  <si>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</si>
  <si>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</si>
  <si>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</si>
  <si>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</si>
  <si>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</si>
  <si>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</si>
  <si>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</si>
  <si>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</si>
  <si>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</si>
  <si>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</si>
  <si>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</si>
  <si>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</si>
  <si>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</si>
  <si>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</si>
  <si>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</si>
  <si>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</si>
  <si>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</si>
  <si>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</si>
  <si>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</si>
  <si>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Alessandro Scarafile</t>
  </si>
  <si>
    <t>Daniele Milan</t>
  </si>
  <si>
    <t>Chilometri</t>
  </si>
  <si>
    <t>Autostrada</t>
  </si>
  <si>
    <t>Parcheggio</t>
  </si>
  <si>
    <t>SPESE ESTERO</t>
  </si>
  <si>
    <t>Paese</t>
  </si>
  <si>
    <t>Valuta</t>
  </si>
  <si>
    <t>SPESE VITTO / ALLOGGIO</t>
  </si>
  <si>
    <t>Controvalore € Carta Credito</t>
  </si>
  <si>
    <t>Pasto</t>
  </si>
  <si>
    <t>-</t>
  </si>
  <si>
    <t>Taxi</t>
  </si>
  <si>
    <t>Hotel</t>
  </si>
  <si>
    <t>Milano</t>
  </si>
  <si>
    <t>Aeroporto Linate (andata)</t>
  </si>
  <si>
    <t>Aeroporto Linate (ritorno)</t>
  </si>
  <si>
    <t>Aeroporto Linate</t>
  </si>
  <si>
    <t>(importi in Valuta SAR)</t>
  </si>
  <si>
    <t>Arabia Saudita</t>
  </si>
  <si>
    <t>SAR</t>
  </si>
  <si>
    <t>Bahrein Pre-Sales</t>
  </si>
  <si>
    <t>Aeroporto Malpensa (andata)</t>
  </si>
  <si>
    <t>Aeroporto Malpensa (ritorno)</t>
  </si>
  <si>
    <t>Aeroporto Malpensa</t>
  </si>
  <si>
    <t>Saudi Arabia Pre-Sales</t>
  </si>
  <si>
    <t>Vaccinazioni internazionali</t>
  </si>
  <si>
    <t>Via Statuto</t>
  </si>
  <si>
    <t>10_01</t>
  </si>
  <si>
    <t>(importi in Valuta QAR)</t>
  </si>
  <si>
    <t>QAR</t>
  </si>
  <si>
    <t>Qatar</t>
  </si>
  <si>
    <t>10_02</t>
  </si>
  <si>
    <t>(importi in Valuta BHD)</t>
  </si>
  <si>
    <t>10_03</t>
  </si>
  <si>
    <t>Bahrein</t>
  </si>
  <si>
    <t>Visto ingresso</t>
  </si>
  <si>
    <t>10_04</t>
  </si>
  <si>
    <t>BHD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</si>
</sst>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17" t="s">
        <v>40</v>
      </c>
      <c r="F1" s="117"/>
      <c r="G1" s="47" t="s">
        <v>36</v>
      </c>
      <c r="H1" s="46" t="s">
        <v>68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424.97013999999996</v>
      </c>
      <c r="Q1" s="3" t="s">
        <v>27</v>
      </c>
    </row>
    <row r="2" spans="1:19" s="8" customFormat="1" ht="35.25" customHeight="1">
      <c r="A2" s="4"/>
      <c r="B2" s="116" t="s">
        <v>2</v>
      </c>
      <c r="C2" s="116"/>
      <c r="D2" s="116"/>
      <c r="E2" s="117" t="s">
        <v>41</v>
      </c>
      <c r="F2" s="11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6" t="s">
        <v>25</v>
      </c>
      <c r="C3" s="116"/>
      <c r="D3" s="116"/>
      <c r="E3" s="117" t="s">
        <v>26</v>
      </c>
      <c r="F3" s="11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0.589194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12</v>
      </c>
      <c r="F5" s="14"/>
      <c r="G5" s="10" t="s">
        <v>7</v>
      </c>
      <c r="H5" s="21">
        <v>0</v>
      </c>
      <c r="N5" s="115" t="s">
        <v>8</v>
      </c>
      <c r="O5" s="115"/>
      <c r="P5" s="22">
        <f>P1-P2-P3-P4</f>
        <v>424.97013999999996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22" t="s">
        <v>11</v>
      </c>
      <c r="F7" s="123"/>
      <c r="G7" s="25">
        <f>SUM(G11:G88)</f>
        <v>310</v>
      </c>
      <c r="H7" s="25">
        <f>SUM(H11:H88)</f>
        <v>182.65013999999999</v>
      </c>
      <c r="I7" s="57">
        <f>SUM(I11:I88)</f>
        <v>163.39999999999998</v>
      </c>
      <c r="J7" s="62">
        <f>SUM(J11:J88)</f>
        <v>69.87</v>
      </c>
      <c r="K7" s="58">
        <f>SUM(K11:K88)</f>
        <v>0</v>
      </c>
      <c r="L7" s="58">
        <f>SUM(L11:L88)</f>
        <v>0</v>
      </c>
      <c r="M7" s="58">
        <f>SUM(M11:M88)</f>
        <v>9.0500000000000007</v>
      </c>
      <c r="N7" s="58">
        <f>SUM(N11:N88)</f>
        <v>424.97014000000001</v>
      </c>
      <c r="O7" s="59">
        <f>SUM(O11:O88)</f>
        <v>0</v>
      </c>
      <c r="P7" s="13">
        <f>+N7-SUM(I7:M7)</f>
        <v>182.65014000000002</v>
      </c>
    </row>
    <row r="8" spans="1:19" ht="36" customHeight="1" thickTop="1" thickBot="1">
      <c r="A8" s="132"/>
      <c r="B8" s="56"/>
      <c r="C8" s="134" t="s">
        <v>13</v>
      </c>
      <c r="D8" s="136" t="s">
        <v>24</v>
      </c>
      <c r="E8" s="135" t="s">
        <v>14</v>
      </c>
      <c r="F8" s="137" t="s">
        <v>30</v>
      </c>
      <c r="G8" s="138" t="s">
        <v>15</v>
      </c>
      <c r="H8" s="139" t="s">
        <v>16</v>
      </c>
      <c r="I8" s="118" t="s">
        <v>33</v>
      </c>
      <c r="J8" s="118" t="s">
        <v>35</v>
      </c>
      <c r="K8" s="118" t="s">
        <v>34</v>
      </c>
      <c r="L8" s="120" t="s">
        <v>31</v>
      </c>
      <c r="M8" s="121"/>
      <c r="N8" s="130" t="s">
        <v>17</v>
      </c>
      <c r="O8" s="142" t="s">
        <v>18</v>
      </c>
      <c r="P8" s="129" t="s">
        <v>19</v>
      </c>
      <c r="R8" s="2"/>
    </row>
    <row r="9" spans="1:19" ht="36" customHeight="1" thickTop="1" thickBot="1">
      <c r="A9" s="133"/>
      <c r="B9" s="56" t="s">
        <v>12</v>
      </c>
      <c r="C9" s="135"/>
      <c r="D9" s="135"/>
      <c r="E9" s="135"/>
      <c r="F9" s="137"/>
      <c r="G9" s="138"/>
      <c r="H9" s="140"/>
      <c r="I9" s="119" t="s">
        <v>33</v>
      </c>
      <c r="J9" s="119"/>
      <c r="K9" s="119" t="s">
        <v>32</v>
      </c>
      <c r="L9" s="124" t="s">
        <v>22</v>
      </c>
      <c r="M9" s="127" t="s">
        <v>23</v>
      </c>
      <c r="N9" s="131"/>
      <c r="O9" s="143"/>
      <c r="P9" s="129"/>
      <c r="R9" s="2"/>
    </row>
    <row r="10" spans="1:19" ht="37.5" customHeight="1" thickTop="1" thickBot="1">
      <c r="A10" s="133"/>
      <c r="B10" s="51"/>
      <c r="C10" s="135"/>
      <c r="D10" s="135"/>
      <c r="E10" s="135"/>
      <c r="F10" s="137"/>
      <c r="G10" s="26" t="s">
        <v>20</v>
      </c>
      <c r="H10" s="141"/>
      <c r="I10" s="119"/>
      <c r="J10" s="119"/>
      <c r="K10" s="119"/>
      <c r="L10" s="125"/>
      <c r="M10" s="128"/>
      <c r="N10" s="131"/>
      <c r="O10" s="143"/>
      <c r="P10" s="129"/>
      <c r="R10" s="2"/>
    </row>
    <row r="11" spans="1:19" ht="30" customHeight="1" thickTop="1">
      <c r="A11" s="27">
        <v>1</v>
      </c>
      <c r="B11" s="43">
        <v>41553</v>
      </c>
      <c r="C11" s="29" t="s">
        <v>61</v>
      </c>
      <c r="D11" s="29" t="s">
        <v>42</v>
      </c>
      <c r="E11" s="110" t="s">
        <v>62</v>
      </c>
      <c r="F11" s="60" t="s">
        <v>54</v>
      </c>
      <c r="G11" s="83">
        <v>95</v>
      </c>
      <c r="H11" s="111">
        <f t="shared" ref="H11:H74" si="0">IF($E$3="si",($H$5/$H$6*G11),IF($E$3="no",G11*$H$4,0))</f>
        <v>55.97343</v>
      </c>
      <c r="I11" s="85"/>
      <c r="J11" s="85"/>
      <c r="K11" s="112"/>
      <c r="L11" s="113"/>
      <c r="M11" s="114"/>
      <c r="N11" s="35">
        <f t="shared" ref="N11:N16" si="1">SUM(H11:M11)</f>
        <v>55.97343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41555</v>
      </c>
      <c r="C12" s="29" t="s">
        <v>61</v>
      </c>
      <c r="D12" s="29" t="s">
        <v>42</v>
      </c>
      <c r="E12" s="110" t="s">
        <v>63</v>
      </c>
      <c r="F12" s="60" t="s">
        <v>54</v>
      </c>
      <c r="G12" s="76">
        <v>95</v>
      </c>
      <c r="H12" s="111">
        <f t="shared" si="0"/>
        <v>55.97343</v>
      </c>
      <c r="I12" s="85"/>
      <c r="J12" s="85"/>
      <c r="K12" s="112"/>
      <c r="L12" s="113"/>
      <c r="M12" s="114"/>
      <c r="N12" s="35">
        <f t="shared" si="1"/>
        <v>55.97343</v>
      </c>
      <c r="O12" s="39"/>
      <c r="P12" s="37" t="str">
        <f t="shared" ref="P12:P83" si="2">IF($F12="Milano","X","")</f>
        <v>X</v>
      </c>
      <c r="R12" s="2"/>
    </row>
    <row r="13" spans="1:19" ht="30" customHeight="1">
      <c r="A13" s="38">
        <v>3</v>
      </c>
      <c r="B13" s="43">
        <v>41553</v>
      </c>
      <c r="C13" s="29" t="s">
        <v>61</v>
      </c>
      <c r="D13" s="29" t="s">
        <v>43</v>
      </c>
      <c r="E13" s="110" t="s">
        <v>62</v>
      </c>
      <c r="F13" s="60" t="s">
        <v>54</v>
      </c>
      <c r="G13" s="76"/>
      <c r="H13" s="111">
        <f t="shared" si="0"/>
        <v>0</v>
      </c>
      <c r="I13" s="85">
        <v>5</v>
      </c>
      <c r="J13" s="85"/>
      <c r="K13" s="112"/>
      <c r="L13" s="113"/>
      <c r="M13" s="114"/>
      <c r="N13" s="35">
        <f t="shared" si="1"/>
        <v>5</v>
      </c>
      <c r="O13" s="39"/>
      <c r="P13" s="37" t="str">
        <f t="shared" si="2"/>
        <v>X</v>
      </c>
      <c r="R13" s="2"/>
    </row>
    <row r="14" spans="1:19" ht="30" customHeight="1">
      <c r="A14" s="38">
        <v>4</v>
      </c>
      <c r="B14" s="43">
        <v>41555</v>
      </c>
      <c r="C14" s="29" t="s">
        <v>61</v>
      </c>
      <c r="D14" s="29" t="s">
        <v>43</v>
      </c>
      <c r="E14" s="110" t="s">
        <v>63</v>
      </c>
      <c r="F14" s="60" t="s">
        <v>54</v>
      </c>
      <c r="G14" s="84"/>
      <c r="H14" s="111">
        <f t="shared" si="0"/>
        <v>0</v>
      </c>
      <c r="I14" s="85">
        <v>5</v>
      </c>
      <c r="J14" s="85"/>
      <c r="K14" s="112"/>
      <c r="L14" s="113"/>
      <c r="M14" s="114"/>
      <c r="N14" s="35">
        <f t="shared" si="1"/>
        <v>5</v>
      </c>
      <c r="O14" s="39"/>
      <c r="P14" s="37" t="str">
        <f t="shared" si="2"/>
        <v>X</v>
      </c>
      <c r="R14" s="2"/>
    </row>
    <row r="15" spans="1:19" ht="30" customHeight="1">
      <c r="A15" s="38">
        <v>5</v>
      </c>
      <c r="B15" s="43">
        <v>41555</v>
      </c>
      <c r="C15" s="29" t="s">
        <v>61</v>
      </c>
      <c r="D15" s="29" t="s">
        <v>44</v>
      </c>
      <c r="E15" s="110" t="s">
        <v>64</v>
      </c>
      <c r="F15" s="60" t="s">
        <v>54</v>
      </c>
      <c r="G15" s="76"/>
      <c r="H15" s="111">
        <f t="shared" si="0"/>
        <v>0</v>
      </c>
      <c r="I15" s="85">
        <v>62.1</v>
      </c>
      <c r="J15" s="85"/>
      <c r="K15" s="112"/>
      <c r="L15" s="113"/>
      <c r="M15" s="114"/>
      <c r="N15" s="35">
        <f t="shared" si="1"/>
        <v>62.1</v>
      </c>
      <c r="O15" s="39"/>
      <c r="P15" s="37" t="str">
        <f t="shared" si="2"/>
        <v>X</v>
      </c>
      <c r="R15" s="2"/>
    </row>
    <row r="16" spans="1:19" ht="30" customHeight="1">
      <c r="A16" s="38">
        <v>6</v>
      </c>
      <c r="B16" s="43">
        <v>41569</v>
      </c>
      <c r="C16" s="29" t="s">
        <v>65</v>
      </c>
      <c r="D16" s="29" t="s">
        <v>42</v>
      </c>
      <c r="E16" s="110" t="s">
        <v>55</v>
      </c>
      <c r="F16" s="60" t="s">
        <v>54</v>
      </c>
      <c r="G16" s="76">
        <v>60</v>
      </c>
      <c r="H16" s="111">
        <f t="shared" si="0"/>
        <v>35.351640000000003</v>
      </c>
      <c r="I16" s="85"/>
      <c r="J16" s="85"/>
      <c r="K16" s="112"/>
      <c r="L16" s="113"/>
      <c r="M16" s="114"/>
      <c r="N16" s="35">
        <f t="shared" si="1"/>
        <v>35.351640000000003</v>
      </c>
      <c r="O16" s="39"/>
      <c r="P16" s="37" t="str">
        <f t="shared" si="2"/>
        <v>X</v>
      </c>
      <c r="R16" s="2"/>
    </row>
    <row r="17" spans="1:18" ht="30" customHeight="1">
      <c r="A17" s="38">
        <v>7</v>
      </c>
      <c r="B17" s="43">
        <v>41572</v>
      </c>
      <c r="C17" s="29" t="s">
        <v>65</v>
      </c>
      <c r="D17" s="29" t="s">
        <v>42</v>
      </c>
      <c r="E17" s="110" t="s">
        <v>56</v>
      </c>
      <c r="F17" s="60" t="s">
        <v>54</v>
      </c>
      <c r="G17" s="76">
        <v>60</v>
      </c>
      <c r="H17" s="111">
        <f t="shared" si="0"/>
        <v>35.351640000000003</v>
      </c>
      <c r="I17" s="85"/>
      <c r="J17" s="85"/>
      <c r="K17" s="112"/>
      <c r="L17" s="113"/>
      <c r="M17" s="114"/>
      <c r="N17" s="35">
        <f>SUM(H17:M17)</f>
        <v>35.351640000000003</v>
      </c>
      <c r="O17" s="39"/>
      <c r="P17" s="37" t="str">
        <f t="shared" si="2"/>
        <v>X</v>
      </c>
      <c r="R17" s="2"/>
    </row>
    <row r="18" spans="1:18" ht="30" customHeight="1">
      <c r="A18" s="38">
        <v>8</v>
      </c>
      <c r="B18" s="43">
        <v>41569</v>
      </c>
      <c r="C18" s="29" t="s">
        <v>65</v>
      </c>
      <c r="D18" s="29" t="s">
        <v>43</v>
      </c>
      <c r="E18" s="110" t="s">
        <v>55</v>
      </c>
      <c r="F18" s="60" t="s">
        <v>54</v>
      </c>
      <c r="G18" s="76"/>
      <c r="H18" s="111">
        <f t="shared" si="0"/>
        <v>0</v>
      </c>
      <c r="I18" s="85">
        <v>2.1</v>
      </c>
      <c r="J18" s="85"/>
      <c r="K18" s="112"/>
      <c r="L18" s="113"/>
      <c r="M18" s="113"/>
      <c r="N18" s="35">
        <f>SUM(H18:M18)</f>
        <v>2.1</v>
      </c>
      <c r="O18" s="39"/>
      <c r="P18" s="37" t="str">
        <f t="shared" si="2"/>
        <v>X</v>
      </c>
      <c r="R18" s="2"/>
    </row>
    <row r="19" spans="1:18" ht="30" customHeight="1">
      <c r="A19" s="38">
        <v>9</v>
      </c>
      <c r="B19" s="43">
        <v>41572</v>
      </c>
      <c r="C19" s="29" t="s">
        <v>65</v>
      </c>
      <c r="D19" s="29" t="s">
        <v>43</v>
      </c>
      <c r="E19" s="110" t="s">
        <v>56</v>
      </c>
      <c r="F19" s="60" t="s">
        <v>54</v>
      </c>
      <c r="G19" s="76"/>
      <c r="H19" s="111">
        <f t="shared" si="0"/>
        <v>0</v>
      </c>
      <c r="I19" s="85">
        <v>2.2000000000000002</v>
      </c>
      <c r="J19" s="85"/>
      <c r="K19" s="112"/>
      <c r="L19" s="113"/>
      <c r="M19" s="113"/>
      <c r="N19" s="35">
        <f t="shared" ref="N19:N83" si="3">SUM(H19:M19)</f>
        <v>2.2000000000000002</v>
      </c>
      <c r="O19" s="39"/>
      <c r="P19" s="37" t="str">
        <f t="shared" si="2"/>
        <v>X</v>
      </c>
      <c r="R19" s="2"/>
    </row>
    <row r="20" spans="1:18" ht="30" customHeight="1">
      <c r="A20" s="38">
        <v>10</v>
      </c>
      <c r="B20" s="43">
        <v>41572</v>
      </c>
      <c r="C20" s="29" t="s">
        <v>65</v>
      </c>
      <c r="D20" s="29" t="s">
        <v>44</v>
      </c>
      <c r="E20" s="110" t="s">
        <v>57</v>
      </c>
      <c r="F20" s="60" t="s">
        <v>54</v>
      </c>
      <c r="G20" s="77"/>
      <c r="H20" s="111">
        <f t="shared" si="0"/>
        <v>0</v>
      </c>
      <c r="I20" s="85">
        <v>87</v>
      </c>
      <c r="J20" s="85"/>
      <c r="K20" s="112"/>
      <c r="L20" s="113"/>
      <c r="M20" s="113"/>
      <c r="N20" s="35">
        <f t="shared" si="3"/>
        <v>87</v>
      </c>
      <c r="O20" s="39"/>
      <c r="P20" s="37" t="str">
        <f t="shared" si="2"/>
        <v>X</v>
      </c>
      <c r="R20" s="2"/>
    </row>
    <row r="21" spans="1:18" ht="30" customHeight="1">
      <c r="A21" s="38">
        <v>11</v>
      </c>
      <c r="B21" s="43">
        <v>41569</v>
      </c>
      <c r="C21" s="29" t="s">
        <v>65</v>
      </c>
      <c r="D21" s="29" t="s">
        <v>50</v>
      </c>
      <c r="E21" s="110" t="s">
        <v>57</v>
      </c>
      <c r="F21" s="60" t="s">
        <v>54</v>
      </c>
      <c r="G21" s="77"/>
      <c r="H21" s="111">
        <f t="shared" si="0"/>
        <v>0</v>
      </c>
      <c r="I21" s="85"/>
      <c r="J21" s="85"/>
      <c r="K21" s="112"/>
      <c r="L21" s="113"/>
      <c r="M21" s="113">
        <v>9.0500000000000007</v>
      </c>
      <c r="N21" s="35">
        <f t="shared" si="3"/>
        <v>9.0500000000000007</v>
      </c>
      <c r="O21" s="39"/>
      <c r="P21" s="37" t="str">
        <f t="shared" si="2"/>
        <v>X</v>
      </c>
      <c r="R21" s="2"/>
    </row>
    <row r="22" spans="1:18" ht="30" customHeight="1">
      <c r="A22" s="38">
        <v>12</v>
      </c>
      <c r="B22" s="43">
        <v>41547</v>
      </c>
      <c r="C22" s="29" t="s">
        <v>51</v>
      </c>
      <c r="D22" s="40" t="s">
        <v>66</v>
      </c>
      <c r="E22" s="110" t="s">
        <v>67</v>
      </c>
      <c r="F22" s="60" t="s">
        <v>54</v>
      </c>
      <c r="G22" s="77"/>
      <c r="H22" s="111">
        <f t="shared" si="0"/>
        <v>0</v>
      </c>
      <c r="I22" s="85"/>
      <c r="J22" s="85">
        <v>69.87</v>
      </c>
      <c r="K22" s="112"/>
      <c r="L22" s="113"/>
      <c r="M22" s="113"/>
      <c r="N22" s="35">
        <f t="shared" si="3"/>
        <v>69.87</v>
      </c>
      <c r="O22" s="39"/>
      <c r="P22" s="37" t="str">
        <f t="shared" si="2"/>
        <v>X</v>
      </c>
      <c r="R22" s="2"/>
    </row>
    <row r="23" spans="1:18" ht="30" customHeight="1">
      <c r="A23" s="38">
        <v>13</v>
      </c>
      <c r="B23" s="43"/>
      <c r="C23" s="29"/>
      <c r="D23" s="40"/>
      <c r="E23" s="60"/>
      <c r="F23" s="60"/>
      <c r="G23" s="77"/>
      <c r="H23" s="81">
        <f t="shared" si="0"/>
        <v>0</v>
      </c>
      <c r="I23" s="63"/>
      <c r="J23" s="63"/>
      <c r="K23" s="30"/>
      <c r="L23" s="31"/>
      <c r="M23" s="31"/>
      <c r="N23" s="35">
        <f t="shared" si="3"/>
        <v>0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43"/>
      <c r="C24" s="29"/>
      <c r="D24" s="40"/>
      <c r="E24" s="60"/>
      <c r="F24" s="60"/>
      <c r="G24" s="77"/>
      <c r="H24" s="81">
        <f t="shared" si="0"/>
        <v>0</v>
      </c>
      <c r="I24" s="63"/>
      <c r="J24" s="63"/>
      <c r="K24" s="30"/>
      <c r="L24" s="31"/>
      <c r="M24" s="31"/>
      <c r="N24" s="35">
        <f t="shared" si="3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43"/>
      <c r="C25" s="29"/>
      <c r="D25" s="40"/>
      <c r="E25" s="60"/>
      <c r="F25" s="60"/>
      <c r="G25" s="77"/>
      <c r="H25" s="81">
        <f t="shared" si="0"/>
        <v>0</v>
      </c>
      <c r="I25" s="63"/>
      <c r="J25" s="63"/>
      <c r="K25" s="30"/>
      <c r="L25" s="31"/>
      <c r="M25" s="31"/>
      <c r="N25" s="35">
        <f t="shared" si="3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43"/>
      <c r="C26" s="29"/>
      <c r="D26" s="40"/>
      <c r="E26" s="60"/>
      <c r="F26" s="60"/>
      <c r="G26" s="77"/>
      <c r="H26" s="81">
        <f t="shared" si="0"/>
        <v>0</v>
      </c>
      <c r="I26" s="63"/>
      <c r="J26" s="63"/>
      <c r="K26" s="30"/>
      <c r="L26" s="31"/>
      <c r="M26" s="31"/>
      <c r="N26" s="35">
        <f t="shared" si="3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0"/>
        <v>0</v>
      </c>
      <c r="I27" s="63"/>
      <c r="J27" s="63"/>
      <c r="K27" s="30"/>
      <c r="L27" s="31"/>
      <c r="M27" s="31"/>
      <c r="N27" s="35">
        <f t="shared" si="3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0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0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0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0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0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0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0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0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81">
        <f t="shared" si="0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81">
        <f t="shared" si="0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81">
        <f t="shared" si="0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81">
        <f t="shared" si="0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81">
        <f t="shared" si="0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81">
        <f t="shared" si="0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81">
        <f t="shared" si="0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81">
        <f t="shared" si="0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81">
        <f t="shared" si="0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81">
        <f t="shared" si="0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81">
        <f t="shared" si="0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81">
        <f t="shared" si="0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81">
        <f t="shared" si="0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81">
        <f t="shared" si="0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81">
        <f t="shared" si="0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81">
        <f t="shared" si="0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81">
        <f t="shared" si="0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81">
        <f t="shared" si="0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81">
        <f t="shared" si="0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81">
        <f t="shared" si="0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81">
        <f t="shared" si="0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81">
        <f t="shared" si="0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81">
        <f t="shared" si="0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81">
        <f t="shared" si="0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81">
        <f t="shared" si="0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81">
        <f t="shared" si="0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81">
        <f t="shared" si="0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81">
        <f t="shared" si="0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81">
        <f t="shared" si="0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81">
        <f t="shared" si="0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81">
        <f t="shared" si="0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81">
        <f t="shared" si="0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81">
        <f t="shared" si="0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81">
        <f t="shared" si="0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81">
        <f t="shared" si="0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81">
        <f t="shared" si="0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81">
        <f t="shared" si="0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81">
        <f t="shared" si="0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81">
        <f t="shared" si="0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81">
        <f t="shared" ref="H75:H85" si="4">IF($E$3="si",($H$5/$H$6*G75),IF($E$3="no",G75*$H$4,0))</f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81">
        <f t="shared" si="4"/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81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81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81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81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81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81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81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81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9"/>
      <c r="P84" s="37" t="str">
        <f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81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9"/>
      <c r="P85" s="37" t="str">
        <f>IF(F85="Milano","X","")</f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ref="H86:H88" si="5">IF($E$3="si",($H$5/$H$6*G86),IF($E$3="no",G86*$H$4,0))</f>
        <v>0</v>
      </c>
      <c r="I86" s="32"/>
      <c r="J86" s="32"/>
      <c r="K86" s="33"/>
      <c r="L86" s="33"/>
      <c r="M86" s="34"/>
      <c r="N86" s="35">
        <f>SUM(H86:M86)</f>
        <v>0</v>
      </c>
      <c r="O86" s="39"/>
      <c r="P86" s="37" t="str">
        <f>IF(F86="Milano","X","")</f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>IF(F87="Milano","X","")</f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5"/>
        <v>0</v>
      </c>
      <c r="I88" s="32"/>
      <c r="J88" s="32"/>
      <c r="K88" s="33"/>
      <c r="L88" s="33"/>
      <c r="M88" s="34"/>
      <c r="N88" s="35">
        <f>SUM(H88:M88)</f>
        <v>0</v>
      </c>
      <c r="O88" s="39"/>
      <c r="P88" s="37" t="str">
        <f>IF(F88="Milano","X","")</f>
        <v/>
      </c>
      <c r="R88" s="2"/>
    </row>
    <row r="90" spans="1:18">
      <c r="A90" s="53"/>
      <c r="B90" s="54"/>
      <c r="C90" s="54"/>
      <c r="D90" s="54"/>
      <c r="E90" s="54"/>
      <c r="F90" s="54"/>
      <c r="G90" s="54"/>
      <c r="H90" s="54"/>
      <c r="I90" s="54"/>
      <c r="J90" s="82"/>
      <c r="K90" s="82"/>
      <c r="L90" s="54"/>
      <c r="M90" s="54"/>
      <c r="N90" s="54"/>
      <c r="O90" s="54"/>
      <c r="P90" s="82"/>
      <c r="Q90" s="3"/>
    </row>
    <row r="91" spans="1:18">
      <c r="A91" s="66"/>
      <c r="B91" s="67"/>
      <c r="C91" s="68"/>
      <c r="D91" s="69"/>
      <c r="E91" s="69"/>
      <c r="F91" s="70"/>
      <c r="G91" s="71"/>
      <c r="H91" s="72"/>
      <c r="I91" s="73"/>
      <c r="J91" s="82"/>
      <c r="K91" s="82"/>
      <c r="L91" s="73"/>
      <c r="M91" s="73"/>
      <c r="N91" s="74"/>
      <c r="O91" s="75"/>
      <c r="P91" s="82"/>
      <c r="Q91" s="3"/>
    </row>
    <row r="92" spans="1:18">
      <c r="A92" s="53"/>
      <c r="B92" s="65" t="s">
        <v>37</v>
      </c>
      <c r="C92" s="65"/>
      <c r="D92" s="65"/>
      <c r="E92" s="54"/>
      <c r="F92" s="54"/>
      <c r="G92" s="65" t="s">
        <v>39</v>
      </c>
      <c r="H92" s="65"/>
      <c r="I92" s="65"/>
      <c r="J92" s="82"/>
      <c r="K92" s="82"/>
      <c r="L92" s="65" t="s">
        <v>38</v>
      </c>
      <c r="M92" s="65"/>
      <c r="N92" s="65"/>
      <c r="O92" s="54"/>
      <c r="P92" s="82"/>
      <c r="Q92" s="3"/>
    </row>
    <row r="93" spans="1:18">
      <c r="A93" s="53"/>
      <c r="B93" s="54"/>
      <c r="C93" s="54"/>
      <c r="D93" s="54"/>
      <c r="E93" s="54"/>
      <c r="F93" s="54"/>
      <c r="G93" s="54"/>
      <c r="H93" s="54"/>
      <c r="I93" s="54"/>
      <c r="J93" s="82"/>
      <c r="K93" s="82"/>
      <c r="L93" s="54"/>
      <c r="M93" s="54"/>
      <c r="N93" s="54"/>
      <c r="O93" s="54"/>
      <c r="P93" s="82"/>
      <c r="Q93" s="3"/>
    </row>
    <row r="94" spans="1:18">
      <c r="A94" s="53"/>
      <c r="B94" s="54"/>
      <c r="C94" s="54"/>
      <c r="D94" s="54"/>
      <c r="E94" s="54"/>
      <c r="F94" s="54"/>
      <c r="G94" s="54"/>
      <c r="H94" s="54"/>
      <c r="I94" s="54"/>
      <c r="J94" s="82"/>
      <c r="K94" s="82"/>
      <c r="L94" s="54"/>
      <c r="M94" s="54"/>
      <c r="N94" s="54"/>
      <c r="O94" s="54"/>
      <c r="P94" s="82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H88 I84:M88 I12:J83 H11:K11 K17:K83 L11:M83">
      <formula1>0</formula1>
      <formula2>0</formula2>
    </dataValidation>
    <dataValidation type="textLength" operator="greaterThan" allowBlank="1" showErrorMessage="1" sqref="D91:E91 F22:F77 D84:E88 E79:F83">
      <formula1>1</formula1>
      <formula2>0</formula2>
    </dataValidation>
    <dataValidation type="textLength" operator="greaterThan" sqref="F91 G20:G76 F84:F88 G79:G83">
      <formula1>1</formula1>
      <formula2>0</formula2>
    </dataValidation>
    <dataValidation type="date" operator="greaterThanOrEqual" showErrorMessage="1" errorTitle="Data" error="Inserire una data superiore al 1/11/2000" sqref="B91 B11:B26 B79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22" sqref="R22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17" t="s">
        <v>40</v>
      </c>
      <c r="E1" s="117"/>
      <c r="F1" s="47" t="s">
        <v>36</v>
      </c>
      <c r="G1" s="46" t="s">
        <v>72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36</v>
      </c>
      <c r="Q1" s="3" t="s">
        <v>27</v>
      </c>
      <c r="R1" s="162">
        <f>R11</f>
        <v>7.29</v>
      </c>
    </row>
    <row r="2" spans="1:18" s="8" customFormat="1" ht="57.75" customHeight="1">
      <c r="A2" s="4"/>
      <c r="B2" s="116" t="s">
        <v>2</v>
      </c>
      <c r="C2" s="116"/>
      <c r="D2" s="117" t="s">
        <v>41</v>
      </c>
      <c r="E2" s="117"/>
      <c r="F2" s="9"/>
      <c r="G2" s="9"/>
      <c r="N2" s="10" t="s">
        <v>3</v>
      </c>
      <c r="O2" s="11"/>
      <c r="P2" s="12"/>
      <c r="Q2" s="3" t="s">
        <v>26</v>
      </c>
      <c r="R2" s="162"/>
    </row>
    <row r="3" spans="1:18" s="8" customFormat="1" ht="35.25" customHeight="1">
      <c r="A3" s="4"/>
      <c r="B3" s="116" t="s">
        <v>25</v>
      </c>
      <c r="C3" s="116"/>
      <c r="D3" s="117" t="s">
        <v>26</v>
      </c>
      <c r="E3" s="117"/>
      <c r="N3" s="10" t="s">
        <v>4</v>
      </c>
      <c r="O3" s="11"/>
      <c r="P3" s="87">
        <f>+O7</f>
        <v>0</v>
      </c>
      <c r="Q3" s="13"/>
      <c r="R3" s="16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2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8" t="s">
        <v>51</v>
      </c>
      <c r="N5" s="115" t="s">
        <v>8</v>
      </c>
      <c r="O5" s="115"/>
      <c r="P5" s="89">
        <f>P1-P2-P3-P4</f>
        <v>36</v>
      </c>
      <c r="Q5" s="13"/>
      <c r="R5" s="162">
        <f>R1</f>
        <v>7.29</v>
      </c>
    </row>
    <row r="6" spans="1:18" s="8" customFormat="1" ht="43.5" customHeight="1" thickTop="1" thickBot="1">
      <c r="A6" s="4"/>
      <c r="B6" s="90" t="s">
        <v>69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52" t="s">
        <v>45</v>
      </c>
      <c r="B7" s="153"/>
      <c r="C7" s="154"/>
      <c r="D7" s="155" t="s">
        <v>11</v>
      </c>
      <c r="E7" s="156"/>
      <c r="F7" s="156"/>
      <c r="G7" s="92">
        <f t="shared" ref="G7:O7" si="0">SUM(G11:G55)</f>
        <v>0</v>
      </c>
      <c r="H7" s="93">
        <f t="shared" si="0"/>
        <v>0</v>
      </c>
      <c r="I7" s="94">
        <f t="shared" si="0"/>
        <v>0</v>
      </c>
      <c r="J7" s="94">
        <f t="shared" si="0"/>
        <v>0</v>
      </c>
      <c r="K7" s="94">
        <f t="shared" si="0"/>
        <v>0</v>
      </c>
      <c r="L7" s="94">
        <f t="shared" si="0"/>
        <v>0</v>
      </c>
      <c r="M7" s="95">
        <f t="shared" si="0"/>
        <v>36</v>
      </c>
      <c r="N7" s="96">
        <f t="shared" si="0"/>
        <v>36</v>
      </c>
      <c r="O7" s="97">
        <f t="shared" si="0"/>
        <v>0</v>
      </c>
      <c r="P7" s="13">
        <f>+N7-SUM(H7:M7)</f>
        <v>0</v>
      </c>
    </row>
    <row r="8" spans="1:18" ht="36" customHeight="1" thickTop="1" thickBot="1">
      <c r="A8" s="133"/>
      <c r="B8" s="135" t="s">
        <v>12</v>
      </c>
      <c r="C8" s="135" t="s">
        <v>13</v>
      </c>
      <c r="D8" s="157" t="s">
        <v>24</v>
      </c>
      <c r="E8" s="135" t="s">
        <v>46</v>
      </c>
      <c r="F8" s="159" t="s">
        <v>47</v>
      </c>
      <c r="G8" s="160" t="s">
        <v>15</v>
      </c>
      <c r="H8" s="149" t="s">
        <v>16</v>
      </c>
      <c r="I8" s="119" t="s">
        <v>33</v>
      </c>
      <c r="J8" s="118" t="s">
        <v>35</v>
      </c>
      <c r="K8" s="118" t="s">
        <v>34</v>
      </c>
      <c r="L8" s="150" t="s">
        <v>48</v>
      </c>
      <c r="M8" s="151"/>
      <c r="N8" s="131" t="s">
        <v>17</v>
      </c>
      <c r="O8" s="143" t="s">
        <v>18</v>
      </c>
      <c r="P8" s="129" t="s">
        <v>19</v>
      </c>
      <c r="Q8" s="2"/>
      <c r="R8" s="144" t="s">
        <v>49</v>
      </c>
    </row>
    <row r="9" spans="1:18" ht="36" customHeight="1" thickTop="1" thickBot="1">
      <c r="A9" s="133"/>
      <c r="B9" s="135" t="s">
        <v>12</v>
      </c>
      <c r="C9" s="135"/>
      <c r="D9" s="158"/>
      <c r="E9" s="135"/>
      <c r="F9" s="159"/>
      <c r="G9" s="161"/>
      <c r="H9" s="149" t="s">
        <v>33</v>
      </c>
      <c r="I9" s="119" t="s">
        <v>33</v>
      </c>
      <c r="J9" s="119"/>
      <c r="K9" s="119" t="s">
        <v>32</v>
      </c>
      <c r="L9" s="124" t="s">
        <v>22</v>
      </c>
      <c r="M9" s="148" t="s">
        <v>23</v>
      </c>
      <c r="N9" s="131"/>
      <c r="O9" s="143"/>
      <c r="P9" s="129"/>
      <c r="Q9" s="2"/>
      <c r="R9" s="145"/>
    </row>
    <row r="10" spans="1:18" ht="37.5" customHeight="1" thickTop="1" thickBot="1">
      <c r="A10" s="133"/>
      <c r="B10" s="135"/>
      <c r="C10" s="135"/>
      <c r="D10" s="158"/>
      <c r="E10" s="135"/>
      <c r="F10" s="159"/>
      <c r="G10" s="98" t="s">
        <v>20</v>
      </c>
      <c r="H10" s="149"/>
      <c r="I10" s="119"/>
      <c r="J10" s="119"/>
      <c r="K10" s="119"/>
      <c r="L10" s="147"/>
      <c r="M10" s="128"/>
      <c r="N10" s="131"/>
      <c r="O10" s="143"/>
      <c r="P10" s="129"/>
      <c r="Q10" s="2"/>
      <c r="R10" s="146"/>
    </row>
    <row r="11" spans="1:18" ht="30" customHeight="1" thickTop="1">
      <c r="A11" s="27">
        <v>1</v>
      </c>
      <c r="B11" s="43">
        <v>41553</v>
      </c>
      <c r="C11" s="29" t="s">
        <v>61</v>
      </c>
      <c r="D11" s="99" t="s">
        <v>50</v>
      </c>
      <c r="E11" s="99" t="s">
        <v>71</v>
      </c>
      <c r="F11" s="100" t="s">
        <v>70</v>
      </c>
      <c r="G11" s="101"/>
      <c r="H11" s="102">
        <f t="shared" ref="H11:H39" si="1">IF($D$3="si",($G$5/$G$6*G11),IF($D$3="no",G11*$G$4,0))</f>
        <v>0</v>
      </c>
      <c r="I11" s="30"/>
      <c r="J11" s="31"/>
      <c r="K11" s="103"/>
      <c r="L11" s="103"/>
      <c r="M11" s="34">
        <v>36</v>
      </c>
      <c r="N11" s="35">
        <f t="shared" ref="N11:N55" si="2">SUM(H11:M11)</f>
        <v>36</v>
      </c>
      <c r="O11" s="36"/>
      <c r="P11" s="37"/>
      <c r="Q11" s="2"/>
      <c r="R11" s="104">
        <v>7.29</v>
      </c>
    </row>
    <row r="12" spans="1:18" ht="30" customHeight="1">
      <c r="A12" s="38">
        <v>2</v>
      </c>
      <c r="B12" s="43"/>
      <c r="C12" s="29"/>
      <c r="D12" s="99"/>
      <c r="E12" s="99"/>
      <c r="F12" s="100"/>
      <c r="G12" s="105"/>
      <c r="H12" s="102"/>
      <c r="I12" s="30"/>
      <c r="J12" s="31"/>
      <c r="K12" s="103"/>
      <c r="L12" s="33"/>
      <c r="M12" s="34"/>
      <c r="N12" s="35">
        <f t="shared" si="2"/>
        <v>0</v>
      </c>
      <c r="O12" s="39"/>
      <c r="P12" s="37"/>
      <c r="Q12" s="2"/>
      <c r="R12" s="104"/>
    </row>
    <row r="13" spans="1:18" ht="30" customHeight="1">
      <c r="A13" s="38">
        <v>3</v>
      </c>
      <c r="B13" s="43"/>
      <c r="C13" s="29"/>
      <c r="D13" s="99"/>
      <c r="E13" s="99"/>
      <c r="F13" s="100"/>
      <c r="G13" s="105"/>
      <c r="H13" s="102"/>
      <c r="I13" s="30"/>
      <c r="J13" s="31"/>
      <c r="K13" s="103"/>
      <c r="L13" s="33"/>
      <c r="M13" s="34"/>
      <c r="N13" s="35">
        <f t="shared" si="2"/>
        <v>0</v>
      </c>
      <c r="O13" s="39"/>
      <c r="P13" s="37" t="str">
        <f t="shared" ref="P13:P55" si="3">IF(F13="Milano","X","")</f>
        <v/>
      </c>
      <c r="Q13" s="2"/>
      <c r="R13" s="106"/>
    </row>
    <row r="14" spans="1:18" ht="30" customHeight="1">
      <c r="A14" s="38">
        <v>4</v>
      </c>
      <c r="B14" s="43"/>
      <c r="C14" s="29"/>
      <c r="D14" s="99"/>
      <c r="E14" s="99"/>
      <c r="F14" s="100"/>
      <c r="G14" s="105"/>
      <c r="H14" s="102"/>
      <c r="I14" s="30"/>
      <c r="J14" s="31"/>
      <c r="K14" s="103"/>
      <c r="L14" s="33"/>
      <c r="M14" s="34"/>
      <c r="N14" s="35">
        <f t="shared" si="2"/>
        <v>0</v>
      </c>
      <c r="O14" s="39"/>
      <c r="P14" s="37" t="str">
        <f t="shared" si="3"/>
        <v/>
      </c>
      <c r="Q14" s="2"/>
      <c r="R14" s="107"/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/>
      <c r="I15" s="30"/>
      <c r="J15" s="31"/>
      <c r="K15" s="103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08"/>
    </row>
    <row r="16" spans="1:18" ht="30" customHeight="1">
      <c r="A16" s="38">
        <v>6</v>
      </c>
      <c r="B16" s="28"/>
      <c r="C16" s="29"/>
      <c r="D16" s="99"/>
      <c r="E16" s="99"/>
      <c r="F16" s="100"/>
      <c r="G16" s="105"/>
      <c r="H16" s="102"/>
      <c r="I16" s="30"/>
      <c r="J16" s="31"/>
      <c r="K16" s="103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07"/>
    </row>
    <row r="17" spans="1:18" ht="30" customHeight="1">
      <c r="A17" s="38">
        <v>7</v>
      </c>
      <c r="B17" s="28"/>
      <c r="C17" s="29"/>
      <c r="D17" s="99"/>
      <c r="E17" s="99"/>
      <c r="F17" s="100"/>
      <c r="G17" s="105"/>
      <c r="H17" s="102"/>
      <c r="I17" s="30"/>
      <c r="J17" s="31"/>
      <c r="K17" s="103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07"/>
    </row>
    <row r="18" spans="1:18" ht="30" customHeight="1">
      <c r="A18" s="38">
        <v>8</v>
      </c>
      <c r="B18" s="28"/>
      <c r="C18" s="29"/>
      <c r="D18" s="99"/>
      <c r="E18" s="99"/>
      <c r="F18" s="100"/>
      <c r="G18" s="105"/>
      <c r="H18" s="102"/>
      <c r="I18" s="30"/>
      <c r="J18" s="31"/>
      <c r="K18" s="103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/>
      <c r="I19" s="30"/>
      <c r="J19" s="31"/>
      <c r="K19" s="103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1"/>
        <v>0</v>
      </c>
      <c r="I27" s="44"/>
      <c r="J27" s="32"/>
      <c r="K27" s="33"/>
      <c r="L27" s="33"/>
      <c r="M27" s="34"/>
      <c r="N27" s="35">
        <f t="shared" si="2"/>
        <v>0</v>
      </c>
      <c r="O27" s="39"/>
      <c r="P27" s="37" t="str">
        <f t="shared" si="3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1"/>
        <v>0</v>
      </c>
      <c r="I28" s="44"/>
      <c r="J28" s="32"/>
      <c r="K28" s="33"/>
      <c r="L28" s="33"/>
      <c r="M28" s="34"/>
      <c r="N28" s="35">
        <f t="shared" si="2"/>
        <v>0</v>
      </c>
      <c r="O28" s="39"/>
      <c r="P28" s="37" t="str">
        <f t="shared" si="3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1"/>
        <v>0</v>
      </c>
      <c r="I29" s="44"/>
      <c r="J29" s="32"/>
      <c r="K29" s="33"/>
      <c r="L29" s="33"/>
      <c r="M29" s="34"/>
      <c r="N29" s="35">
        <f t="shared" si="2"/>
        <v>0</v>
      </c>
      <c r="O29" s="39"/>
      <c r="P29" s="37" t="str">
        <f t="shared" si="3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1"/>
        <v>0</v>
      </c>
      <c r="I30" s="44"/>
      <c r="J30" s="32"/>
      <c r="K30" s="33"/>
      <c r="L30" s="33"/>
      <c r="M30" s="34"/>
      <c r="N30" s="35">
        <f t="shared" si="2"/>
        <v>0</v>
      </c>
      <c r="O30" s="39"/>
      <c r="P30" s="37" t="str">
        <f t="shared" si="3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1"/>
        <v>0</v>
      </c>
      <c r="I31" s="44"/>
      <c r="J31" s="32"/>
      <c r="K31" s="33"/>
      <c r="L31" s="33"/>
      <c r="M31" s="34"/>
      <c r="N31" s="35">
        <f t="shared" si="2"/>
        <v>0</v>
      </c>
      <c r="O31" s="39"/>
      <c r="P31" s="37" t="str">
        <f t="shared" si="3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1"/>
        <v>0</v>
      </c>
      <c r="I32" s="44"/>
      <c r="J32" s="32"/>
      <c r="K32" s="33"/>
      <c r="L32" s="33"/>
      <c r="M32" s="34"/>
      <c r="N32" s="35">
        <f t="shared" si="2"/>
        <v>0</v>
      </c>
      <c r="O32" s="39"/>
      <c r="P32" s="37" t="str">
        <f t="shared" si="3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1"/>
        <v>0</v>
      </c>
      <c r="I33" s="44"/>
      <c r="J33" s="32"/>
      <c r="K33" s="33"/>
      <c r="L33" s="33"/>
      <c r="M33" s="34"/>
      <c r="N33" s="35">
        <f t="shared" si="2"/>
        <v>0</v>
      </c>
      <c r="O33" s="39"/>
      <c r="P33" s="37" t="str">
        <f t="shared" si="3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1"/>
        <v>0</v>
      </c>
      <c r="I34" s="44"/>
      <c r="J34" s="32"/>
      <c r="K34" s="33"/>
      <c r="L34" s="33"/>
      <c r="M34" s="34"/>
      <c r="N34" s="35">
        <f t="shared" si="2"/>
        <v>0</v>
      </c>
      <c r="O34" s="39"/>
      <c r="P34" s="37" t="str">
        <f t="shared" si="3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1"/>
        <v>0</v>
      </c>
      <c r="I35" s="44"/>
      <c r="J35" s="32"/>
      <c r="K35" s="33"/>
      <c r="L35" s="33"/>
      <c r="M35" s="34"/>
      <c r="N35" s="35">
        <f t="shared" si="2"/>
        <v>0</v>
      </c>
      <c r="O35" s="39"/>
      <c r="P35" s="37" t="str">
        <f t="shared" si="3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1"/>
        <v>0</v>
      </c>
      <c r="I36" s="44"/>
      <c r="J36" s="32"/>
      <c r="K36" s="33"/>
      <c r="L36" s="33"/>
      <c r="M36" s="34"/>
      <c r="N36" s="35">
        <f t="shared" si="2"/>
        <v>0</v>
      </c>
      <c r="O36" s="39"/>
      <c r="P36" s="37" t="str">
        <f t="shared" si="3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2"/>
        <v>0</v>
      </c>
      <c r="O37" s="39"/>
      <c r="P37" s="37" t="str">
        <f t="shared" si="3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1"/>
        <v>0</v>
      </c>
      <c r="I38" s="44"/>
      <c r="J38" s="32"/>
      <c r="K38" s="33"/>
      <c r="L38" s="33"/>
      <c r="M38" s="34"/>
      <c r="N38" s="35">
        <f t="shared" si="2"/>
        <v>0</v>
      </c>
      <c r="O38" s="39"/>
      <c r="P38" s="37" t="str">
        <f t="shared" si="3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1"/>
        <v>0</v>
      </c>
      <c r="I39" s="44"/>
      <c r="J39" s="32"/>
      <c r="K39" s="33"/>
      <c r="L39" s="33"/>
      <c r="M39" s="34"/>
      <c r="N39" s="35">
        <f t="shared" si="2"/>
        <v>0</v>
      </c>
      <c r="O39" s="39"/>
      <c r="P39" s="37" t="str">
        <f t="shared" si="3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2"/>
        <v>0</v>
      </c>
      <c r="O40" s="39"/>
      <c r="P40" s="37" t="str">
        <f t="shared" si="3"/>
        <v/>
      </c>
      <c r="Q40" s="2"/>
      <c r="R40" s="107"/>
    </row>
    <row r="41" spans="1:18" ht="28.5" customHeight="1">
      <c r="A41" s="38">
        <v>31</v>
      </c>
      <c r="B41" s="43"/>
      <c r="C41" s="40"/>
      <c r="D41" s="45"/>
      <c r="E41" s="41"/>
      <c r="F41" s="42"/>
      <c r="G41" s="105"/>
      <c r="H41" s="102">
        <f t="shared" ref="H41:H55" si="4">IF($D$3="si",($G$5/$G$6*G41),IF($D$3="no",G41*$G$4,0))</f>
        <v>0</v>
      </c>
      <c r="I41" s="44"/>
      <c r="J41" s="32"/>
      <c r="K41" s="33"/>
      <c r="L41" s="33"/>
      <c r="M41" s="34"/>
      <c r="N41" s="35">
        <f t="shared" si="2"/>
        <v>0</v>
      </c>
      <c r="O41" s="39"/>
      <c r="P41" s="37" t="str">
        <f t="shared" si="3"/>
        <v/>
      </c>
      <c r="Q41" s="2"/>
      <c r="R41" s="107"/>
    </row>
    <row r="42" spans="1:18" ht="30" hidden="1" customHeight="1">
      <c r="A42" s="38">
        <v>32</v>
      </c>
      <c r="B42" s="43"/>
      <c r="C42" s="40"/>
      <c r="D42" s="45"/>
      <c r="E42" s="41"/>
      <c r="F42" s="42"/>
      <c r="G42" s="105"/>
      <c r="H42" s="102">
        <f t="shared" si="4"/>
        <v>0</v>
      </c>
      <c r="I42" s="44"/>
      <c r="J42" s="32"/>
      <c r="K42" s="33"/>
      <c r="L42" s="33"/>
      <c r="M42" s="34"/>
      <c r="N42" s="35">
        <f t="shared" si="2"/>
        <v>0</v>
      </c>
      <c r="O42" s="39"/>
      <c r="P42" s="37" t="str">
        <f t="shared" si="3"/>
        <v/>
      </c>
      <c r="Q42" s="2"/>
      <c r="R42" s="107"/>
    </row>
    <row r="43" spans="1:18" ht="30" hidden="1" customHeight="1">
      <c r="A43" s="38">
        <v>33</v>
      </c>
      <c r="B43" s="43"/>
      <c r="C43" s="40"/>
      <c r="D43" s="45"/>
      <c r="E43" s="41"/>
      <c r="F43" s="42"/>
      <c r="G43" s="105"/>
      <c r="H43" s="102">
        <f t="shared" si="4"/>
        <v>0</v>
      </c>
      <c r="I43" s="44"/>
      <c r="J43" s="32"/>
      <c r="K43" s="33"/>
      <c r="L43" s="33"/>
      <c r="M43" s="34"/>
      <c r="N43" s="35">
        <f t="shared" si="2"/>
        <v>0</v>
      </c>
      <c r="O43" s="39"/>
      <c r="P43" s="37" t="str">
        <f t="shared" si="3"/>
        <v/>
      </c>
      <c r="Q43" s="2"/>
      <c r="R43" s="107"/>
    </row>
    <row r="44" spans="1:18" ht="30" hidden="1" customHeight="1">
      <c r="A44" s="38">
        <v>34</v>
      </c>
      <c r="B44" s="43"/>
      <c r="C44" s="40"/>
      <c r="D44" s="45"/>
      <c r="E44" s="41"/>
      <c r="F44" s="42"/>
      <c r="G44" s="105"/>
      <c r="H44" s="102">
        <f t="shared" si="4"/>
        <v>0</v>
      </c>
      <c r="I44" s="44"/>
      <c r="J44" s="32"/>
      <c r="K44" s="33"/>
      <c r="L44" s="33"/>
      <c r="M44" s="34"/>
      <c r="N44" s="35">
        <f t="shared" si="2"/>
        <v>0</v>
      </c>
      <c r="O44" s="39"/>
      <c r="P44" s="37" t="str">
        <f t="shared" si="3"/>
        <v/>
      </c>
      <c r="Q44" s="2"/>
      <c r="R44" s="107"/>
    </row>
    <row r="45" spans="1:18" ht="30" hidden="1" customHeight="1">
      <c r="A45" s="38">
        <v>35</v>
      </c>
      <c r="B45" s="43"/>
      <c r="C45" s="40"/>
      <c r="D45" s="45"/>
      <c r="E45" s="41"/>
      <c r="F45" s="42"/>
      <c r="G45" s="105"/>
      <c r="H45" s="102">
        <f t="shared" si="4"/>
        <v>0</v>
      </c>
      <c r="I45" s="44"/>
      <c r="J45" s="32"/>
      <c r="K45" s="33"/>
      <c r="L45" s="33"/>
      <c r="M45" s="34"/>
      <c r="N45" s="35">
        <f t="shared" si="2"/>
        <v>0</v>
      </c>
      <c r="O45" s="39"/>
      <c r="P45" s="37" t="str">
        <f t="shared" si="3"/>
        <v/>
      </c>
      <c r="Q45" s="2"/>
      <c r="R45" s="107"/>
    </row>
    <row r="46" spans="1:18" ht="30" hidden="1" customHeight="1">
      <c r="A46" s="38">
        <v>36</v>
      </c>
      <c r="B46" s="43"/>
      <c r="C46" s="40"/>
      <c r="D46" s="45"/>
      <c r="E46" s="41"/>
      <c r="F46" s="42"/>
      <c r="G46" s="105"/>
      <c r="H46" s="102">
        <f t="shared" si="4"/>
        <v>0</v>
      </c>
      <c r="I46" s="44"/>
      <c r="J46" s="32"/>
      <c r="K46" s="33"/>
      <c r="L46" s="33"/>
      <c r="M46" s="34"/>
      <c r="N46" s="35">
        <f t="shared" si="2"/>
        <v>0</v>
      </c>
      <c r="O46" s="39"/>
      <c r="P46" s="37" t="str">
        <f t="shared" si="3"/>
        <v/>
      </c>
      <c r="Q46" s="2"/>
      <c r="R46" s="107"/>
    </row>
    <row r="47" spans="1:18" ht="30" hidden="1" customHeight="1">
      <c r="A47" s="38">
        <v>37</v>
      </c>
      <c r="B47" s="43"/>
      <c r="C47" s="40"/>
      <c r="D47" s="45"/>
      <c r="E47" s="41"/>
      <c r="F47" s="42"/>
      <c r="G47" s="105"/>
      <c r="H47" s="102">
        <f t="shared" si="4"/>
        <v>0</v>
      </c>
      <c r="I47" s="44"/>
      <c r="J47" s="32"/>
      <c r="K47" s="33"/>
      <c r="L47" s="33"/>
      <c r="M47" s="34"/>
      <c r="N47" s="35">
        <f t="shared" si="2"/>
        <v>0</v>
      </c>
      <c r="O47" s="39"/>
      <c r="P47" s="37" t="str">
        <f t="shared" si="3"/>
        <v/>
      </c>
      <c r="Q47" s="2"/>
      <c r="R47" s="107"/>
    </row>
    <row r="48" spans="1:18" ht="30" hidden="1" customHeight="1">
      <c r="A48" s="38">
        <v>38</v>
      </c>
      <c r="B48" s="43"/>
      <c r="C48" s="40"/>
      <c r="D48" s="45"/>
      <c r="E48" s="41"/>
      <c r="F48" s="42"/>
      <c r="G48" s="105"/>
      <c r="H48" s="102">
        <f t="shared" si="4"/>
        <v>0</v>
      </c>
      <c r="I48" s="44"/>
      <c r="J48" s="32"/>
      <c r="K48" s="33"/>
      <c r="L48" s="33"/>
      <c r="M48" s="34"/>
      <c r="N48" s="35">
        <f t="shared" si="2"/>
        <v>0</v>
      </c>
      <c r="O48" s="39"/>
      <c r="P48" s="37" t="str">
        <f t="shared" si="3"/>
        <v/>
      </c>
      <c r="Q48" s="2"/>
      <c r="R48" s="107"/>
    </row>
    <row r="49" spans="1:18" ht="30" hidden="1" customHeight="1">
      <c r="A49" s="38">
        <v>39</v>
      </c>
      <c r="B49" s="43"/>
      <c r="C49" s="40"/>
      <c r="D49" s="45"/>
      <c r="E49" s="41"/>
      <c r="F49" s="42"/>
      <c r="G49" s="105"/>
      <c r="H49" s="102">
        <f t="shared" si="4"/>
        <v>0</v>
      </c>
      <c r="I49" s="44"/>
      <c r="J49" s="32"/>
      <c r="K49" s="33"/>
      <c r="L49" s="33"/>
      <c r="M49" s="34"/>
      <c r="N49" s="35">
        <f t="shared" si="2"/>
        <v>0</v>
      </c>
      <c r="O49" s="39"/>
      <c r="P49" s="37" t="str">
        <f t="shared" si="3"/>
        <v/>
      </c>
      <c r="Q49" s="2"/>
      <c r="R49" s="107"/>
    </row>
    <row r="50" spans="1:18" ht="30" hidden="1" customHeight="1">
      <c r="A50" s="38">
        <v>40</v>
      </c>
      <c r="B50" s="43"/>
      <c r="C50" s="40"/>
      <c r="D50" s="45"/>
      <c r="E50" s="41"/>
      <c r="F50" s="42"/>
      <c r="G50" s="105"/>
      <c r="H50" s="102">
        <f t="shared" si="4"/>
        <v>0</v>
      </c>
      <c r="I50" s="44"/>
      <c r="J50" s="32"/>
      <c r="K50" s="33"/>
      <c r="L50" s="33"/>
      <c r="M50" s="34"/>
      <c r="N50" s="35">
        <f t="shared" si="2"/>
        <v>0</v>
      </c>
      <c r="O50" s="39"/>
      <c r="P50" s="37" t="str">
        <f t="shared" si="3"/>
        <v/>
      </c>
      <c r="Q50" s="2"/>
      <c r="R50" s="107"/>
    </row>
    <row r="51" spans="1:18" ht="30" hidden="1" customHeight="1">
      <c r="A51" s="38">
        <v>41</v>
      </c>
      <c r="B51" s="43"/>
      <c r="C51" s="40"/>
      <c r="D51" s="45"/>
      <c r="E51" s="41"/>
      <c r="F51" s="42"/>
      <c r="G51" s="105"/>
      <c r="H51" s="102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2"/>
        <v>0</v>
      </c>
      <c r="O51" s="39"/>
      <c r="P51" s="37" t="str">
        <f t="shared" si="3"/>
        <v/>
      </c>
      <c r="Q51" s="2"/>
      <c r="R51" s="107"/>
    </row>
    <row r="52" spans="1:18" ht="30" hidden="1" customHeight="1">
      <c r="A52" s="38">
        <v>42</v>
      </c>
      <c r="B52" s="43"/>
      <c r="C52" s="40"/>
      <c r="D52" s="45"/>
      <c r="E52" s="41"/>
      <c r="F52" s="42"/>
      <c r="G52" s="105"/>
      <c r="H52" s="102">
        <f t="shared" si="4"/>
        <v>0</v>
      </c>
      <c r="I52" s="44"/>
      <c r="J52" s="32"/>
      <c r="K52" s="33"/>
      <c r="L52" s="33"/>
      <c r="M52" s="34"/>
      <c r="N52" s="35">
        <f t="shared" si="2"/>
        <v>0</v>
      </c>
      <c r="O52" s="39"/>
      <c r="P52" s="37" t="str">
        <f t="shared" si="3"/>
        <v/>
      </c>
      <c r="Q52" s="2"/>
      <c r="R52" s="107"/>
    </row>
    <row r="53" spans="1:18" ht="30" hidden="1" customHeight="1">
      <c r="A53" s="38">
        <v>43</v>
      </c>
      <c r="B53" s="43"/>
      <c r="C53" s="40"/>
      <c r="D53" s="45"/>
      <c r="E53" s="41"/>
      <c r="F53" s="42"/>
      <c r="G53" s="105"/>
      <c r="H53" s="102">
        <f t="shared" si="4"/>
        <v>0</v>
      </c>
      <c r="I53" s="44"/>
      <c r="J53" s="32"/>
      <c r="K53" s="33"/>
      <c r="L53" s="33"/>
      <c r="M53" s="34"/>
      <c r="N53" s="35">
        <f t="shared" si="2"/>
        <v>0</v>
      </c>
      <c r="O53" s="39"/>
      <c r="P53" s="37" t="str">
        <f t="shared" si="3"/>
        <v/>
      </c>
      <c r="Q53" s="2"/>
      <c r="R53" s="107"/>
    </row>
    <row r="54" spans="1:18" ht="30" hidden="1" customHeight="1">
      <c r="A54" s="38">
        <v>44</v>
      </c>
      <c r="B54" s="43"/>
      <c r="C54" s="40"/>
      <c r="D54" s="45"/>
      <c r="E54" s="41"/>
      <c r="F54" s="42"/>
      <c r="G54" s="105"/>
      <c r="H54" s="102">
        <f t="shared" si="4"/>
        <v>0</v>
      </c>
      <c r="I54" s="44"/>
      <c r="J54" s="32"/>
      <c r="K54" s="33"/>
      <c r="L54" s="33"/>
      <c r="M54" s="34"/>
      <c r="N54" s="35">
        <f t="shared" si="2"/>
        <v>0</v>
      </c>
      <c r="O54" s="39"/>
      <c r="P54" s="37" t="str">
        <f t="shared" si="3"/>
        <v/>
      </c>
      <c r="Q54" s="2"/>
      <c r="R54" s="107"/>
    </row>
    <row r="55" spans="1:18" ht="30" hidden="1" customHeight="1">
      <c r="A55" s="38">
        <v>45</v>
      </c>
      <c r="B55" s="43"/>
      <c r="C55" s="40"/>
      <c r="D55" s="45"/>
      <c r="E55" s="41"/>
      <c r="F55" s="42"/>
      <c r="G55" s="105"/>
      <c r="H55" s="102">
        <f t="shared" si="4"/>
        <v>0</v>
      </c>
      <c r="I55" s="44"/>
      <c r="J55" s="32"/>
      <c r="K55" s="33"/>
      <c r="L55" s="33"/>
      <c r="M55" s="34"/>
      <c r="N55" s="35">
        <f t="shared" si="2"/>
        <v>0</v>
      </c>
      <c r="O55" s="39"/>
      <c r="P55" s="37" t="str">
        <f t="shared" si="3"/>
        <v/>
      </c>
      <c r="Q55" s="2"/>
      <c r="R55" s="107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9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9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9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E29:E55 D25:D55">
      <formula1>1</formula1>
      <formula2>0</formula2>
    </dataValidation>
    <dataValidation type="textLength" operator="greaterThan" sqref="F57 F29:F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allowBlank="1" sqref="C57 C29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E56" sqref="E56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17" t="s">
        <v>40</v>
      </c>
      <c r="E1" s="117"/>
      <c r="F1" s="47" t="s">
        <v>36</v>
      </c>
      <c r="G1" s="46" t="s">
        <v>74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13.39</v>
      </c>
      <c r="Q1" s="3" t="s">
        <v>27</v>
      </c>
      <c r="R1" s="162">
        <f>R11</f>
        <v>25.83</v>
      </c>
    </row>
    <row r="2" spans="1:18" s="8" customFormat="1" ht="57.75" customHeight="1">
      <c r="A2" s="4"/>
      <c r="B2" s="116" t="s">
        <v>2</v>
      </c>
      <c r="C2" s="116"/>
      <c r="D2" s="117" t="s">
        <v>41</v>
      </c>
      <c r="E2" s="117"/>
      <c r="F2" s="9"/>
      <c r="G2" s="9"/>
      <c r="N2" s="10" t="s">
        <v>3</v>
      </c>
      <c r="O2" s="11"/>
      <c r="P2" s="12"/>
      <c r="Q2" s="3" t="s">
        <v>26</v>
      </c>
      <c r="R2" s="162"/>
    </row>
    <row r="3" spans="1:18" s="8" customFormat="1" ht="35.25" customHeight="1">
      <c r="A3" s="4"/>
      <c r="B3" s="116" t="s">
        <v>25</v>
      </c>
      <c r="C3" s="116"/>
      <c r="D3" s="117" t="s">
        <v>26</v>
      </c>
      <c r="E3" s="117"/>
      <c r="N3" s="10" t="s">
        <v>4</v>
      </c>
      <c r="O3" s="11"/>
      <c r="P3" s="87">
        <f>+O7</f>
        <v>0</v>
      </c>
      <c r="Q3" s="13"/>
      <c r="R3" s="16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2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8" t="s">
        <v>51</v>
      </c>
      <c r="N5" s="115" t="s">
        <v>8</v>
      </c>
      <c r="O5" s="115"/>
      <c r="P5" s="89">
        <f>P1-P2-P3-P4</f>
        <v>13.39</v>
      </c>
      <c r="Q5" s="13"/>
      <c r="R5" s="162">
        <f>R1</f>
        <v>25.83</v>
      </c>
    </row>
    <row r="6" spans="1:18" s="8" customFormat="1" ht="43.5" customHeight="1" thickTop="1" thickBot="1">
      <c r="A6" s="4"/>
      <c r="B6" s="90" t="s">
        <v>73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52" t="s">
        <v>45</v>
      </c>
      <c r="B7" s="153"/>
      <c r="C7" s="154"/>
      <c r="D7" s="155" t="s">
        <v>11</v>
      </c>
      <c r="E7" s="156"/>
      <c r="F7" s="156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13.39</v>
      </c>
      <c r="K7" s="94">
        <f>SUM(K11:K40)</f>
        <v>0</v>
      </c>
      <c r="L7" s="94">
        <f>SUM(L11:L40)</f>
        <v>0</v>
      </c>
      <c r="M7" s="95">
        <f>SUM(M11:M40)</f>
        <v>0</v>
      </c>
      <c r="N7" s="96">
        <f>SUM(N11:N40)</f>
        <v>13.39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3"/>
      <c r="B8" s="135" t="s">
        <v>12</v>
      </c>
      <c r="C8" s="135" t="s">
        <v>13</v>
      </c>
      <c r="D8" s="157" t="s">
        <v>24</v>
      </c>
      <c r="E8" s="135" t="s">
        <v>46</v>
      </c>
      <c r="F8" s="159" t="s">
        <v>47</v>
      </c>
      <c r="G8" s="160" t="s">
        <v>15</v>
      </c>
      <c r="H8" s="149" t="s">
        <v>16</v>
      </c>
      <c r="I8" s="119" t="s">
        <v>33</v>
      </c>
      <c r="J8" s="118" t="s">
        <v>35</v>
      </c>
      <c r="K8" s="118" t="s">
        <v>34</v>
      </c>
      <c r="L8" s="150" t="s">
        <v>48</v>
      </c>
      <c r="M8" s="151"/>
      <c r="N8" s="131" t="s">
        <v>17</v>
      </c>
      <c r="O8" s="143" t="s">
        <v>18</v>
      </c>
      <c r="P8" s="129" t="s">
        <v>19</v>
      </c>
      <c r="Q8" s="2"/>
      <c r="R8" s="144" t="s">
        <v>49</v>
      </c>
    </row>
    <row r="9" spans="1:18" ht="36" customHeight="1" thickTop="1" thickBot="1">
      <c r="A9" s="133"/>
      <c r="B9" s="135" t="s">
        <v>12</v>
      </c>
      <c r="C9" s="135"/>
      <c r="D9" s="158"/>
      <c r="E9" s="135"/>
      <c r="F9" s="159"/>
      <c r="G9" s="161"/>
      <c r="H9" s="149" t="s">
        <v>33</v>
      </c>
      <c r="I9" s="119" t="s">
        <v>33</v>
      </c>
      <c r="J9" s="119"/>
      <c r="K9" s="119" t="s">
        <v>32</v>
      </c>
      <c r="L9" s="124" t="s">
        <v>22</v>
      </c>
      <c r="M9" s="148" t="s">
        <v>23</v>
      </c>
      <c r="N9" s="131"/>
      <c r="O9" s="143"/>
      <c r="P9" s="129"/>
      <c r="Q9" s="2"/>
      <c r="R9" s="145"/>
    </row>
    <row r="10" spans="1:18" ht="37.5" customHeight="1" thickTop="1" thickBot="1">
      <c r="A10" s="133"/>
      <c r="B10" s="135"/>
      <c r="C10" s="135"/>
      <c r="D10" s="158"/>
      <c r="E10" s="135"/>
      <c r="F10" s="159"/>
      <c r="G10" s="98" t="s">
        <v>20</v>
      </c>
      <c r="H10" s="149"/>
      <c r="I10" s="119"/>
      <c r="J10" s="119"/>
      <c r="K10" s="119"/>
      <c r="L10" s="147"/>
      <c r="M10" s="128"/>
      <c r="N10" s="131"/>
      <c r="O10" s="143"/>
      <c r="P10" s="129"/>
      <c r="Q10" s="2"/>
      <c r="R10" s="146"/>
    </row>
    <row r="11" spans="1:18" ht="30" customHeight="1" thickTop="1">
      <c r="A11" s="27">
        <v>1</v>
      </c>
      <c r="B11" s="43">
        <v>41553</v>
      </c>
      <c r="C11" s="29" t="s">
        <v>61</v>
      </c>
      <c r="D11" s="99" t="s">
        <v>76</v>
      </c>
      <c r="E11" s="99" t="s">
        <v>75</v>
      </c>
      <c r="F11" s="100" t="s">
        <v>78</v>
      </c>
      <c r="G11" s="101"/>
      <c r="H11" s="102">
        <f t="shared" ref="H11:H39" si="0">IF($D$3="si",($G$5/$G$6*G11),IF($D$3="no",G11*$G$4,0))</f>
        <v>0</v>
      </c>
      <c r="I11" s="30"/>
      <c r="J11" s="31">
        <v>13.39</v>
      </c>
      <c r="K11" s="103"/>
      <c r="L11" s="103"/>
      <c r="M11" s="34"/>
      <c r="N11" s="35">
        <f t="shared" ref="N11:N40" si="1">SUM(H11:M11)</f>
        <v>13.39</v>
      </c>
      <c r="O11" s="36"/>
      <c r="P11" s="37"/>
      <c r="Q11" s="2"/>
      <c r="R11" s="104">
        <v>25.83</v>
      </c>
    </row>
    <row r="12" spans="1:18" ht="30" customHeight="1">
      <c r="A12" s="38">
        <v>2</v>
      </c>
      <c r="B12" s="43"/>
      <c r="C12" s="29"/>
      <c r="D12" s="99"/>
      <c r="E12" s="99"/>
      <c r="F12" s="100"/>
      <c r="G12" s="105"/>
      <c r="H12" s="102"/>
      <c r="I12" s="30"/>
      <c r="J12" s="31"/>
      <c r="K12" s="103"/>
      <c r="L12" s="33"/>
      <c r="M12" s="34"/>
      <c r="N12" s="35">
        <f t="shared" si="1"/>
        <v>0</v>
      </c>
      <c r="O12" s="39"/>
      <c r="P12" s="37"/>
      <c r="Q12" s="2"/>
      <c r="R12" s="104"/>
    </row>
    <row r="13" spans="1:18" ht="30" customHeight="1">
      <c r="A13" s="38">
        <v>3</v>
      </c>
      <c r="B13" s="43"/>
      <c r="C13" s="29"/>
      <c r="D13" s="99"/>
      <c r="E13" s="99"/>
      <c r="F13" s="100"/>
      <c r="G13" s="105"/>
      <c r="H13" s="102"/>
      <c r="I13" s="30"/>
      <c r="J13" s="31"/>
      <c r="K13" s="103"/>
      <c r="L13" s="33"/>
      <c r="M13" s="34"/>
      <c r="N13" s="35">
        <f t="shared" si="1"/>
        <v>0</v>
      </c>
      <c r="O13" s="39"/>
      <c r="P13" s="37" t="str">
        <f t="shared" ref="P13:P40" si="2">IF(F13="Milano","X","")</f>
        <v/>
      </c>
      <c r="Q13" s="2"/>
      <c r="R13" s="106"/>
    </row>
    <row r="14" spans="1:18" ht="30" customHeight="1">
      <c r="A14" s="38">
        <v>4</v>
      </c>
      <c r="B14" s="43"/>
      <c r="C14" s="29"/>
      <c r="D14" s="99"/>
      <c r="E14" s="99"/>
      <c r="F14" s="100"/>
      <c r="G14" s="105"/>
      <c r="H14" s="102"/>
      <c r="I14" s="30"/>
      <c r="J14" s="31"/>
      <c r="K14" s="103"/>
      <c r="L14" s="33"/>
      <c r="M14" s="34"/>
      <c r="N14" s="35">
        <f t="shared" si="1"/>
        <v>0</v>
      </c>
      <c r="O14" s="39"/>
      <c r="P14" s="37" t="str">
        <f t="shared" si="2"/>
        <v/>
      </c>
      <c r="Q14" s="2"/>
      <c r="R14" s="107"/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/>
      <c r="I15" s="30"/>
      <c r="J15" s="31"/>
      <c r="K15" s="103"/>
      <c r="L15" s="33"/>
      <c r="M15" s="34"/>
      <c r="N15" s="35">
        <f t="shared" si="1"/>
        <v>0</v>
      </c>
      <c r="O15" s="39"/>
      <c r="P15" s="37" t="str">
        <f t="shared" si="2"/>
        <v/>
      </c>
      <c r="Q15" s="2"/>
      <c r="R15" s="108"/>
    </row>
    <row r="16" spans="1:18" ht="30" customHeight="1">
      <c r="A16" s="38">
        <v>6</v>
      </c>
      <c r="B16" s="28"/>
      <c r="C16" s="29"/>
      <c r="D16" s="99"/>
      <c r="E16" s="99"/>
      <c r="F16" s="100"/>
      <c r="G16" s="105"/>
      <c r="H16" s="102"/>
      <c r="I16" s="30"/>
      <c r="J16" s="31"/>
      <c r="K16" s="103"/>
      <c r="L16" s="33"/>
      <c r="M16" s="34"/>
      <c r="N16" s="35">
        <f t="shared" si="1"/>
        <v>0</v>
      </c>
      <c r="O16" s="39"/>
      <c r="P16" s="37" t="str">
        <f t="shared" si="2"/>
        <v/>
      </c>
      <c r="Q16" s="2"/>
      <c r="R16" s="107"/>
    </row>
    <row r="17" spans="1:18" ht="30" customHeight="1">
      <c r="A17" s="38">
        <v>7</v>
      </c>
      <c r="B17" s="28"/>
      <c r="C17" s="29"/>
      <c r="D17" s="99"/>
      <c r="E17" s="99"/>
      <c r="F17" s="100"/>
      <c r="G17" s="105"/>
      <c r="H17" s="102"/>
      <c r="I17" s="30"/>
      <c r="J17" s="31"/>
      <c r="K17" s="103"/>
      <c r="L17" s="33"/>
      <c r="M17" s="34"/>
      <c r="N17" s="35">
        <f t="shared" si="1"/>
        <v>0</v>
      </c>
      <c r="O17" s="39"/>
      <c r="P17" s="37" t="str">
        <f t="shared" si="2"/>
        <v/>
      </c>
      <c r="Q17" s="2"/>
      <c r="R17" s="107"/>
    </row>
    <row r="18" spans="1:18" ht="30" customHeight="1">
      <c r="A18" s="38">
        <v>8</v>
      </c>
      <c r="B18" s="28"/>
      <c r="C18" s="29"/>
      <c r="D18" s="99"/>
      <c r="E18" s="99"/>
      <c r="F18" s="100"/>
      <c r="G18" s="105"/>
      <c r="H18" s="102"/>
      <c r="I18" s="30"/>
      <c r="J18" s="31"/>
      <c r="K18" s="103"/>
      <c r="L18" s="33"/>
      <c r="M18" s="34"/>
      <c r="N18" s="35">
        <f t="shared" si="1"/>
        <v>0</v>
      </c>
      <c r="O18" s="39"/>
      <c r="P18" s="37" t="str">
        <f t="shared" si="2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/>
      <c r="I19" s="30"/>
      <c r="J19" s="31"/>
      <c r="K19" s="103"/>
      <c r="L19" s="33"/>
      <c r="M19" s="34"/>
      <c r="N19" s="35">
        <f t="shared" si="1"/>
        <v>0</v>
      </c>
      <c r="O19" s="39"/>
      <c r="P19" s="37" t="str">
        <f t="shared" si="2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37</v>
      </c>
      <c r="C43" s="65"/>
      <c r="D43" s="65"/>
      <c r="E43" s="54"/>
      <c r="F43" s="54"/>
      <c r="G43" s="65" t="s">
        <v>39</v>
      </c>
      <c r="H43" s="65"/>
      <c r="I43" s="65"/>
      <c r="J43" s="54"/>
      <c r="K43" s="54"/>
      <c r="L43" s="65" t="s">
        <v>38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9:C40">
      <formula1>1</formula1>
      <formula2>0</formula2>
    </dataValidation>
    <dataValidation type="date" operator="greaterThanOrEqual" showErrorMessage="1" errorTitle="Data" error="Inserire una data superiore al 1/11/2000" sqref="B42 B11:B15 B23:B40">
      <formula1>36831</formula1>
      <formula2>0</formula2>
    </dataValidation>
    <dataValidation type="textLength" operator="greaterThan" sqref="F42 F29:F40">
      <formula1>1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A55" sqref="A41:XFD55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17" t="s">
        <v>40</v>
      </c>
      <c r="E1" s="117"/>
      <c r="F1" s="47" t="s">
        <v>36</v>
      </c>
      <c r="G1" s="46" t="s">
        <v>77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920</v>
      </c>
      <c r="Q1" s="3" t="s">
        <v>27</v>
      </c>
      <c r="R1" s="162">
        <f>SUM(R11:R14)</f>
        <v>178.28</v>
      </c>
    </row>
    <row r="2" spans="1:18" s="8" customFormat="1" ht="57.75" customHeight="1">
      <c r="A2" s="4"/>
      <c r="B2" s="116" t="s">
        <v>2</v>
      </c>
      <c r="C2" s="116"/>
      <c r="D2" s="117" t="s">
        <v>41</v>
      </c>
      <c r="E2" s="117"/>
      <c r="F2" s="9"/>
      <c r="G2" s="9"/>
      <c r="N2" s="10" t="s">
        <v>3</v>
      </c>
      <c r="O2" s="11"/>
      <c r="P2" s="12"/>
      <c r="Q2" s="3" t="s">
        <v>26</v>
      </c>
      <c r="R2" s="162"/>
    </row>
    <row r="3" spans="1:18" s="8" customFormat="1" ht="35.25" customHeight="1">
      <c r="A3" s="4"/>
      <c r="B3" s="116" t="s">
        <v>25</v>
      </c>
      <c r="C3" s="116"/>
      <c r="D3" s="117" t="s">
        <v>26</v>
      </c>
      <c r="E3" s="117"/>
      <c r="N3" s="10" t="s">
        <v>4</v>
      </c>
      <c r="O3" s="11"/>
      <c r="P3" s="87">
        <f>+O7</f>
        <v>0</v>
      </c>
      <c r="Q3" s="13"/>
      <c r="R3" s="16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2"/>
    </row>
    <row r="5" spans="1:18" s="8" customFormat="1" ht="43.5" customHeight="1" thickTop="1" thickBot="1">
      <c r="A5" s="4"/>
      <c r="B5" s="19" t="s">
        <v>6</v>
      </c>
      <c r="C5" s="20"/>
      <c r="D5" s="52">
        <v>4</v>
      </c>
      <c r="E5" s="14"/>
      <c r="F5" s="10" t="s">
        <v>7</v>
      </c>
      <c r="G5" s="88" t="s">
        <v>51</v>
      </c>
      <c r="N5" s="115" t="s">
        <v>8</v>
      </c>
      <c r="O5" s="115"/>
      <c r="P5" s="89">
        <f>P1-P2-P3-P4</f>
        <v>920</v>
      </c>
      <c r="Q5" s="13"/>
      <c r="R5" s="162">
        <f>R1-R3</f>
        <v>178.28</v>
      </c>
    </row>
    <row r="6" spans="1:18" s="8" customFormat="1" ht="43.5" customHeight="1" thickTop="1" thickBot="1">
      <c r="A6" s="4"/>
      <c r="B6" s="90" t="s">
        <v>58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52" t="s">
        <v>45</v>
      </c>
      <c r="B7" s="153"/>
      <c r="C7" s="154"/>
      <c r="D7" s="155" t="s">
        <v>11</v>
      </c>
      <c r="E7" s="156"/>
      <c r="F7" s="156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240</v>
      </c>
      <c r="K7" s="94">
        <f>SUM(K11:K40)</f>
        <v>0</v>
      </c>
      <c r="L7" s="94">
        <f>SUM(L11:L40)</f>
        <v>664</v>
      </c>
      <c r="M7" s="95">
        <f>SUM(M11:M40)</f>
        <v>16</v>
      </c>
      <c r="N7" s="96">
        <f>SUM(N11:N40)</f>
        <v>920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3"/>
      <c r="B8" s="135" t="s">
        <v>12</v>
      </c>
      <c r="C8" s="135" t="s">
        <v>13</v>
      </c>
      <c r="D8" s="157" t="s">
        <v>24</v>
      </c>
      <c r="E8" s="135" t="s">
        <v>46</v>
      </c>
      <c r="F8" s="159" t="s">
        <v>47</v>
      </c>
      <c r="G8" s="160" t="s">
        <v>15</v>
      </c>
      <c r="H8" s="149" t="s">
        <v>16</v>
      </c>
      <c r="I8" s="119" t="s">
        <v>33</v>
      </c>
      <c r="J8" s="118" t="s">
        <v>35</v>
      </c>
      <c r="K8" s="118" t="s">
        <v>34</v>
      </c>
      <c r="L8" s="150" t="s">
        <v>48</v>
      </c>
      <c r="M8" s="151"/>
      <c r="N8" s="131" t="s">
        <v>17</v>
      </c>
      <c r="O8" s="143" t="s">
        <v>18</v>
      </c>
      <c r="P8" s="129" t="s">
        <v>19</v>
      </c>
      <c r="Q8" s="2"/>
      <c r="R8" s="144" t="s">
        <v>49</v>
      </c>
    </row>
    <row r="9" spans="1:18" ht="36" customHeight="1" thickTop="1" thickBot="1">
      <c r="A9" s="133"/>
      <c r="B9" s="135" t="s">
        <v>12</v>
      </c>
      <c r="C9" s="135"/>
      <c r="D9" s="158"/>
      <c r="E9" s="135"/>
      <c r="F9" s="159"/>
      <c r="G9" s="161"/>
      <c r="H9" s="149" t="s">
        <v>33</v>
      </c>
      <c r="I9" s="119" t="s">
        <v>33</v>
      </c>
      <c r="J9" s="119"/>
      <c r="K9" s="119" t="s">
        <v>32</v>
      </c>
      <c r="L9" s="124" t="s">
        <v>22</v>
      </c>
      <c r="M9" s="148" t="s">
        <v>23</v>
      </c>
      <c r="N9" s="131"/>
      <c r="O9" s="143"/>
      <c r="P9" s="129"/>
      <c r="Q9" s="2"/>
      <c r="R9" s="145"/>
    </row>
    <row r="10" spans="1:18" ht="37.5" customHeight="1" thickTop="1" thickBot="1">
      <c r="A10" s="133"/>
      <c r="B10" s="135"/>
      <c r="C10" s="135"/>
      <c r="D10" s="158"/>
      <c r="E10" s="135"/>
      <c r="F10" s="159"/>
      <c r="G10" s="98" t="s">
        <v>20</v>
      </c>
      <c r="H10" s="149"/>
      <c r="I10" s="119"/>
      <c r="J10" s="119"/>
      <c r="K10" s="119"/>
      <c r="L10" s="147"/>
      <c r="M10" s="128"/>
      <c r="N10" s="131"/>
      <c r="O10" s="143"/>
      <c r="P10" s="129"/>
      <c r="Q10" s="2"/>
      <c r="R10" s="146"/>
    </row>
    <row r="11" spans="1:18" ht="30" customHeight="1" thickTop="1">
      <c r="A11" s="27">
        <v>1</v>
      </c>
      <c r="B11" s="43">
        <v>41571</v>
      </c>
      <c r="C11" s="29" t="s">
        <v>65</v>
      </c>
      <c r="D11" s="99" t="s">
        <v>52</v>
      </c>
      <c r="E11" s="99" t="s">
        <v>59</v>
      </c>
      <c r="F11" s="100" t="s">
        <v>60</v>
      </c>
      <c r="G11" s="101"/>
      <c r="H11" s="102">
        <f t="shared" ref="H11:H39" si="0">IF($D$3="si",($G$5/$G$6*G11),IF($D$3="no",G11*$G$4,0))</f>
        <v>0</v>
      </c>
      <c r="I11" s="30"/>
      <c r="J11" s="31">
        <v>90</v>
      </c>
      <c r="K11" s="103"/>
      <c r="L11" s="103"/>
      <c r="M11" s="34"/>
      <c r="N11" s="35">
        <f t="shared" ref="N11:N40" si="1">SUM(H11:M11)</f>
        <v>90</v>
      </c>
      <c r="O11" s="36"/>
      <c r="P11" s="37"/>
      <c r="Q11" s="2"/>
      <c r="R11" s="104">
        <v>17.420000000000002</v>
      </c>
    </row>
    <row r="12" spans="1:18" ht="30" customHeight="1">
      <c r="A12" s="38">
        <v>2</v>
      </c>
      <c r="B12" s="43">
        <v>41569</v>
      </c>
      <c r="C12" s="29" t="s">
        <v>65</v>
      </c>
      <c r="D12" s="99" t="s">
        <v>52</v>
      </c>
      <c r="E12" s="99" t="s">
        <v>59</v>
      </c>
      <c r="F12" s="100" t="s">
        <v>60</v>
      </c>
      <c r="G12" s="105"/>
      <c r="H12" s="102">
        <f t="shared" si="0"/>
        <v>0</v>
      </c>
      <c r="I12" s="30"/>
      <c r="J12" s="31">
        <v>150</v>
      </c>
      <c r="K12" s="103"/>
      <c r="L12" s="33"/>
      <c r="M12" s="34"/>
      <c r="N12" s="35">
        <f t="shared" si="1"/>
        <v>150</v>
      </c>
      <c r="O12" s="39"/>
      <c r="P12" s="37"/>
      <c r="Q12" s="2"/>
      <c r="R12" s="104">
        <v>29.24</v>
      </c>
    </row>
    <row r="13" spans="1:18" ht="30" customHeight="1">
      <c r="A13" s="38">
        <v>3</v>
      </c>
      <c r="B13" s="43">
        <v>41571</v>
      </c>
      <c r="C13" s="29" t="s">
        <v>65</v>
      </c>
      <c r="D13" s="99" t="s">
        <v>50</v>
      </c>
      <c r="E13" s="99" t="s">
        <v>59</v>
      </c>
      <c r="F13" s="100" t="s">
        <v>60</v>
      </c>
      <c r="G13" s="105"/>
      <c r="H13" s="102">
        <f t="shared" si="0"/>
        <v>0</v>
      </c>
      <c r="I13" s="30"/>
      <c r="J13" s="31"/>
      <c r="K13" s="103"/>
      <c r="L13" s="33"/>
      <c r="M13" s="34">
        <v>16</v>
      </c>
      <c r="N13" s="35">
        <f t="shared" si="1"/>
        <v>16</v>
      </c>
      <c r="O13" s="39"/>
      <c r="P13" s="37" t="str">
        <f t="shared" ref="P13:P40" si="2">IF(F13="Milano","X","")</f>
        <v/>
      </c>
      <c r="Q13" s="2"/>
      <c r="R13" s="106">
        <v>3.1</v>
      </c>
    </row>
    <row r="14" spans="1:18" ht="30" customHeight="1">
      <c r="A14" s="38">
        <v>4</v>
      </c>
      <c r="B14" s="43">
        <v>41571</v>
      </c>
      <c r="C14" s="29" t="s">
        <v>65</v>
      </c>
      <c r="D14" s="99" t="s">
        <v>53</v>
      </c>
      <c r="E14" s="99" t="s">
        <v>59</v>
      </c>
      <c r="F14" s="100" t="s">
        <v>60</v>
      </c>
      <c r="G14" s="105"/>
      <c r="H14" s="102">
        <f t="shared" si="0"/>
        <v>0</v>
      </c>
      <c r="I14" s="30"/>
      <c r="J14" s="31"/>
      <c r="K14" s="103"/>
      <c r="L14" s="33">
        <v>664</v>
      </c>
      <c r="M14" s="34"/>
      <c r="N14" s="35">
        <f t="shared" si="1"/>
        <v>664</v>
      </c>
      <c r="O14" s="39"/>
      <c r="P14" s="37" t="str">
        <f t="shared" si="2"/>
        <v/>
      </c>
      <c r="Q14" s="2"/>
      <c r="R14" s="107">
        <v>128.52000000000001</v>
      </c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/>
      <c r="I15" s="30"/>
      <c r="J15" s="31"/>
      <c r="K15" s="103"/>
      <c r="L15" s="33"/>
      <c r="M15" s="34"/>
      <c r="N15" s="35">
        <f t="shared" si="1"/>
        <v>0</v>
      </c>
      <c r="O15" s="39"/>
      <c r="P15" s="37" t="str">
        <f t="shared" si="2"/>
        <v/>
      </c>
      <c r="Q15" s="2"/>
      <c r="R15" s="108"/>
    </row>
    <row r="16" spans="1:18" ht="30" customHeight="1">
      <c r="A16" s="38">
        <v>6</v>
      </c>
      <c r="B16" s="28"/>
      <c r="C16" s="29"/>
      <c r="D16" s="99"/>
      <c r="E16" s="99"/>
      <c r="F16" s="100"/>
      <c r="G16" s="105"/>
      <c r="H16" s="102"/>
      <c r="I16" s="30"/>
      <c r="J16" s="31"/>
      <c r="K16" s="103"/>
      <c r="L16" s="33"/>
      <c r="M16" s="34"/>
      <c r="N16" s="35">
        <f t="shared" si="1"/>
        <v>0</v>
      </c>
      <c r="O16" s="39"/>
      <c r="P16" s="37" t="str">
        <f t="shared" si="2"/>
        <v/>
      </c>
      <c r="Q16" s="2"/>
      <c r="R16" s="107"/>
    </row>
    <row r="17" spans="1:18" ht="30" customHeight="1">
      <c r="A17" s="38">
        <v>7</v>
      </c>
      <c r="B17" s="28"/>
      <c r="C17" s="29"/>
      <c r="D17" s="99"/>
      <c r="E17" s="99"/>
      <c r="F17" s="100"/>
      <c r="G17" s="105"/>
      <c r="H17" s="102"/>
      <c r="I17" s="30"/>
      <c r="J17" s="31"/>
      <c r="K17" s="103"/>
      <c r="L17" s="33"/>
      <c r="M17" s="34"/>
      <c r="N17" s="35">
        <f t="shared" si="1"/>
        <v>0</v>
      </c>
      <c r="O17" s="39"/>
      <c r="P17" s="37" t="str">
        <f t="shared" si="2"/>
        <v/>
      </c>
      <c r="Q17" s="2"/>
      <c r="R17" s="107"/>
    </row>
    <row r="18" spans="1:18" ht="30" customHeight="1">
      <c r="A18" s="38">
        <v>8</v>
      </c>
      <c r="B18" s="28"/>
      <c r="C18" s="29"/>
      <c r="D18" s="99"/>
      <c r="E18" s="99"/>
      <c r="F18" s="100"/>
      <c r="G18" s="105"/>
      <c r="H18" s="102"/>
      <c r="I18" s="30"/>
      <c r="J18" s="31"/>
      <c r="K18" s="103"/>
      <c r="L18" s="33"/>
      <c r="M18" s="34"/>
      <c r="N18" s="35">
        <f t="shared" si="1"/>
        <v>0</v>
      </c>
      <c r="O18" s="39"/>
      <c r="P18" s="37" t="str">
        <f t="shared" si="2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/>
      <c r="I19" s="30"/>
      <c r="J19" s="31"/>
      <c r="K19" s="103"/>
      <c r="L19" s="33"/>
      <c r="M19" s="34"/>
      <c r="N19" s="35">
        <f t="shared" si="1"/>
        <v>0</v>
      </c>
      <c r="O19" s="39"/>
      <c r="P19" s="37" t="str">
        <f t="shared" si="2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37</v>
      </c>
      <c r="C43" s="65"/>
      <c r="D43" s="65"/>
      <c r="E43" s="54"/>
      <c r="F43" s="54"/>
      <c r="G43" s="65" t="s">
        <v>39</v>
      </c>
      <c r="H43" s="65"/>
      <c r="I43" s="65"/>
      <c r="J43" s="54"/>
      <c r="K43" s="54"/>
      <c r="L43" s="65" t="s">
        <v>38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9:C40">
      <formula1>1</formula1>
      <formula2>0</formula2>
    </dataValidation>
    <dataValidation type="date" operator="greaterThanOrEqual" showErrorMessage="1" errorTitle="Data" error="Inserire una data superiore al 1/11/2000" sqref="B42 B11:B15 B23:B40">
      <formula1>36831</formula1>
      <formula2>0</formula2>
    </dataValidation>
    <dataValidation type="textLength" operator="greaterThan" sqref="F42 F29:F40">
      <formula1>1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Anticipi EUR</vt:lpstr>
      <vt:lpstr>Anticipi QAR</vt:lpstr>
      <vt:lpstr>Anticipi BHD</vt:lpstr>
      <vt:lpstr>Anticipi SAR</vt:lpstr>
      <vt:lpstr>'Anticipi BHD'!Area_stampa</vt:lpstr>
      <vt:lpstr>'Anticipi EUR'!Area_stampa</vt:lpstr>
      <vt:lpstr>'Anticipi QAR'!Area_stampa</vt:lpstr>
      <vt:lpstr>'Anticipi SAR'!Area_stampa</vt:lpstr>
      <vt:lpstr>'Anticipi BHD'!Titoli_stampa</vt:lpstr>
      <vt:lpstr>'Anticipi EUR'!Titoli_stampa</vt:lpstr>
      <vt:lpstr>'Anticipi QAR'!Titoli_stampa</vt:lpstr>
      <vt:lpstr>'Anticipi SAR'!Titoli_stampa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2013-10-30T17:11:30Z</cp:lastPrinted>
  <dcterms:created xsi:type="dcterms:W3CDTF">2007-03-06T14:42:56Z</dcterms:created>
  <dcterms:modified xsi:type="dcterms:W3CDTF">2013-10-30T17:26:34Z</dcterms:modified>
</cp:coreProperties>
</file>