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Euro" sheetId="1" r:id="rId1"/>
    <sheet name="Nota Spese GBP" sheetId="3" r:id="rId2"/>
    <sheet name="Nota Spese CZH" sheetId="4" r:id="rId3"/>
  </sheets>
  <definedNames>
    <definedName name="_xlnm.Print_Area" localSheetId="2">'Nota Spese CZH'!$A$1:$R$45</definedName>
    <definedName name="_xlnm.Print_Area" localSheetId="0">'Nota Spese Euro'!$A$1:$S$94</definedName>
    <definedName name="_xlnm.Print_Area" localSheetId="1">'Nota Spese GBP'!$A$1:$R$45</definedName>
    <definedName name="_xlnm.Print_Titles" localSheetId="2">'Nota Spese CZH'!$1:$10</definedName>
    <definedName name="_xlnm.Print_Titles" localSheetId="0">'Nota Spese Euro'!$7:$10</definedName>
    <definedName name="_xlnm.Print_Titles" localSheetId="1">'Nota Spese GBP'!$1:$10</definedName>
  </definedNames>
  <calcPr calcId="125725" concurrentCalc="0"/>
</workbook>
</file>

<file path=xl/calcChain.xml><?xml version="1.0" encoding="utf-8"?>
<calcChain xmlns="http://schemas.openxmlformats.org/spreadsheetml/2006/main">
  <c r="R5" i="3"/>
  <c r="R3"/>
  <c r="R1"/>
  <c r="R5" i="4"/>
  <c r="R3"/>
  <c r="R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2"/>
  <c r="H12"/>
  <c r="N12"/>
  <c r="P11"/>
  <c r="H11"/>
  <c r="N11"/>
  <c r="P15"/>
  <c r="H15"/>
  <c r="N15"/>
  <c r="H14"/>
  <c r="N14"/>
  <c r="H13"/>
  <c r="N13"/>
  <c r="O7"/>
  <c r="P3"/>
  <c r="M7"/>
  <c r="L7"/>
  <c r="K7"/>
  <c r="J7"/>
  <c r="I7"/>
  <c r="G7"/>
  <c r="O7" i="3"/>
  <c r="P3"/>
  <c r="M7"/>
  <c r="L7"/>
  <c r="J7"/>
  <c r="I7"/>
  <c r="G7" i="1"/>
  <c r="O7"/>
  <c r="P3"/>
  <c r="M7"/>
  <c r="L7"/>
  <c r="K7"/>
  <c r="J7"/>
  <c r="I7"/>
  <c r="H20"/>
  <c r="H11" i="3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7"/>
  <c r="H22" i="1"/>
  <c r="N22"/>
  <c r="K7" i="3"/>
  <c r="G7"/>
  <c r="H88" i="1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19"/>
  <c r="H12"/>
  <c r="H11"/>
  <c r="H15"/>
  <c r="H18"/>
  <c r="H17"/>
  <c r="H14"/>
  <c r="H13"/>
  <c r="H16"/>
  <c r="H21"/>
  <c r="N21"/>
  <c r="P88"/>
  <c r="P87"/>
  <c r="P86"/>
  <c r="N86"/>
  <c r="P85"/>
  <c r="N85"/>
  <c r="P84"/>
  <c r="N39" i="3"/>
  <c r="P40"/>
  <c r="N40"/>
  <c r="P39"/>
  <c r="P38"/>
  <c r="N38"/>
  <c r="P37"/>
  <c r="N37"/>
  <c r="P36"/>
  <c r="N36"/>
  <c r="P35"/>
  <c r="N35"/>
  <c r="P34"/>
  <c r="N34"/>
  <c r="P33"/>
  <c r="N33"/>
  <c r="P32"/>
  <c r="N32"/>
  <c r="N27"/>
  <c r="P31"/>
  <c r="N31"/>
  <c r="P30"/>
  <c r="N30"/>
  <c r="P29"/>
  <c r="N29"/>
  <c r="P28"/>
  <c r="N28"/>
  <c r="P22" i="1"/>
  <c r="N12" i="3"/>
  <c r="P1"/>
  <c r="P5"/>
  <c r="H7" i="4"/>
  <c r="P1"/>
  <c r="P5"/>
  <c r="N7"/>
  <c r="H7" i="1"/>
  <c r="P1"/>
  <c r="P5"/>
  <c r="N11" i="3"/>
  <c r="N13"/>
  <c r="N14"/>
  <c r="N15"/>
  <c r="N16"/>
  <c r="N17"/>
  <c r="N18"/>
  <c r="N19"/>
  <c r="N20"/>
  <c r="N21"/>
  <c r="N22"/>
  <c r="N23"/>
  <c r="N24"/>
  <c r="N25"/>
  <c r="N26"/>
  <c r="N7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19"/>
  <c r="P12"/>
  <c r="P1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19"/>
  <c r="N12"/>
  <c r="N11"/>
  <c r="P15"/>
  <c r="N15"/>
  <c r="N14"/>
  <c r="N13"/>
  <c r="N20"/>
  <c r="N18"/>
  <c r="N17"/>
  <c r="N16"/>
  <c r="P18"/>
  <c r="P17"/>
  <c r="P14"/>
  <c r="P13"/>
  <c r="P16"/>
  <c r="P21"/>
  <c r="P20"/>
  <c r="M1" i="4"/>
  <c r="P7"/>
  <c r="N73" i="1"/>
  <c r="N7"/>
  <c r="P27" i="3"/>
  <c r="P26"/>
  <c r="P25"/>
  <c r="P24"/>
  <c r="P23"/>
  <c r="P22"/>
  <c r="P21"/>
  <c r="P20"/>
  <c r="P19"/>
  <c r="P18"/>
  <c r="P17"/>
  <c r="P16"/>
  <c r="P15"/>
  <c r="P14"/>
  <c r="P1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<sst xmlns="http://schemas.openxmlformats.org/spreadsheetml/2006/main" count="202" uniqueCount="65">
  <si>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</si>
  <si>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</si>
  <si>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</si>
  <si>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</si>
  <si>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</si>
  <si>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</si>
  <si>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</si>
  <si>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</si>
  <si>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</si>
  <si>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</si>
  <si>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</si>
  <si>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</si>
  <si>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</si>
  <si>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</si>
  <si>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</si>
  <si>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</si>
  <si>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</si>
  <si>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</si>
  <si>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</si>
  <si>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</si>
  <si>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</si>
  <si>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</si>
  <si>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</si>
  <si>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</si>
  <si>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</si>
  <si>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</si>
  <si>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</si>
  <si>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</si>
  <si>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</si>
  <si>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</si>
  <si>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</si>
  <si>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</si>
  <si>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</si>
  <si>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</si>
  <si>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</si>
  <si>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</si>
  <si>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</si>
  <si>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</si>
  <si>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</si>
  <si>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</si>
  <si>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</si>
  <si>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</si>
  <si>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</si>
  <si>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</si>
  <si>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</si>
  <si>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Stefania Iannelli</t>
  </si>
  <si>
    <t>Daniele Milan</t>
  </si>
  <si>
    <t>10_01</t>
  </si>
  <si>
    <t>PoC Londra</t>
  </si>
  <si>
    <t>taxi</t>
  </si>
  <si>
    <t>Delivery TNI Praga</t>
  </si>
  <si>
    <t>taxi Andrea</t>
  </si>
  <si>
    <t>Milano</t>
  </si>
  <si>
    <t>pasto</t>
  </si>
  <si>
    <t>Demo Roma</t>
  </si>
  <si>
    <t>km MXP</t>
  </si>
  <si>
    <t>10_02</t>
  </si>
  <si>
    <t>Pound</t>
  </si>
  <si>
    <t>UK</t>
  </si>
  <si>
    <t>Sterlina Inglese (GBP)</t>
  </si>
  <si>
    <t>10_03</t>
  </si>
  <si>
    <t>Delivery Praga</t>
  </si>
  <si>
    <t>Rep Ceca</t>
  </si>
  <si>
    <t>CZH</t>
  </si>
  <si>
    <t>hotel (stefania + andrea)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</si>
</sst>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77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L25" sqref="L25"/>
    </sheetView>
  </sheetViews>
  <sheetFormatPr defaultRowHeight="18.75"/>
  <cols>
    <col min="1" max="1" width="6.7109375" style="1" customWidth="1"/>
    <col min="2" max="2" width="19.42578125" style="2" customWidth="1"/>
    <col min="3" max="3" width="34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0</v>
      </c>
      <c r="C1" s="126"/>
      <c r="D1" s="126"/>
      <c r="E1" s="127" t="s">
        <v>45</v>
      </c>
      <c r="F1" s="127"/>
      <c r="G1" s="51" t="s">
        <v>41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472.82835283528357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 t="s">
        <v>46</v>
      </c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28</v>
      </c>
      <c r="F3" s="127"/>
      <c r="N3" s="10" t="s">
        <v>4</v>
      </c>
      <c r="O3" s="11"/>
      <c r="P3" s="12">
        <f>+O7</f>
        <v>364.70000000000005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11</v>
      </c>
      <c r="F5" s="14"/>
      <c r="G5" s="10" t="s">
        <v>7</v>
      </c>
      <c r="H5" s="21">
        <v>1.696</v>
      </c>
      <c r="N5" s="131" t="s">
        <v>8</v>
      </c>
      <c r="O5" s="131"/>
      <c r="P5" s="22">
        <f>P1-P2-P3-P4</f>
        <v>108.12835283528352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4" t="s">
        <v>11</v>
      </c>
      <c r="F7" s="135"/>
      <c r="G7" s="25">
        <f>SUM(G11:G88)</f>
        <v>86</v>
      </c>
      <c r="H7" s="25">
        <f>SUM(H11:H88)</f>
        <v>13.128352835283527</v>
      </c>
      <c r="I7" s="65">
        <f>SUM(I11:I88)</f>
        <v>0</v>
      </c>
      <c r="J7" s="71">
        <f>SUM(J11:J88)</f>
        <v>396.1</v>
      </c>
      <c r="K7" s="66">
        <f>SUM(K11:K88)</f>
        <v>0</v>
      </c>
      <c r="L7" s="66">
        <f>SUM(L11:L88)</f>
        <v>0</v>
      </c>
      <c r="M7" s="66">
        <f>SUM(M11:M88)</f>
        <v>63.6</v>
      </c>
      <c r="N7" s="66">
        <f>SUM(N11:N88)</f>
        <v>472.82835283528351</v>
      </c>
      <c r="O7" s="67">
        <f>SUM(O11:O88)</f>
        <v>364.70000000000005</v>
      </c>
      <c r="P7" s="13">
        <f>+N7-SUM(I7:M7)</f>
        <v>13.128352835283465</v>
      </c>
    </row>
    <row r="8" spans="1:19" ht="36" customHeight="1" thickTop="1" thickBot="1">
      <c r="A8" s="112"/>
      <c r="B8" s="64"/>
      <c r="C8" s="114" t="s">
        <v>13</v>
      </c>
      <c r="D8" s="116" t="s">
        <v>25</v>
      </c>
      <c r="E8" s="115" t="s">
        <v>14</v>
      </c>
      <c r="F8" s="117" t="s">
        <v>34</v>
      </c>
      <c r="G8" s="118" t="s">
        <v>15</v>
      </c>
      <c r="H8" s="119" t="s">
        <v>16</v>
      </c>
      <c r="I8" s="124" t="s">
        <v>37</v>
      </c>
      <c r="J8" s="124" t="s">
        <v>39</v>
      </c>
      <c r="K8" s="124" t="s">
        <v>38</v>
      </c>
      <c r="L8" s="132" t="s">
        <v>35</v>
      </c>
      <c r="M8" s="133"/>
      <c r="N8" s="110" t="s">
        <v>17</v>
      </c>
      <c r="O8" s="122" t="s">
        <v>18</v>
      </c>
      <c r="P8" s="109" t="s">
        <v>19</v>
      </c>
      <c r="R8" s="2"/>
    </row>
    <row r="9" spans="1:19" ht="36" customHeight="1" thickTop="1" thickBot="1">
      <c r="A9" s="113"/>
      <c r="B9" s="64" t="s">
        <v>12</v>
      </c>
      <c r="C9" s="115"/>
      <c r="D9" s="115"/>
      <c r="E9" s="115"/>
      <c r="F9" s="117"/>
      <c r="G9" s="118"/>
      <c r="H9" s="120"/>
      <c r="I9" s="125" t="s">
        <v>37</v>
      </c>
      <c r="J9" s="125"/>
      <c r="K9" s="125" t="s">
        <v>36</v>
      </c>
      <c r="L9" s="136" t="s">
        <v>23</v>
      </c>
      <c r="M9" s="129" t="s">
        <v>24</v>
      </c>
      <c r="N9" s="111"/>
      <c r="O9" s="123"/>
      <c r="P9" s="109"/>
      <c r="R9" s="2"/>
    </row>
    <row r="10" spans="1:19" ht="37.5" customHeight="1" thickTop="1" thickBot="1">
      <c r="A10" s="113"/>
      <c r="B10" s="55"/>
      <c r="C10" s="115"/>
      <c r="D10" s="115"/>
      <c r="E10" s="115"/>
      <c r="F10" s="117"/>
      <c r="G10" s="26" t="s">
        <v>20</v>
      </c>
      <c r="H10" s="121"/>
      <c r="I10" s="125"/>
      <c r="J10" s="125"/>
      <c r="K10" s="125"/>
      <c r="L10" s="137"/>
      <c r="M10" s="130"/>
      <c r="N10" s="111"/>
      <c r="O10" s="123"/>
      <c r="P10" s="109"/>
      <c r="R10" s="2"/>
    </row>
    <row r="11" spans="1:19" ht="30" customHeight="1" thickTop="1">
      <c r="A11" s="27">
        <v>1</v>
      </c>
      <c r="B11" s="47">
        <v>41548</v>
      </c>
      <c r="C11" s="29" t="s">
        <v>54</v>
      </c>
      <c r="D11" s="29" t="s">
        <v>49</v>
      </c>
      <c r="E11" s="69"/>
      <c r="F11" s="69" t="s">
        <v>52</v>
      </c>
      <c r="G11" s="107"/>
      <c r="H11" s="105">
        <f t="shared" ref="H11:H23" si="0">IF($E$3="si",($H$5/$H$6*G11),IF($E$3="no",G11*$H$4,0))</f>
        <v>0</v>
      </c>
      <c r="I11" s="72"/>
      <c r="J11" s="72">
        <v>44.5</v>
      </c>
      <c r="K11" s="34"/>
      <c r="L11" s="35"/>
      <c r="M11" s="37"/>
      <c r="N11" s="39">
        <f t="shared" ref="N11:N23" si="1">SUM(H11:M11)</f>
        <v>44.5</v>
      </c>
      <c r="O11" s="43">
        <v>44.5</v>
      </c>
      <c r="P11" s="41" t="str">
        <f t="shared" ref="P11:P23" si="2">IF($F11="Milano","X","")</f>
        <v>X</v>
      </c>
      <c r="R11" s="2"/>
    </row>
    <row r="12" spans="1:19" ht="30" customHeight="1">
      <c r="A12" s="42">
        <v>2</v>
      </c>
      <c r="B12" s="47">
        <v>41548</v>
      </c>
      <c r="C12" s="29" t="s">
        <v>54</v>
      </c>
      <c r="D12" s="44" t="s">
        <v>49</v>
      </c>
      <c r="E12" s="69"/>
      <c r="F12" s="69" t="s">
        <v>52</v>
      </c>
      <c r="G12" s="108"/>
      <c r="H12" s="105">
        <f t="shared" si="0"/>
        <v>0</v>
      </c>
      <c r="I12" s="72"/>
      <c r="J12" s="72">
        <v>21.6</v>
      </c>
      <c r="K12" s="34"/>
      <c r="L12" s="35"/>
      <c r="M12" s="37"/>
      <c r="N12" s="39">
        <f t="shared" si="1"/>
        <v>21.6</v>
      </c>
      <c r="O12" s="43">
        <v>21.6</v>
      </c>
      <c r="P12" s="41" t="str">
        <f t="shared" si="2"/>
        <v>X</v>
      </c>
      <c r="R12" s="2"/>
    </row>
    <row r="13" spans="1:19" ht="30" customHeight="1">
      <c r="A13" s="42">
        <v>3</v>
      </c>
      <c r="B13" s="28">
        <v>41555</v>
      </c>
      <c r="C13" s="29" t="s">
        <v>48</v>
      </c>
      <c r="D13" s="29" t="s">
        <v>49</v>
      </c>
      <c r="E13" s="69"/>
      <c r="F13" s="69" t="s">
        <v>52</v>
      </c>
      <c r="G13" s="100"/>
      <c r="H13" s="105">
        <f t="shared" si="0"/>
        <v>0</v>
      </c>
      <c r="I13" s="72"/>
      <c r="J13" s="72">
        <v>120</v>
      </c>
      <c r="K13" s="34"/>
      <c r="L13" s="35"/>
      <c r="M13" s="37"/>
      <c r="N13" s="39">
        <f t="shared" si="1"/>
        <v>120</v>
      </c>
      <c r="O13" s="43">
        <v>120</v>
      </c>
      <c r="P13" s="41" t="str">
        <f t="shared" si="2"/>
        <v>X</v>
      </c>
      <c r="R13" s="2"/>
    </row>
    <row r="14" spans="1:19" ht="30" customHeight="1">
      <c r="A14" s="42">
        <v>4</v>
      </c>
      <c r="B14" s="28">
        <v>41557</v>
      </c>
      <c r="C14" s="29" t="s">
        <v>48</v>
      </c>
      <c r="D14" s="29" t="s">
        <v>53</v>
      </c>
      <c r="E14" s="69"/>
      <c r="F14" s="69" t="s">
        <v>52</v>
      </c>
      <c r="G14" s="100"/>
      <c r="H14" s="105">
        <f t="shared" si="0"/>
        <v>0</v>
      </c>
      <c r="I14" s="72"/>
      <c r="J14" s="72"/>
      <c r="K14" s="34"/>
      <c r="L14" s="35"/>
      <c r="M14" s="37">
        <v>3</v>
      </c>
      <c r="N14" s="39">
        <f t="shared" si="1"/>
        <v>3</v>
      </c>
      <c r="O14" s="43">
        <v>3</v>
      </c>
      <c r="P14" s="41" t="str">
        <f t="shared" si="2"/>
        <v>X</v>
      </c>
      <c r="R14" s="2"/>
    </row>
    <row r="15" spans="1:19" ht="30" customHeight="1">
      <c r="A15" s="42">
        <v>5</v>
      </c>
      <c r="B15" s="28">
        <v>41557</v>
      </c>
      <c r="C15" s="29" t="s">
        <v>48</v>
      </c>
      <c r="D15" s="29" t="s">
        <v>49</v>
      </c>
      <c r="E15" s="69"/>
      <c r="F15" s="69" t="s">
        <v>52</v>
      </c>
      <c r="G15" s="108"/>
      <c r="H15" s="105">
        <f t="shared" si="0"/>
        <v>0</v>
      </c>
      <c r="I15" s="72"/>
      <c r="J15" s="72">
        <v>65</v>
      </c>
      <c r="K15" s="34"/>
      <c r="L15" s="35"/>
      <c r="M15" s="37"/>
      <c r="N15" s="39">
        <f t="shared" si="1"/>
        <v>65</v>
      </c>
      <c r="O15" s="43"/>
      <c r="P15" s="41" t="str">
        <f t="shared" si="2"/>
        <v>X</v>
      </c>
      <c r="R15" s="2"/>
    </row>
    <row r="16" spans="1:19" ht="30" customHeight="1">
      <c r="A16" s="42">
        <v>6</v>
      </c>
      <c r="B16" s="28">
        <v>41561</v>
      </c>
      <c r="C16" s="29" t="s">
        <v>50</v>
      </c>
      <c r="D16" s="29" t="s">
        <v>53</v>
      </c>
      <c r="E16" s="69"/>
      <c r="F16" s="69"/>
      <c r="G16" s="100"/>
      <c r="H16" s="105">
        <f t="shared" si="0"/>
        <v>0</v>
      </c>
      <c r="I16" s="72"/>
      <c r="J16" s="72"/>
      <c r="K16" s="34"/>
      <c r="L16" s="35"/>
      <c r="M16" s="37">
        <v>4.8</v>
      </c>
      <c r="N16" s="39">
        <f t="shared" si="1"/>
        <v>4.8</v>
      </c>
      <c r="O16" s="43">
        <v>4.8</v>
      </c>
      <c r="P16" s="41" t="str">
        <f t="shared" si="2"/>
        <v/>
      </c>
      <c r="R16" s="2"/>
    </row>
    <row r="17" spans="1:18" ht="30" customHeight="1">
      <c r="A17" s="42">
        <v>7</v>
      </c>
      <c r="B17" s="28">
        <v>41561</v>
      </c>
      <c r="C17" s="29" t="s">
        <v>50</v>
      </c>
      <c r="D17" s="29" t="s">
        <v>53</v>
      </c>
      <c r="E17" s="69"/>
      <c r="F17" s="69"/>
      <c r="G17" s="100"/>
      <c r="H17" s="105">
        <f t="shared" si="0"/>
        <v>0</v>
      </c>
      <c r="I17" s="72"/>
      <c r="J17" s="72"/>
      <c r="K17" s="34"/>
      <c r="L17" s="35"/>
      <c r="M17" s="37">
        <v>12.5</v>
      </c>
      <c r="N17" s="39">
        <f t="shared" si="1"/>
        <v>12.5</v>
      </c>
      <c r="O17" s="43">
        <v>12.5</v>
      </c>
      <c r="P17" s="41" t="str">
        <f t="shared" si="2"/>
        <v/>
      </c>
      <c r="R17" s="2"/>
    </row>
    <row r="18" spans="1:18" ht="30" customHeight="1">
      <c r="A18" s="42">
        <v>8</v>
      </c>
      <c r="B18" s="28">
        <v>41561</v>
      </c>
      <c r="C18" s="29" t="s">
        <v>50</v>
      </c>
      <c r="D18" s="29" t="s">
        <v>53</v>
      </c>
      <c r="E18" s="69"/>
      <c r="F18" s="69" t="s">
        <v>52</v>
      </c>
      <c r="G18" s="100"/>
      <c r="H18" s="105">
        <f t="shared" si="0"/>
        <v>0</v>
      </c>
      <c r="I18" s="72"/>
      <c r="J18" s="72"/>
      <c r="K18" s="34"/>
      <c r="L18" s="35"/>
      <c r="M18" s="35">
        <v>23.3</v>
      </c>
      <c r="N18" s="39">
        <f t="shared" si="1"/>
        <v>23.3</v>
      </c>
      <c r="O18" s="43">
        <v>23.3</v>
      </c>
      <c r="P18" s="41" t="str">
        <f t="shared" si="2"/>
        <v>X</v>
      </c>
      <c r="R18" s="2"/>
    </row>
    <row r="19" spans="1:18" ht="30" customHeight="1">
      <c r="A19" s="42">
        <v>9</v>
      </c>
      <c r="B19" s="28">
        <v>41561</v>
      </c>
      <c r="C19" s="29" t="s">
        <v>50</v>
      </c>
      <c r="D19" s="44" t="s">
        <v>55</v>
      </c>
      <c r="E19" s="69"/>
      <c r="F19" s="69"/>
      <c r="G19" s="101">
        <v>43</v>
      </c>
      <c r="H19" s="105">
        <f t="shared" si="0"/>
        <v>6.5641764176417636</v>
      </c>
      <c r="I19" s="72"/>
      <c r="J19" s="72"/>
      <c r="K19" s="34"/>
      <c r="L19" s="35"/>
      <c r="M19" s="35"/>
      <c r="N19" s="39">
        <f t="shared" si="1"/>
        <v>6.5641764176417636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>
        <v>41562</v>
      </c>
      <c r="C20" s="29" t="s">
        <v>50</v>
      </c>
      <c r="D20" s="44" t="s">
        <v>49</v>
      </c>
      <c r="E20" s="69"/>
      <c r="F20" s="69"/>
      <c r="G20" s="103"/>
      <c r="H20" s="105">
        <f t="shared" si="0"/>
        <v>0</v>
      </c>
      <c r="I20" s="72"/>
      <c r="J20" s="72">
        <v>30</v>
      </c>
      <c r="K20" s="34"/>
      <c r="L20" s="35"/>
      <c r="M20" s="35"/>
      <c r="N20" s="39">
        <f t="shared" si="1"/>
        <v>30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41562</v>
      </c>
      <c r="C21" s="29" t="s">
        <v>50</v>
      </c>
      <c r="D21" s="44" t="s">
        <v>53</v>
      </c>
      <c r="E21" s="69"/>
      <c r="F21" s="69"/>
      <c r="G21" s="103"/>
      <c r="H21" s="105">
        <f t="shared" si="0"/>
        <v>0</v>
      </c>
      <c r="I21" s="72"/>
      <c r="J21" s="72"/>
      <c r="K21" s="34"/>
      <c r="L21" s="35"/>
      <c r="M21" s="35">
        <v>20</v>
      </c>
      <c r="N21" s="39">
        <f t="shared" si="1"/>
        <v>20</v>
      </c>
      <c r="O21" s="43">
        <v>20</v>
      </c>
      <c r="P21" s="41" t="str">
        <f t="shared" si="2"/>
        <v/>
      </c>
      <c r="R21" s="2"/>
    </row>
    <row r="22" spans="1:18" ht="30" customHeight="1">
      <c r="A22" s="42">
        <v>12</v>
      </c>
      <c r="B22" s="28">
        <v>41563</v>
      </c>
      <c r="C22" s="29" t="s">
        <v>50</v>
      </c>
      <c r="D22" s="44" t="s">
        <v>51</v>
      </c>
      <c r="E22" s="69"/>
      <c r="F22" s="69" t="s">
        <v>52</v>
      </c>
      <c r="G22" s="103"/>
      <c r="H22" s="105">
        <f t="shared" si="0"/>
        <v>0</v>
      </c>
      <c r="I22" s="72"/>
      <c r="J22" s="72">
        <v>115</v>
      </c>
      <c r="K22" s="34"/>
      <c r="L22" s="35"/>
      <c r="M22" s="35"/>
      <c r="N22" s="39">
        <f t="shared" si="1"/>
        <v>115</v>
      </c>
      <c r="O22" s="43">
        <v>115</v>
      </c>
      <c r="P22" s="41" t="str">
        <f t="shared" si="2"/>
        <v>X</v>
      </c>
      <c r="R22" s="2"/>
    </row>
    <row r="23" spans="1:18" ht="30" customHeight="1">
      <c r="A23" s="42">
        <v>13</v>
      </c>
      <c r="B23" s="28">
        <v>41563</v>
      </c>
      <c r="C23" s="29" t="s">
        <v>50</v>
      </c>
      <c r="D23" s="44" t="s">
        <v>55</v>
      </c>
      <c r="E23" s="69"/>
      <c r="F23" s="69"/>
      <c r="G23" s="101">
        <v>43</v>
      </c>
      <c r="H23" s="105">
        <f t="shared" si="0"/>
        <v>6.5641764176417636</v>
      </c>
      <c r="I23" s="72"/>
      <c r="J23" s="72"/>
      <c r="K23" s="34"/>
      <c r="L23" s="35"/>
      <c r="M23" s="35"/>
      <c r="N23" s="39">
        <f t="shared" si="1"/>
        <v>6.5641764176417636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1"/>
      <c r="H24" s="105">
        <f t="shared" ref="H24:H75" si="3">IF($E$3="si",($H$5/$H$6*G24),IF($E$3="no",G24*$H$4,0))</f>
        <v>0</v>
      </c>
      <c r="I24" s="72"/>
      <c r="J24" s="72"/>
      <c r="K24" s="34"/>
      <c r="L24" s="35"/>
      <c r="M24" s="35"/>
      <c r="N24" s="39">
        <f t="shared" ref="N24:N83" si="4">SUM(H24:M24)</f>
        <v>0</v>
      </c>
      <c r="O24" s="43"/>
      <c r="P24" s="41" t="str">
        <f t="shared" ref="P24:P83" si="5">IF($F24="Milano","X","")</f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1"/>
      <c r="H25" s="105">
        <f t="shared" si="3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5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1"/>
      <c r="H26" s="105">
        <f t="shared" si="3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5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1"/>
      <c r="H27" s="105">
        <f t="shared" si="3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5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1"/>
      <c r="H28" s="105">
        <f t="shared" si="3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5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1"/>
      <c r="H29" s="105">
        <f t="shared" si="3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5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1"/>
      <c r="H30" s="105">
        <f t="shared" si="3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5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1"/>
      <c r="H31" s="105">
        <f t="shared" si="3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5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1"/>
      <c r="H32" s="105">
        <f t="shared" si="3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5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1"/>
      <c r="H33" s="105">
        <f t="shared" si="3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5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1"/>
      <c r="H34" s="105">
        <f t="shared" si="3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5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1"/>
      <c r="H35" s="105">
        <f t="shared" si="3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5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2">
        <f t="shared" si="3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5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2">
        <f t="shared" si="3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5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2">
        <f t="shared" si="3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5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2">
        <f t="shared" si="3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5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2">
        <f t="shared" si="3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5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2">
        <f t="shared" si="3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5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2">
        <f t="shared" si="3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5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2">
        <f t="shared" si="3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5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2">
        <f t="shared" si="3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5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2">
        <f t="shared" si="3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5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2">
        <f t="shared" si="3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5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2">
        <f t="shared" si="3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5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2">
        <f t="shared" si="3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5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2">
        <f t="shared" si="3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5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2">
        <f t="shared" si="3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5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2">
        <f t="shared" si="3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5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2">
        <f t="shared" si="3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5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2">
        <f t="shared" si="3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5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2">
        <f t="shared" si="3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5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2">
        <f t="shared" si="3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5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2">
        <f t="shared" si="3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5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2">
        <f t="shared" si="3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5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2">
        <f t="shared" si="3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5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2">
        <f t="shared" si="3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5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2">
        <f t="shared" si="3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5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2">
        <f t="shared" si="3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5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2">
        <f t="shared" si="3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5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2">
        <f t="shared" si="3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5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2">
        <f t="shared" si="3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5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2">
        <f t="shared" si="3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5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2">
        <f t="shared" si="3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5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2">
        <f t="shared" si="3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5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2">
        <f t="shared" si="3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5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2">
        <f t="shared" si="3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5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2">
        <f t="shared" si="3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5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2">
        <f t="shared" si="3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5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2">
        <f t="shared" si="3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5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2">
        <f t="shared" si="3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5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2">
        <f t="shared" si="3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5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2">
        <f t="shared" si="3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5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2">
        <f t="shared" ref="H76:H88" si="6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5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2">
        <f t="shared" si="6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5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2">
        <f t="shared" si="6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5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3"/>
      <c r="H79" s="73">
        <f t="shared" si="6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5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3"/>
      <c r="H80" s="73">
        <f t="shared" si="6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5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3"/>
      <c r="H81" s="73">
        <f t="shared" si="6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5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3"/>
      <c r="H82" s="73">
        <f t="shared" si="6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5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3"/>
      <c r="H83" s="73">
        <f t="shared" si="6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5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8" si="8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6"/>
        <v>0</v>
      </c>
      <c r="I88" s="36"/>
      <c r="J88" s="36"/>
      <c r="K88" s="37"/>
      <c r="L88" s="37"/>
      <c r="M88" s="38"/>
      <c r="N88" s="39">
        <f t="shared" ref="N88" si="9">SUM(H88:M88)</f>
        <v>0</v>
      </c>
      <c r="O88" s="43"/>
      <c r="P88" s="41" t="str">
        <f t="shared" si="8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6"/>
      <c r="K90" s="106"/>
      <c r="L90" s="61"/>
      <c r="M90" s="61"/>
      <c r="N90" s="61"/>
      <c r="O90" s="61"/>
      <c r="P90" s="106"/>
      <c r="Q90" s="3"/>
    </row>
    <row r="91" spans="1:18">
      <c r="A91" s="84"/>
      <c r="B91" s="85"/>
      <c r="C91" s="86"/>
      <c r="D91" s="87"/>
      <c r="E91" s="87"/>
      <c r="F91" s="88"/>
      <c r="G91" s="89"/>
      <c r="H91" s="90"/>
      <c r="I91" s="91"/>
      <c r="J91" s="106"/>
      <c r="K91" s="106"/>
      <c r="L91" s="91"/>
      <c r="M91" s="91"/>
      <c r="N91" s="92"/>
      <c r="O91" s="93"/>
      <c r="P91" s="106"/>
      <c r="Q91" s="3"/>
    </row>
    <row r="92" spans="1:18">
      <c r="A92" s="60"/>
      <c r="B92" s="78" t="s">
        <v>42</v>
      </c>
      <c r="C92" s="78"/>
      <c r="D92" s="78"/>
      <c r="E92" s="61"/>
      <c r="F92" s="61"/>
      <c r="G92" s="78" t="s">
        <v>44</v>
      </c>
      <c r="H92" s="78"/>
      <c r="I92" s="78"/>
      <c r="J92" s="106"/>
      <c r="K92" s="106"/>
      <c r="L92" s="78" t="s">
        <v>43</v>
      </c>
      <c r="M92" s="78"/>
      <c r="N92" s="78"/>
      <c r="O92" s="61"/>
      <c r="P92" s="106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6"/>
      <c r="K93" s="106"/>
      <c r="L93" s="61"/>
      <c r="M93" s="61"/>
      <c r="N93" s="61"/>
      <c r="O93" s="61"/>
      <c r="P93" s="106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6"/>
      <c r="K94" s="106"/>
      <c r="L94" s="61"/>
      <c r="M94" s="61"/>
      <c r="N94" s="61"/>
      <c r="O94" s="61"/>
      <c r="P94" s="106"/>
      <c r="Q94" s="3"/>
    </row>
  </sheetData>
  <sortState ref="B11:P23">
    <sortCondition ref="B11"/>
  </sortState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R11" sqref="R11: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27" t="s">
        <v>45</v>
      </c>
      <c r="E1" s="127"/>
      <c r="F1" s="51" t="s">
        <v>41</v>
      </c>
      <c r="G1" s="50" t="s">
        <v>56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153.75</v>
      </c>
      <c r="Q1" s="3" t="s">
        <v>28</v>
      </c>
      <c r="R1" s="156">
        <f>SUM(R11:R12)</f>
        <v>182.21</v>
      </c>
    </row>
    <row r="2" spans="1:18" s="8" customFormat="1" ht="57.75" customHeight="1">
      <c r="A2" s="4"/>
      <c r="B2" s="128" t="s">
        <v>2</v>
      </c>
      <c r="C2" s="128"/>
      <c r="D2" s="127" t="s">
        <v>46</v>
      </c>
      <c r="E2" s="127"/>
      <c r="F2" s="9"/>
      <c r="G2" s="9"/>
      <c r="N2" s="10" t="s">
        <v>3</v>
      </c>
      <c r="O2" s="11"/>
      <c r="P2" s="12"/>
      <c r="Q2" s="3" t="s">
        <v>27</v>
      </c>
      <c r="R2" s="156"/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2">
        <f>+O7</f>
        <v>153.75</v>
      </c>
      <c r="Q3" s="13"/>
      <c r="R3" s="156">
        <f>SUM(R11:R12)</f>
        <v>182.21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6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31" t="s">
        <v>8</v>
      </c>
      <c r="O5" s="131"/>
      <c r="P5" s="58">
        <f>P1-P2-P3-P4</f>
        <v>0</v>
      </c>
      <c r="Q5" s="13"/>
      <c r="R5" s="156">
        <f>R1-R3</f>
        <v>0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1" t="s">
        <v>30</v>
      </c>
      <c r="B7" s="152"/>
      <c r="C7" s="153"/>
      <c r="D7" s="138" t="s">
        <v>11</v>
      </c>
      <c r="E7" s="139"/>
      <c r="F7" s="139"/>
      <c r="G7" s="99">
        <f>SUM(G11:G40)</f>
        <v>0</v>
      </c>
      <c r="H7" s="97">
        <f>SUM(H11:H40)</f>
        <v>0</v>
      </c>
      <c r="I7" s="81">
        <f>SUM(I11:I40)</f>
        <v>0</v>
      </c>
      <c r="J7" s="81">
        <f>SUM(J11:J40)</f>
        <v>0</v>
      </c>
      <c r="K7" s="81">
        <f>SUM(K11:K40)</f>
        <v>0</v>
      </c>
      <c r="L7" s="81">
        <f>SUM(L11:L40)</f>
        <v>0</v>
      </c>
      <c r="M7" s="82">
        <f>SUM(M11:M40)</f>
        <v>153.75</v>
      </c>
      <c r="N7" s="80">
        <f>SUM(N11:N40)</f>
        <v>153.75</v>
      </c>
      <c r="O7" s="83">
        <f>SUM(O11:O40)</f>
        <v>153.75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0" t="s">
        <v>25</v>
      </c>
      <c r="E8" s="115" t="s">
        <v>33</v>
      </c>
      <c r="F8" s="142" t="s">
        <v>32</v>
      </c>
      <c r="G8" s="143" t="s">
        <v>15</v>
      </c>
      <c r="H8" s="145" t="s">
        <v>16</v>
      </c>
      <c r="I8" s="125" t="s">
        <v>37</v>
      </c>
      <c r="J8" s="124" t="s">
        <v>39</v>
      </c>
      <c r="K8" s="124" t="s">
        <v>38</v>
      </c>
      <c r="L8" s="154" t="s">
        <v>22</v>
      </c>
      <c r="M8" s="155"/>
      <c r="N8" s="111" t="s">
        <v>17</v>
      </c>
      <c r="O8" s="123" t="s">
        <v>18</v>
      </c>
      <c r="P8" s="109" t="s">
        <v>19</v>
      </c>
      <c r="Q8" s="2"/>
      <c r="R8" s="146" t="s">
        <v>40</v>
      </c>
    </row>
    <row r="9" spans="1:18" ht="36" customHeight="1" thickTop="1" thickBot="1">
      <c r="A9" s="113"/>
      <c r="B9" s="115" t="s">
        <v>12</v>
      </c>
      <c r="C9" s="115"/>
      <c r="D9" s="141"/>
      <c r="E9" s="115"/>
      <c r="F9" s="142"/>
      <c r="G9" s="144"/>
      <c r="H9" s="145" t="s">
        <v>37</v>
      </c>
      <c r="I9" s="125" t="s">
        <v>37</v>
      </c>
      <c r="J9" s="125"/>
      <c r="K9" s="125" t="s">
        <v>36</v>
      </c>
      <c r="L9" s="136" t="s">
        <v>23</v>
      </c>
      <c r="M9" s="150" t="s">
        <v>24</v>
      </c>
      <c r="N9" s="111"/>
      <c r="O9" s="123"/>
      <c r="P9" s="109"/>
      <c r="Q9" s="2"/>
      <c r="R9" s="147"/>
    </row>
    <row r="10" spans="1:18" ht="37.5" customHeight="1" thickTop="1" thickBot="1">
      <c r="A10" s="113"/>
      <c r="B10" s="115"/>
      <c r="C10" s="115"/>
      <c r="D10" s="141"/>
      <c r="E10" s="115"/>
      <c r="F10" s="142"/>
      <c r="G10" s="96" t="s">
        <v>20</v>
      </c>
      <c r="H10" s="145"/>
      <c r="I10" s="125"/>
      <c r="J10" s="125"/>
      <c r="K10" s="125"/>
      <c r="L10" s="149"/>
      <c r="M10" s="130"/>
      <c r="N10" s="111"/>
      <c r="O10" s="123"/>
      <c r="P10" s="109"/>
      <c r="Q10" s="2"/>
      <c r="R10" s="148"/>
    </row>
    <row r="11" spans="1:18" ht="30" customHeight="1" thickTop="1">
      <c r="A11" s="27">
        <v>1</v>
      </c>
      <c r="B11" s="47">
        <v>41555</v>
      </c>
      <c r="C11" s="29" t="s">
        <v>48</v>
      </c>
      <c r="D11" s="30" t="s">
        <v>53</v>
      </c>
      <c r="E11" s="30" t="s">
        <v>58</v>
      </c>
      <c r="F11" s="31" t="s">
        <v>59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50.75</v>
      </c>
      <c r="N11" s="39">
        <f>SUM(H11:M11)</f>
        <v>50.75</v>
      </c>
      <c r="O11" s="40">
        <v>50.75</v>
      </c>
      <c r="P11" s="41"/>
      <c r="Q11" s="2"/>
      <c r="R11" s="74">
        <v>60.15</v>
      </c>
    </row>
    <row r="12" spans="1:18" ht="30" customHeight="1">
      <c r="A12" s="42">
        <v>2</v>
      </c>
      <c r="B12" s="47">
        <v>41556</v>
      </c>
      <c r="C12" s="44" t="s">
        <v>48</v>
      </c>
      <c r="D12" s="30" t="s">
        <v>53</v>
      </c>
      <c r="E12" s="30" t="s">
        <v>58</v>
      </c>
      <c r="F12" s="31" t="s">
        <v>59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103</v>
      </c>
      <c r="N12" s="39">
        <f>SUM(H12:M12)</f>
        <v>103</v>
      </c>
      <c r="O12" s="43">
        <v>103</v>
      </c>
      <c r="P12" s="41"/>
      <c r="Q12" s="2"/>
      <c r="R12" s="74">
        <v>122.06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1">SUM(H13:M13)</f>
        <v>0</v>
      </c>
      <c r="O13" s="43"/>
      <c r="P13" s="41" t="str">
        <f t="shared" ref="P13:P27" si="2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8"/>
      <c r="L14" s="37"/>
      <c r="M14" s="38"/>
      <c r="N14" s="39">
        <f t="shared" si="1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sortState ref="B11:P12">
    <sortCondition ref="B11"/>
  </sortState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23:C40 C12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R11" sqref="R11:R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27" t="s">
        <v>45</v>
      </c>
      <c r="E1" s="127"/>
      <c r="F1" s="51" t="s">
        <v>41</v>
      </c>
      <c r="G1" s="50" t="s">
        <v>60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7392</v>
      </c>
      <c r="Q1" s="3" t="s">
        <v>28</v>
      </c>
      <c r="R1" s="156">
        <f>SUM(R11:R15)</f>
        <v>287.37</v>
      </c>
    </row>
    <row r="2" spans="1:18" s="8" customFormat="1" ht="57.75" customHeight="1">
      <c r="A2" s="4"/>
      <c r="B2" s="128" t="s">
        <v>2</v>
      </c>
      <c r="C2" s="128"/>
      <c r="D2" s="127" t="s">
        <v>46</v>
      </c>
      <c r="E2" s="127"/>
      <c r="F2" s="9"/>
      <c r="G2" s="9"/>
      <c r="N2" s="10" t="s">
        <v>3</v>
      </c>
      <c r="O2" s="11"/>
      <c r="P2" s="12"/>
      <c r="Q2" s="3" t="s">
        <v>27</v>
      </c>
      <c r="R2" s="156"/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2">
        <f>+O7</f>
        <v>7392</v>
      </c>
      <c r="Q3" s="13"/>
      <c r="R3" s="156">
        <f>SUM(R11:R16)</f>
        <v>287.37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6"/>
    </row>
    <row r="5" spans="1:18" s="8" customFormat="1" ht="43.5" customHeight="1" thickTop="1" thickBot="1">
      <c r="A5" s="4"/>
      <c r="B5" s="19" t="s">
        <v>6</v>
      </c>
      <c r="C5" s="20"/>
      <c r="D5" s="59">
        <v>5</v>
      </c>
      <c r="E5" s="14"/>
      <c r="F5" s="10" t="s">
        <v>7</v>
      </c>
      <c r="G5" s="79">
        <v>1.1100000000000001</v>
      </c>
      <c r="N5" s="131" t="s">
        <v>8</v>
      </c>
      <c r="O5" s="131"/>
      <c r="P5" s="58">
        <f>P1-P2-P3-P4</f>
        <v>0</v>
      </c>
      <c r="Q5" s="13"/>
      <c r="R5" s="156">
        <f>R1-R3</f>
        <v>0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1" t="s">
        <v>30</v>
      </c>
      <c r="B7" s="152"/>
      <c r="C7" s="153"/>
      <c r="D7" s="138" t="s">
        <v>11</v>
      </c>
      <c r="E7" s="139"/>
      <c r="F7" s="139"/>
      <c r="G7" s="99">
        <f>SUM(G11:G40)</f>
        <v>0</v>
      </c>
      <c r="H7" s="97">
        <f>SUM(H11:H40)</f>
        <v>0</v>
      </c>
      <c r="I7" s="81">
        <f>SUM(I11:I40)</f>
        <v>0</v>
      </c>
      <c r="J7" s="81">
        <f>SUM(J11:J40)</f>
        <v>0</v>
      </c>
      <c r="K7" s="81">
        <f>SUM(K11:K40)</f>
        <v>0</v>
      </c>
      <c r="L7" s="81">
        <f>SUM(L11:L40)</f>
        <v>5836</v>
      </c>
      <c r="M7" s="82">
        <f>SUM(M11:M40)</f>
        <v>1556</v>
      </c>
      <c r="N7" s="80">
        <f>SUM(N11:N40)</f>
        <v>7392</v>
      </c>
      <c r="O7" s="83">
        <f>SUM(O11:O40)</f>
        <v>7392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0" t="s">
        <v>25</v>
      </c>
      <c r="E8" s="115" t="s">
        <v>33</v>
      </c>
      <c r="F8" s="142" t="s">
        <v>32</v>
      </c>
      <c r="G8" s="143" t="s">
        <v>15</v>
      </c>
      <c r="H8" s="145" t="s">
        <v>16</v>
      </c>
      <c r="I8" s="125" t="s">
        <v>37</v>
      </c>
      <c r="J8" s="124" t="s">
        <v>39</v>
      </c>
      <c r="K8" s="124" t="s">
        <v>38</v>
      </c>
      <c r="L8" s="154" t="s">
        <v>22</v>
      </c>
      <c r="M8" s="155"/>
      <c r="N8" s="111" t="s">
        <v>17</v>
      </c>
      <c r="O8" s="123" t="s">
        <v>18</v>
      </c>
      <c r="P8" s="109" t="s">
        <v>19</v>
      </c>
      <c r="Q8" s="2"/>
      <c r="R8" s="146" t="s">
        <v>40</v>
      </c>
    </row>
    <row r="9" spans="1:18" ht="36" customHeight="1" thickTop="1" thickBot="1">
      <c r="A9" s="113"/>
      <c r="B9" s="115" t="s">
        <v>12</v>
      </c>
      <c r="C9" s="115"/>
      <c r="D9" s="141"/>
      <c r="E9" s="115"/>
      <c r="F9" s="142"/>
      <c r="G9" s="144"/>
      <c r="H9" s="145" t="s">
        <v>37</v>
      </c>
      <c r="I9" s="125" t="s">
        <v>37</v>
      </c>
      <c r="J9" s="125"/>
      <c r="K9" s="125" t="s">
        <v>36</v>
      </c>
      <c r="L9" s="136" t="s">
        <v>23</v>
      </c>
      <c r="M9" s="150" t="s">
        <v>24</v>
      </c>
      <c r="N9" s="111"/>
      <c r="O9" s="123"/>
      <c r="P9" s="109"/>
      <c r="Q9" s="2"/>
      <c r="R9" s="147"/>
    </row>
    <row r="10" spans="1:18" ht="37.5" customHeight="1" thickTop="1" thickBot="1">
      <c r="A10" s="113"/>
      <c r="B10" s="115"/>
      <c r="C10" s="115"/>
      <c r="D10" s="141"/>
      <c r="E10" s="115"/>
      <c r="F10" s="142"/>
      <c r="G10" s="96" t="s">
        <v>20</v>
      </c>
      <c r="H10" s="145"/>
      <c r="I10" s="125"/>
      <c r="J10" s="125"/>
      <c r="K10" s="125"/>
      <c r="L10" s="149"/>
      <c r="M10" s="130"/>
      <c r="N10" s="111"/>
      <c r="O10" s="123"/>
      <c r="P10" s="109"/>
      <c r="Q10" s="2"/>
      <c r="R10" s="148"/>
    </row>
    <row r="11" spans="1:18" ht="30" customHeight="1" thickTop="1">
      <c r="A11" s="27">
        <v>1</v>
      </c>
      <c r="B11" s="47">
        <v>41561</v>
      </c>
      <c r="C11" s="29" t="s">
        <v>61</v>
      </c>
      <c r="D11" s="30" t="s">
        <v>53</v>
      </c>
      <c r="E11" s="30" t="s">
        <v>62</v>
      </c>
      <c r="F11" s="31" t="s">
        <v>63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633</v>
      </c>
      <c r="N11" s="39">
        <f>SUM(H11:M11)</f>
        <v>633</v>
      </c>
      <c r="O11" s="40">
        <v>633</v>
      </c>
      <c r="P11" s="41" t="str">
        <f>IF(F11="Milano","X","")</f>
        <v/>
      </c>
      <c r="Q11" s="2"/>
      <c r="R11" s="76">
        <v>24.77</v>
      </c>
    </row>
    <row r="12" spans="1:18" ht="30" customHeight="1">
      <c r="A12" s="42">
        <v>2</v>
      </c>
      <c r="B12" s="47">
        <v>41561</v>
      </c>
      <c r="C12" s="44" t="s">
        <v>61</v>
      </c>
      <c r="D12" s="30" t="s">
        <v>53</v>
      </c>
      <c r="E12" s="30" t="s">
        <v>62</v>
      </c>
      <c r="F12" s="31" t="s">
        <v>63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694</v>
      </c>
      <c r="N12" s="39">
        <f>SUM(H12:M12)</f>
        <v>694</v>
      </c>
      <c r="O12" s="43">
        <v>694</v>
      </c>
      <c r="P12" s="41" t="str">
        <f>IF(F12="Milano","X","")</f>
        <v/>
      </c>
      <c r="Q12" s="2"/>
      <c r="R12" s="77">
        <v>26.96</v>
      </c>
    </row>
    <row r="13" spans="1:18" ht="30" customHeight="1">
      <c r="A13" s="42">
        <v>3</v>
      </c>
      <c r="B13" s="28">
        <v>41562</v>
      </c>
      <c r="C13" s="29" t="s">
        <v>61</v>
      </c>
      <c r="D13" s="30" t="s">
        <v>53</v>
      </c>
      <c r="E13" s="30" t="s">
        <v>62</v>
      </c>
      <c r="F13" s="31" t="s">
        <v>63</v>
      </c>
      <c r="G13" s="32"/>
      <c r="H13" s="33">
        <f>IF($D$3="si",($G$5/$G$6*G13),IF($D$3="no",G13*$G$4,0))</f>
        <v>0</v>
      </c>
      <c r="I13" s="34"/>
      <c r="J13" s="35"/>
      <c r="K13" s="68"/>
      <c r="L13" s="37"/>
      <c r="M13" s="38">
        <v>39</v>
      </c>
      <c r="N13" s="39">
        <f>SUM(H13:M13)</f>
        <v>39</v>
      </c>
      <c r="O13" s="43">
        <v>39</v>
      </c>
      <c r="P13" s="41"/>
      <c r="Q13" s="2"/>
      <c r="R13" s="74">
        <v>1.52</v>
      </c>
    </row>
    <row r="14" spans="1:18" ht="30" customHeight="1">
      <c r="A14" s="42">
        <v>4</v>
      </c>
      <c r="B14" s="28">
        <v>41562</v>
      </c>
      <c r="C14" s="29" t="s">
        <v>61</v>
      </c>
      <c r="D14" s="30" t="s">
        <v>53</v>
      </c>
      <c r="E14" s="30" t="s">
        <v>62</v>
      </c>
      <c r="F14" s="31" t="s">
        <v>63</v>
      </c>
      <c r="G14" s="32"/>
      <c r="H14" s="33">
        <f>IF($D$3="si",($G$5/$G$6*G14),IF($D$3="no",G14*$G$4,0))</f>
        <v>0</v>
      </c>
      <c r="I14" s="34"/>
      <c r="J14" s="35"/>
      <c r="K14" s="68"/>
      <c r="L14" s="37"/>
      <c r="M14" s="38">
        <v>190</v>
      </c>
      <c r="N14" s="39">
        <f>SUM(H14:M14)</f>
        <v>190</v>
      </c>
      <c r="O14" s="43">
        <v>190</v>
      </c>
      <c r="P14" s="41"/>
      <c r="Q14" s="2"/>
      <c r="R14" s="74">
        <v>7.39</v>
      </c>
    </row>
    <row r="15" spans="1:18" ht="30" customHeight="1">
      <c r="A15" s="42">
        <v>5</v>
      </c>
      <c r="B15" s="28">
        <v>41562</v>
      </c>
      <c r="C15" s="29" t="s">
        <v>61</v>
      </c>
      <c r="D15" s="30" t="s">
        <v>64</v>
      </c>
      <c r="E15" s="30" t="s">
        <v>62</v>
      </c>
      <c r="F15" s="31" t="s">
        <v>63</v>
      </c>
      <c r="G15" s="32"/>
      <c r="H15" s="33">
        <f>IF($D$3="si",($G$5/$G$6*G15),IF($D$3="no",G15*$G$4,0))</f>
        <v>0</v>
      </c>
      <c r="I15" s="34"/>
      <c r="J15" s="35"/>
      <c r="K15" s="68"/>
      <c r="L15" s="37">
        <v>5836</v>
      </c>
      <c r="M15" s="38"/>
      <c r="N15" s="39">
        <f>SUM(H15:M15)</f>
        <v>5836</v>
      </c>
      <c r="O15" s="43">
        <v>5836</v>
      </c>
      <c r="P15" s="41" t="str">
        <f>IF(F15="Milano","X","")</f>
        <v/>
      </c>
      <c r="Q15" s="2"/>
      <c r="R15" s="75">
        <v>226.73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ref="H16:H39" si="0">IF($D$3="si",($G$5/$G$6*G16),IF($D$3="no",G16*$G$4,0))</f>
        <v>0</v>
      </c>
      <c r="I16" s="34"/>
      <c r="J16" s="35"/>
      <c r="K16" s="68"/>
      <c r="L16" s="37"/>
      <c r="M16" s="38"/>
      <c r="N16" s="39">
        <f t="shared" ref="N16:N26" si="1">SUM(H16:M16)</f>
        <v>0</v>
      </c>
      <c r="O16" s="43"/>
      <c r="P16" s="41" t="str">
        <f t="shared" ref="P16:P40" si="2">IF(F16="Milano","X","")</f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0"/>
        <v>0</v>
      </c>
      <c r="I28" s="48"/>
      <c r="J28" s="36"/>
      <c r="K28" s="37"/>
      <c r="L28" s="37"/>
      <c r="M28" s="38"/>
      <c r="N28" s="39">
        <f t="shared" ref="N28:N38" si="3">SUM(H28:M28)</f>
        <v>0</v>
      </c>
      <c r="O28" s="43"/>
      <c r="P28" s="41" t="str">
        <f t="shared" si="2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0"/>
        <v>0</v>
      </c>
      <c r="I29" s="48"/>
      <c r="J29" s="36"/>
      <c r="K29" s="37"/>
      <c r="L29" s="37"/>
      <c r="M29" s="38"/>
      <c r="N29" s="39">
        <f t="shared" si="3"/>
        <v>0</v>
      </c>
      <c r="O29" s="43"/>
      <c r="P29" s="41" t="str">
        <f t="shared" si="2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0"/>
        <v>0</v>
      </c>
      <c r="I30" s="48"/>
      <c r="J30" s="36"/>
      <c r="K30" s="37"/>
      <c r="L30" s="37"/>
      <c r="M30" s="38"/>
      <c r="N30" s="39">
        <f t="shared" si="3"/>
        <v>0</v>
      </c>
      <c r="O30" s="43"/>
      <c r="P30" s="41" t="str">
        <f t="shared" si="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0"/>
        <v>0</v>
      </c>
      <c r="I31" s="48"/>
      <c r="J31" s="36"/>
      <c r="K31" s="37"/>
      <c r="L31" s="37"/>
      <c r="M31" s="38"/>
      <c r="N31" s="39">
        <f t="shared" si="3"/>
        <v>0</v>
      </c>
      <c r="O31" s="43"/>
      <c r="P31" s="41" t="str">
        <f t="shared" si="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0"/>
        <v>0</v>
      </c>
      <c r="I32" s="48"/>
      <c r="J32" s="36"/>
      <c r="K32" s="37"/>
      <c r="L32" s="37"/>
      <c r="M32" s="38"/>
      <c r="N32" s="39">
        <f t="shared" si="3"/>
        <v>0</v>
      </c>
      <c r="O32" s="43"/>
      <c r="P32" s="41" t="str">
        <f t="shared" si="2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0"/>
        <v>0</v>
      </c>
      <c r="I33" s="48"/>
      <c r="J33" s="36"/>
      <c r="K33" s="37"/>
      <c r="L33" s="37"/>
      <c r="M33" s="38"/>
      <c r="N33" s="39">
        <f t="shared" si="3"/>
        <v>0</v>
      </c>
      <c r="O33" s="43"/>
      <c r="P33" s="41" t="str">
        <f t="shared" si="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0"/>
        <v>0</v>
      </c>
      <c r="I34" s="48"/>
      <c r="J34" s="36"/>
      <c r="K34" s="37"/>
      <c r="L34" s="37"/>
      <c r="M34" s="38"/>
      <c r="N34" s="39">
        <f t="shared" si="3"/>
        <v>0</v>
      </c>
      <c r="O34" s="43"/>
      <c r="P34" s="41" t="str">
        <f t="shared" si="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0"/>
        <v>0</v>
      </c>
      <c r="I35" s="48"/>
      <c r="J35" s="36"/>
      <c r="K35" s="37"/>
      <c r="L35" s="37"/>
      <c r="M35" s="38"/>
      <c r="N35" s="39">
        <f t="shared" si="3"/>
        <v>0</v>
      </c>
      <c r="O35" s="43"/>
      <c r="P35" s="41" t="str">
        <f t="shared" si="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0"/>
        <v>0</v>
      </c>
      <c r="I36" s="48"/>
      <c r="J36" s="36"/>
      <c r="K36" s="37"/>
      <c r="L36" s="37"/>
      <c r="M36" s="38"/>
      <c r="N36" s="39">
        <f t="shared" si="3"/>
        <v>0</v>
      </c>
      <c r="O36" s="43"/>
      <c r="P36" s="41" t="str">
        <f t="shared" si="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3"/>
        <v>0</v>
      </c>
      <c r="O37" s="43"/>
      <c r="P37" s="41" t="str">
        <f t="shared" si="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0"/>
        <v>0</v>
      </c>
      <c r="I38" s="48"/>
      <c r="J38" s="36"/>
      <c r="K38" s="37"/>
      <c r="L38" s="37"/>
      <c r="M38" s="38"/>
      <c r="N38" s="39">
        <f t="shared" si="3"/>
        <v>0</v>
      </c>
      <c r="O38" s="43"/>
      <c r="P38" s="41" t="str">
        <f t="shared" si="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4">SUM(H40:M40)</f>
        <v>0</v>
      </c>
      <c r="O40" s="43"/>
      <c r="P40" s="41" t="str">
        <f t="shared" si="2"/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sortState ref="B11:R15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23:C40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Euro</vt:lpstr>
      <vt:lpstr>Nota Spese GBP</vt:lpstr>
      <vt:lpstr>Nota Spese CZH</vt:lpstr>
      <vt:lpstr>'Nota Spese CZH'!Area_stampa</vt:lpstr>
      <vt:lpstr>'Nota Spese Euro'!Area_stampa</vt:lpstr>
      <vt:lpstr>'Nota Spese GBP'!Area_stampa</vt:lpstr>
      <vt:lpstr>'Nota Spese CZH'!Titoli_stampa</vt:lpstr>
      <vt:lpstr>'Nota Spese Euro'!Titoli_stampa</vt:lpstr>
      <vt:lpstr>'Nota Spese GBP'!Titoli_stampa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2013-11-20T17:01:03Z</cp:lastPrinted>
  <dcterms:created xsi:type="dcterms:W3CDTF">2007-03-06T14:42:56Z</dcterms:created>
  <dcterms:modified xsi:type="dcterms:W3CDTF">2013-11-20T18:28:06Z</dcterms:modified>
</cp:coreProperties>
</file>