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275" windowWidth="25440" windowHeight="15990" activeTab="0"/>
  </bookViews>
  <sheets>
    <sheet name="USD" sheetId="1" r:id="rId1"/>
    <sheet name="Euros " sheetId="2" r:id="rId2"/>
    <sheet name="MXN Pesos " sheetId="3" r:id="rId3"/>
    <sheet name="COP Pesos" sheetId="4" r:id="rId4"/>
  </sheets>
  <definedNames>
    <definedName name="_xlnm.Print_Area" localSheetId="0">'USD'!$A$1:$P$79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</commentList>
</comments>
</file>

<file path=xl/sharedStrings.xml><?xml version="1.0" encoding="utf-8"?>
<sst xmlns="http://schemas.openxmlformats.org/spreadsheetml/2006/main" count="497" uniqueCount="99">
  <si>
    <t>Name&amp;Surname</t>
  </si>
  <si>
    <t>Alex Velasco</t>
  </si>
  <si>
    <t>Month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</si>
  <si>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</si>
  <si>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</si>
  <si>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</si>
  <si>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</si>
  <si>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</si>
  <si>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</si>
  <si>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</si>
  <si>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</si>
  <si>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</si>
  <si>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</si>
  <si>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</si>
  <si>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</si>
  <si>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</si>
  <si>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(amount US dollar)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</si>
  <si>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</si>
  <si>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</si>
  <si>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</si>
  <si>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</si>
  <si>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</si>
  <si>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</si>
  <si>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</si>
  <si>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</si>
  <si>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</si>
  <si>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</si>
  <si>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</si>
  <si>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</si>
  <si>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</si>
  <si>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</si>
  <si>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</si>
  <si>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</si>
  <si>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</si>
  <si>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</si>
  <si>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</si>
  <si>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</si>
  <si>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USA</t>
  </si>
  <si>
    <t>Firma Dipendente</t>
  </si>
  <si>
    <t>Verifica Amministrativa</t>
  </si>
  <si>
    <t>Autorizzazione Responsabile Amministrativo</t>
  </si>
  <si>
    <t>Mexican Peso</t>
  </si>
  <si>
    <t>January</t>
  </si>
  <si>
    <t>Euros</t>
  </si>
  <si>
    <t>Colombian Peso</t>
  </si>
  <si>
    <t>Milan meeting</t>
  </si>
  <si>
    <t xml:space="preserve"> lunch</t>
  </si>
  <si>
    <t xml:space="preserve"> USA</t>
  </si>
  <si>
    <t>Taxi</t>
  </si>
  <si>
    <t xml:space="preserve"> Italy</t>
  </si>
  <si>
    <t>Dinner</t>
  </si>
  <si>
    <t xml:space="preserve"> Milan meeting</t>
  </si>
  <si>
    <t xml:space="preserve"> dinner</t>
  </si>
  <si>
    <t xml:space="preserve"> hotel extras</t>
  </si>
  <si>
    <t xml:space="preserve"> USA tour demo</t>
  </si>
  <si>
    <t xml:space="preserve"> dinner with Marco</t>
  </si>
  <si>
    <t xml:space="preserve"> lunch with Marco</t>
  </si>
  <si>
    <t xml:space="preserve"> taxi</t>
  </si>
  <si>
    <t xml:space="preserve"> Dinner drinks</t>
  </si>
  <si>
    <t xml:space="preserve"> parking cost</t>
  </si>
  <si>
    <t xml:space="preserve"> hotel</t>
  </si>
  <si>
    <t xml:space="preserve"> breakfast with Marco</t>
  </si>
  <si>
    <t xml:space="preserve"> gas for rental car</t>
  </si>
  <si>
    <t xml:space="preserve"> Street appetizers</t>
  </si>
  <si>
    <t xml:space="preserve"> toll</t>
  </si>
  <si>
    <t xml:space="preserve"> gas for rent car</t>
  </si>
  <si>
    <t xml:space="preserve"> car-rental</t>
  </si>
  <si>
    <t xml:space="preserve"> Visit what Robotec</t>
  </si>
  <si>
    <t xml:space="preserve"> aperitifs</t>
  </si>
  <si>
    <t xml:space="preserve"> Colombia</t>
  </si>
  <si>
    <t xml:space="preserve"> dinner with robotec</t>
  </si>
  <si>
    <t xml:space="preserve"> hotel cost</t>
  </si>
  <si>
    <t xml:space="preserve"> Hotel costs</t>
  </si>
  <si>
    <t xml:space="preserve"> coffee</t>
  </si>
  <si>
    <t xml:space="preserve"> NYC taxi</t>
  </si>
  <si>
    <t xml:space="preserve"> Starbuck coffee</t>
  </si>
  <si>
    <t xml:space="preserve"> snacks</t>
  </si>
  <si>
    <t xml:space="preserve"> Appetizers</t>
  </si>
  <si>
    <t>USA  tour  demo</t>
  </si>
  <si>
    <t>Hotel cost</t>
  </si>
  <si>
    <t xml:space="preserve"> BWI taxi</t>
  </si>
  <si>
    <t xml:space="preserve"> airline cost</t>
  </si>
  <si>
    <t xml:space="preserve"> hotel costs</t>
  </si>
  <si>
    <t xml:space="preserve"> Mexico</t>
  </si>
  <si>
    <t xml:space="preserve"> dinner with FUL/GUID</t>
  </si>
  <si>
    <t>dinner with FUL/GUID</t>
  </si>
  <si>
    <t>Install Queretaro</t>
  </si>
  <si>
    <t xml:space="preserve"> install Queretaro</t>
  </si>
  <si>
    <t xml:space="preserve"> taxi Queretaro</t>
  </si>
  <si>
    <t xml:space="preserve"> bus Queretaro to Mex</t>
  </si>
  <si>
    <t>Hotel costs</t>
  </si>
  <si>
    <t>Taxi IAD home</t>
  </si>
  <si>
    <t>Personal car to airport</t>
  </si>
  <si>
    <t>personal car from airport</t>
  </si>
  <si>
    <t>Cost per MI</t>
  </si>
  <si>
    <t>Euro</t>
  </si>
  <si>
    <t>MXN Pesos</t>
  </si>
  <si>
    <t>COP</t>
  </si>
  <si>
    <t>USD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</si>
</sst>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\$#,##0.00"/>
    <numFmt numFmtId="174" formatCode="\ * #,##0.00\ ;&quot;-&quot;* #,##0.00\ ;\ * &quot;-&quot;??\ "/>
    <numFmt numFmtId="175" formatCode="_-[$EUR]* #,##0.00_-;_-[$EUR]* \(#,##0.00\)_-;_-[$EUR]* &quot;-&quot;??;_-@_-"/>
    <numFmt numFmtId="176" formatCode="#.##&quot; km/l&quot;"/>
    <numFmt numFmtId="177" formatCode="[$EUR]#,##0.00"/>
    <numFmt numFmtId="178" formatCode="dd/mm/yy"/>
    <numFmt numFmtId="179" formatCode="[$€-2]\ #,##0;[Red]\-[$€-2]\ #,##0"/>
    <numFmt numFmtId="180" formatCode="[$€-2]\ #,##0.00;[Red]\-[$€-2]\ #,##0.00"/>
    <numFmt numFmtId="181" formatCode="_([$€-2]\ * #,##0.00_);_([$€-2]\ * \(#,##0.00\);_([$€-2]\ * &quot;-&quot;??_);_(@_)"/>
    <numFmt numFmtId="182" formatCode="_([$$-409]* #,##0.00_);_([$$-409]* \(#,##0.00\);_([$$-409]* &quot;-&quot;??_);_(@_)"/>
    <numFmt numFmtId="183" formatCode="&quot;$&quot;#,##0.00"/>
    <numFmt numFmtId="184" formatCode="_([$COP]\ * #,##0.00_);_([$COP]\ * \(#,##0.00\);_([$COP]\ * &quot;-&quot;??_);_(@_)"/>
    <numFmt numFmtId="185" formatCode="_([$MXN]\ * #,##0.00_);_([$MXN]\ * \(#,##0.00\);_([$MXN]\ * &quot;-&quot;??_);_(@_)"/>
    <numFmt numFmtId="186" formatCode="m/d/yyyy"/>
    <numFmt numFmtId="187" formatCode="&quot;€&quot;\ #,##0.00"/>
    <numFmt numFmtId="188" formatCode="_-[$€-2]\ * #,##0.00_-;\-[$€-2]\ * #,##0.00_-;_-[$€-2]\ * &quot;-&quot;??_-;_-@_-"/>
  </numFmts>
  <fonts count="53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0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4"/>
      <color indexed="8"/>
      <name val="Lucida Grande"/>
      <family val="0"/>
    </font>
    <font>
      <b/>
      <sz val="14"/>
      <color indexed="8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00"/>
      <name val="Lucida Grande"/>
      <family val="0"/>
    </font>
    <font>
      <b/>
      <sz val="14"/>
      <color rgb="FF000000"/>
      <name val="Lucida Grande"/>
      <family val="0"/>
    </font>
    <font>
      <b/>
      <sz val="8"/>
      <name val="Helvetica Neu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thick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ck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hair">
        <color indexed="9"/>
      </left>
      <right style="thick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>
        <color indexed="63"/>
      </right>
      <top style="thick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hair">
        <color indexed="9"/>
      </bottom>
    </border>
    <border>
      <left>
        <color indexed="63"/>
      </left>
      <right style="thick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medium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medium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rgb="FFC0C0C0"/>
      </right>
      <top style="hair">
        <color rgb="FF000000"/>
      </top>
      <bottom style="hair">
        <color rgb="FF00000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3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74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3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75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74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74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76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3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3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left" vertical="center"/>
    </xf>
    <xf numFmtId="0" fontId="2" fillId="33" borderId="38" xfId="0" applyNumberFormat="1" applyFont="1" applyFill="1" applyBorder="1" applyAlignment="1">
      <alignment horizontal="left" vertical="center"/>
    </xf>
    <xf numFmtId="38" fontId="2" fillId="33" borderId="39" xfId="0" applyNumberFormat="1" applyFont="1" applyFill="1" applyBorder="1" applyAlignment="1">
      <alignment horizontal="center" vertical="center"/>
    </xf>
    <xf numFmtId="174" fontId="2" fillId="33" borderId="40" xfId="0" applyNumberFormat="1" applyFont="1" applyFill="1" applyBorder="1" applyAlignment="1">
      <alignment horizontal="right" vertical="center"/>
    </xf>
    <xf numFmtId="174" fontId="2" fillId="33" borderId="38" xfId="0" applyNumberFormat="1" applyFont="1" applyFill="1" applyBorder="1" applyAlignment="1">
      <alignment horizontal="right" vertical="center"/>
    </xf>
    <xf numFmtId="174" fontId="2" fillId="33" borderId="41" xfId="0" applyNumberFormat="1" applyFont="1" applyFill="1" applyBorder="1" applyAlignment="1">
      <alignment horizontal="right" vertical="center"/>
    </xf>
    <xf numFmtId="174" fontId="2" fillId="33" borderId="42" xfId="0" applyNumberFormat="1" applyFont="1" applyFill="1" applyBorder="1" applyAlignment="1">
      <alignment horizontal="right" vertical="center"/>
    </xf>
    <xf numFmtId="4" fontId="2" fillId="34" borderId="39" xfId="0" applyNumberFormat="1" applyFont="1" applyFill="1" applyBorder="1" applyAlignment="1">
      <alignment horizontal="right" vertical="center"/>
    </xf>
    <xf numFmtId="4" fontId="2" fillId="35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vertical="center"/>
    </xf>
    <xf numFmtId="1" fontId="2" fillId="38" borderId="43" xfId="0" applyNumberFormat="1" applyFont="1" applyFill="1" applyBorder="1" applyAlignment="1">
      <alignment horizontal="center" vertical="center"/>
    </xf>
    <xf numFmtId="178" fontId="2" fillId="33" borderId="44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left" vertical="center"/>
    </xf>
    <xf numFmtId="0" fontId="2" fillId="33" borderId="45" xfId="0" applyNumberFormat="1" applyFont="1" applyFill="1" applyBorder="1" applyAlignment="1">
      <alignment horizontal="left" vertical="center"/>
    </xf>
    <xf numFmtId="0" fontId="2" fillId="33" borderId="46" xfId="0" applyNumberFormat="1" applyFont="1" applyFill="1" applyBorder="1" applyAlignment="1">
      <alignment vertical="center"/>
    </xf>
    <xf numFmtId="38" fontId="2" fillId="33" borderId="47" xfId="0" applyNumberFormat="1" applyFont="1" applyFill="1" applyBorder="1" applyAlignment="1">
      <alignment horizontal="center" vertical="center"/>
    </xf>
    <xf numFmtId="174" fontId="2" fillId="33" borderId="48" xfId="0" applyNumberFormat="1" applyFont="1" applyFill="1" applyBorder="1" applyAlignment="1">
      <alignment horizontal="right" vertical="center"/>
    </xf>
    <xf numFmtId="174" fontId="2" fillId="33" borderId="45" xfId="0" applyNumberFormat="1" applyFont="1" applyFill="1" applyBorder="1" applyAlignment="1">
      <alignment horizontal="right" vertical="center"/>
    </xf>
    <xf numFmtId="174" fontId="2" fillId="33" borderId="49" xfId="0" applyNumberFormat="1" applyFont="1" applyFill="1" applyBorder="1" applyAlignment="1">
      <alignment horizontal="right" vertical="center"/>
    </xf>
    <xf numFmtId="174" fontId="2" fillId="33" borderId="50" xfId="0" applyNumberFormat="1" applyFont="1" applyFill="1" applyBorder="1" applyAlignment="1">
      <alignment horizontal="right" vertical="center"/>
    </xf>
    <xf numFmtId="174" fontId="2" fillId="33" borderId="46" xfId="0" applyNumberFormat="1" applyFont="1" applyFill="1" applyBorder="1" applyAlignment="1">
      <alignment horizontal="right" vertical="center"/>
    </xf>
    <xf numFmtId="4" fontId="2" fillId="34" borderId="47" xfId="0" applyNumberFormat="1" applyFont="1" applyFill="1" applyBorder="1" applyAlignment="1">
      <alignment horizontal="right" vertical="center"/>
    </xf>
    <xf numFmtId="4" fontId="2" fillId="35" borderId="47" xfId="0" applyNumberFormat="1" applyFont="1" applyFill="1" applyBorder="1" applyAlignment="1">
      <alignment vertical="center"/>
    </xf>
    <xf numFmtId="0" fontId="3" fillId="33" borderId="47" xfId="0" applyNumberFormat="1" applyFont="1" applyFill="1" applyBorder="1" applyAlignment="1">
      <alignment vertical="center"/>
    </xf>
    <xf numFmtId="174" fontId="7" fillId="33" borderId="45" xfId="0" applyNumberFormat="1" applyFont="1" applyFill="1" applyBorder="1" applyAlignment="1">
      <alignment horizontal="left" vertical="center"/>
    </xf>
    <xf numFmtId="174" fontId="7" fillId="33" borderId="49" xfId="0" applyNumberFormat="1" applyFont="1" applyFill="1" applyBorder="1" applyAlignment="1">
      <alignment horizontal="left" vertical="center"/>
    </xf>
    <xf numFmtId="174" fontId="7" fillId="33" borderId="51" xfId="0" applyNumberFormat="1" applyFont="1" applyFill="1" applyBorder="1" applyAlignment="1">
      <alignment horizontal="left" vertical="center"/>
    </xf>
    <xf numFmtId="174" fontId="2" fillId="33" borderId="51" xfId="0" applyNumberFormat="1" applyFont="1" applyFill="1" applyBorder="1" applyAlignment="1">
      <alignment horizontal="right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2" fillId="33" borderId="53" xfId="0" applyNumberFormat="1" applyFont="1" applyFill="1" applyBorder="1" applyAlignment="1">
      <alignment vertical="center"/>
    </xf>
    <xf numFmtId="173" fontId="2" fillId="33" borderId="53" xfId="0" applyNumberFormat="1" applyFont="1" applyFill="1" applyBorder="1" applyAlignment="1">
      <alignment vertical="center"/>
    </xf>
    <xf numFmtId="4" fontId="2" fillId="33" borderId="54" xfId="0" applyNumberFormat="1" applyFont="1" applyFill="1" applyBorder="1" applyAlignment="1">
      <alignment vertical="center"/>
    </xf>
    <xf numFmtId="0" fontId="2" fillId="33" borderId="55" xfId="0" applyNumberFormat="1" applyFont="1" applyFill="1" applyBorder="1" applyAlignment="1">
      <alignment vertical="center"/>
    </xf>
    <xf numFmtId="1" fontId="2" fillId="33" borderId="56" xfId="0" applyNumberFormat="1" applyFont="1" applyFill="1" applyBorder="1" applyAlignment="1">
      <alignment horizontal="center" vertical="center"/>
    </xf>
    <xf numFmtId="178" fontId="2" fillId="33" borderId="57" xfId="0" applyNumberFormat="1" applyFont="1" applyFill="1" applyBorder="1" applyAlignment="1">
      <alignment horizontal="center" vertical="center"/>
    </xf>
    <xf numFmtId="49" fontId="2" fillId="33" borderId="57" xfId="0" applyNumberFormat="1" applyFont="1" applyFill="1" applyBorder="1" applyAlignment="1">
      <alignment horizontal="left" vertical="center"/>
    </xf>
    <xf numFmtId="0" fontId="2" fillId="33" borderId="57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57" xfId="0" applyNumberFormat="1" applyFont="1" applyFill="1" applyBorder="1" applyAlignment="1">
      <alignment horizontal="center" vertical="center"/>
    </xf>
    <xf numFmtId="174" fontId="2" fillId="33" borderId="57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73" fontId="2" fillId="33" borderId="57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56" xfId="0" applyNumberFormat="1" applyFont="1" applyFill="1" applyBorder="1" applyAlignment="1">
      <alignment horizontal="center" vertical="center"/>
    </xf>
    <xf numFmtId="0" fontId="2" fillId="33" borderId="58" xfId="0" applyNumberFormat="1" applyFont="1" applyFill="1" applyBorder="1" applyAlignment="1">
      <alignment vertical="center"/>
    </xf>
    <xf numFmtId="173" fontId="2" fillId="33" borderId="58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0" fontId="2" fillId="33" borderId="59" xfId="0" applyNumberFormat="1" applyFont="1" applyFill="1" applyBorder="1" applyAlignment="1">
      <alignment horizontal="center" vertical="center"/>
    </xf>
    <xf numFmtId="0" fontId="2" fillId="33" borderId="60" xfId="0" applyNumberFormat="1" applyFont="1" applyFill="1" applyBorder="1" applyAlignment="1">
      <alignment vertical="center"/>
    </xf>
    <xf numFmtId="173" fontId="2" fillId="33" borderId="60" xfId="0" applyNumberFormat="1" applyFont="1" applyFill="1" applyBorder="1" applyAlignment="1">
      <alignment vertical="center"/>
    </xf>
    <xf numFmtId="173" fontId="2" fillId="33" borderId="12" xfId="0" applyNumberFormat="1" applyFont="1" applyFill="1" applyBorder="1" applyAlignment="1">
      <alignment vertical="center"/>
    </xf>
    <xf numFmtId="0" fontId="12" fillId="39" borderId="23" xfId="0" applyNumberFormat="1" applyFont="1" applyFill="1" applyBorder="1" applyAlignment="1">
      <alignment/>
    </xf>
    <xf numFmtId="173" fontId="2" fillId="33" borderId="39" xfId="0" applyNumberFormat="1" applyFont="1" applyFill="1" applyBorder="1" applyAlignment="1">
      <alignment horizontal="right" vertical="center" wrapText="1"/>
    </xf>
    <xf numFmtId="0" fontId="2" fillId="33" borderId="53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61" xfId="0" applyNumberFormat="1" applyFont="1" applyFill="1" applyBorder="1" applyAlignment="1">
      <alignment horizontal="center" vertical="center"/>
    </xf>
    <xf numFmtId="14" fontId="2" fillId="33" borderId="44" xfId="0" applyNumberFormat="1" applyFont="1" applyFill="1" applyBorder="1" applyAlignment="1">
      <alignment horizontal="center" vertical="center"/>
    </xf>
    <xf numFmtId="181" fontId="2" fillId="33" borderId="46" xfId="0" applyNumberFormat="1" applyFont="1" applyFill="1" applyBorder="1" applyAlignment="1">
      <alignment vertical="center"/>
    </xf>
    <xf numFmtId="181" fontId="2" fillId="33" borderId="46" xfId="0" applyNumberFormat="1" applyFont="1" applyFill="1" applyBorder="1" applyAlignment="1">
      <alignment horizontal="left" vertical="center"/>
    </xf>
    <xf numFmtId="181" fontId="2" fillId="33" borderId="62" xfId="0" applyNumberFormat="1" applyFont="1" applyFill="1" applyBorder="1" applyAlignment="1">
      <alignment horizontal="right" vertical="center"/>
    </xf>
    <xf numFmtId="181" fontId="2" fillId="33" borderId="46" xfId="0" applyNumberFormat="1" applyFont="1" applyFill="1" applyBorder="1" applyAlignment="1">
      <alignment horizontal="right" vertical="center"/>
    </xf>
    <xf numFmtId="181" fontId="2" fillId="34" borderId="39" xfId="0" applyNumberFormat="1" applyFont="1" applyFill="1" applyBorder="1" applyAlignment="1">
      <alignment horizontal="right" vertical="center"/>
    </xf>
    <xf numFmtId="181" fontId="2" fillId="34" borderId="47" xfId="0" applyNumberFormat="1" applyFont="1" applyFill="1" applyBorder="1" applyAlignment="1">
      <alignment horizontal="right" vertical="center"/>
    </xf>
    <xf numFmtId="182" fontId="2" fillId="33" borderId="62" xfId="0" applyNumberFormat="1" applyFont="1" applyFill="1" applyBorder="1" applyAlignment="1">
      <alignment vertical="center"/>
    </xf>
    <xf numFmtId="182" fontId="2" fillId="33" borderId="46" xfId="0" applyNumberFormat="1" applyFont="1" applyFill="1" applyBorder="1" applyAlignment="1">
      <alignment vertical="center"/>
    </xf>
    <xf numFmtId="182" fontId="2" fillId="33" borderId="53" xfId="0" applyNumberFormat="1" applyFont="1" applyFill="1" applyBorder="1" applyAlignment="1">
      <alignment vertical="center"/>
    </xf>
    <xf numFmtId="184" fontId="2" fillId="33" borderId="62" xfId="0" applyNumberFormat="1" applyFont="1" applyFill="1" applyBorder="1" applyAlignment="1">
      <alignment vertical="center"/>
    </xf>
    <xf numFmtId="184" fontId="2" fillId="33" borderId="46" xfId="0" applyNumberFormat="1" applyFont="1" applyFill="1" applyBorder="1" applyAlignment="1">
      <alignment vertical="center"/>
    </xf>
    <xf numFmtId="184" fontId="2" fillId="33" borderId="46" xfId="0" applyNumberFormat="1" applyFont="1" applyFill="1" applyBorder="1" applyAlignment="1">
      <alignment horizontal="left" vertical="center"/>
    </xf>
    <xf numFmtId="184" fontId="2" fillId="33" borderId="46" xfId="0" applyNumberFormat="1" applyFont="1" applyFill="1" applyBorder="1" applyAlignment="1">
      <alignment horizontal="right" vertical="center"/>
    </xf>
    <xf numFmtId="1" fontId="50" fillId="40" borderId="63" xfId="0" applyNumberFormat="1" applyFont="1" applyFill="1" applyBorder="1" applyAlignment="1">
      <alignment horizontal="center" vertical="center"/>
    </xf>
    <xf numFmtId="14" fontId="50" fillId="41" borderId="64" xfId="0" applyNumberFormat="1" applyFont="1" applyFill="1" applyBorder="1" applyAlignment="1">
      <alignment horizontal="center" vertical="center"/>
    </xf>
    <xf numFmtId="49" fontId="50" fillId="41" borderId="64" xfId="0" applyNumberFormat="1" applyFont="1" applyFill="1" applyBorder="1" applyAlignment="1">
      <alignment horizontal="left" vertical="center"/>
    </xf>
    <xf numFmtId="0" fontId="50" fillId="41" borderId="64" xfId="0" applyFont="1" applyFill="1" applyBorder="1" applyAlignment="1">
      <alignment horizontal="left" vertical="center"/>
    </xf>
    <xf numFmtId="38" fontId="50" fillId="41" borderId="65" xfId="0" applyNumberFormat="1" applyFont="1" applyFill="1" applyBorder="1" applyAlignment="1">
      <alignment horizontal="center" vertical="center"/>
    </xf>
    <xf numFmtId="4" fontId="50" fillId="42" borderId="65" xfId="0" applyNumberFormat="1" applyFont="1" applyFill="1" applyBorder="1" applyAlignment="1">
      <alignment vertical="center"/>
    </xf>
    <xf numFmtId="0" fontId="51" fillId="41" borderId="65" xfId="0" applyFont="1" applyFill="1" applyBorder="1" applyAlignment="1">
      <alignment vertical="center"/>
    </xf>
    <xf numFmtId="14" fontId="50" fillId="41" borderId="66" xfId="0" applyNumberFormat="1" applyFont="1" applyFill="1" applyBorder="1" applyAlignment="1">
      <alignment horizontal="center" vertical="center"/>
    </xf>
    <xf numFmtId="185" fontId="2" fillId="33" borderId="46" xfId="0" applyNumberFormat="1" applyFont="1" applyFill="1" applyBorder="1" applyAlignment="1">
      <alignment vertical="center"/>
    </xf>
    <xf numFmtId="185" fontId="2" fillId="33" borderId="46" xfId="0" applyNumberFormat="1" applyFont="1" applyFill="1" applyBorder="1" applyAlignment="1">
      <alignment horizontal="left" vertical="center"/>
    </xf>
    <xf numFmtId="185" fontId="2" fillId="33" borderId="40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8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9" xfId="0" applyNumberFormat="1" applyFont="1" applyFill="1" applyBorder="1" applyAlignment="1">
      <alignment horizontal="right" vertical="center"/>
    </xf>
    <xf numFmtId="185" fontId="2" fillId="33" borderId="50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51" xfId="0" applyNumberFormat="1" applyFont="1" applyFill="1" applyBorder="1" applyAlignment="1">
      <alignment horizontal="right" vertical="center"/>
    </xf>
    <xf numFmtId="0" fontId="13" fillId="39" borderId="23" xfId="0" applyNumberFormat="1" applyFont="1" applyFill="1" applyBorder="1" applyAlignment="1">
      <alignment/>
    </xf>
    <xf numFmtId="182" fontId="2" fillId="33" borderId="39" xfId="0" applyNumberFormat="1" applyFont="1" applyFill="1" applyBorder="1" applyAlignment="1">
      <alignment horizontal="right" vertical="center" wrapText="1"/>
    </xf>
    <xf numFmtId="187" fontId="2" fillId="33" borderId="62" xfId="0" applyNumberFormat="1" applyFont="1" applyFill="1" applyBorder="1" applyAlignment="1">
      <alignment horizontal="center" vertical="center"/>
    </xf>
    <xf numFmtId="187" fontId="2" fillId="33" borderId="46" xfId="0" applyNumberFormat="1" applyFont="1" applyFill="1" applyBorder="1" applyAlignment="1">
      <alignment horizontal="center" vertical="center"/>
    </xf>
    <xf numFmtId="182" fontId="2" fillId="33" borderId="47" xfId="0" applyNumberFormat="1" applyFont="1" applyFill="1" applyBorder="1" applyAlignment="1">
      <alignment horizontal="right" vertical="center" wrapText="1"/>
    </xf>
    <xf numFmtId="173" fontId="2" fillId="33" borderId="67" xfId="0" applyNumberFormat="1" applyFont="1" applyFill="1" applyBorder="1" applyAlignment="1">
      <alignment horizontal="right" vertical="center" wrapText="1"/>
    </xf>
    <xf numFmtId="173" fontId="2" fillId="33" borderId="68" xfId="0" applyNumberFormat="1" applyFont="1" applyFill="1" applyBorder="1" applyAlignment="1">
      <alignment horizontal="right" vertical="center" wrapText="1"/>
    </xf>
    <xf numFmtId="173" fontId="2" fillId="33" borderId="47" xfId="0" applyNumberFormat="1" applyFont="1" applyFill="1" applyBorder="1" applyAlignment="1">
      <alignment horizontal="right" vertical="center" wrapText="1"/>
    </xf>
    <xf numFmtId="185" fontId="2" fillId="33" borderId="69" xfId="0" applyNumberFormat="1" applyFont="1" applyFill="1" applyBorder="1" applyAlignment="1">
      <alignment vertical="center"/>
    </xf>
    <xf numFmtId="185" fontId="2" fillId="33" borderId="70" xfId="0" applyNumberFormat="1" applyFont="1" applyFill="1" applyBorder="1" applyAlignment="1">
      <alignment vertical="center"/>
    </xf>
    <xf numFmtId="4" fontId="2" fillId="33" borderId="38" xfId="0" applyNumberFormat="1" applyFont="1" applyFill="1" applyBorder="1" applyAlignment="1">
      <alignment horizontal="right" vertical="center"/>
    </xf>
    <xf numFmtId="4" fontId="2" fillId="33" borderId="41" xfId="0" applyNumberFormat="1" applyFont="1" applyFill="1" applyBorder="1" applyAlignment="1">
      <alignment horizontal="right" vertical="center"/>
    </xf>
    <xf numFmtId="4" fontId="2" fillId="33" borderId="62" xfId="0" applyNumberFormat="1" applyFont="1" applyFill="1" applyBorder="1" applyAlignment="1">
      <alignment horizontal="right" vertical="center"/>
    </xf>
    <xf numFmtId="4" fontId="2" fillId="33" borderId="45" xfId="0" applyNumberFormat="1" applyFont="1" applyFill="1" applyBorder="1" applyAlignment="1">
      <alignment horizontal="right" vertical="center"/>
    </xf>
    <xf numFmtId="4" fontId="2" fillId="33" borderId="49" xfId="0" applyNumberFormat="1" applyFont="1" applyFill="1" applyBorder="1" applyAlignment="1">
      <alignment horizontal="right" vertical="center"/>
    </xf>
    <xf numFmtId="4" fontId="2" fillId="33" borderId="50" xfId="0" applyNumberFormat="1" applyFont="1" applyFill="1" applyBorder="1" applyAlignment="1">
      <alignment horizontal="right" vertical="center"/>
    </xf>
    <xf numFmtId="4" fontId="2" fillId="33" borderId="46" xfId="0" applyNumberFormat="1" applyFont="1" applyFill="1" applyBorder="1" applyAlignment="1">
      <alignment horizontal="right" vertical="center"/>
    </xf>
    <xf numFmtId="4" fontId="7" fillId="33" borderId="45" xfId="0" applyNumberFormat="1" applyFont="1" applyFill="1" applyBorder="1" applyAlignment="1">
      <alignment horizontal="left" vertical="center"/>
    </xf>
    <xf numFmtId="4" fontId="7" fillId="33" borderId="49" xfId="0" applyNumberFormat="1" applyFont="1" applyFill="1" applyBorder="1" applyAlignment="1">
      <alignment horizontal="left" vertical="center"/>
    </xf>
    <xf numFmtId="4" fontId="7" fillId="33" borderId="51" xfId="0" applyNumberFormat="1" applyFont="1" applyFill="1" applyBorder="1" applyAlignment="1">
      <alignment horizontal="left" vertical="center"/>
    </xf>
    <xf numFmtId="4" fontId="2" fillId="33" borderId="71" xfId="0" applyNumberFormat="1" applyFont="1" applyFill="1" applyBorder="1" applyAlignment="1">
      <alignment horizontal="right" vertical="center"/>
    </xf>
    <xf numFmtId="4" fontId="2" fillId="33" borderId="72" xfId="0" applyNumberFormat="1" applyFont="1" applyFill="1" applyBorder="1" applyAlignment="1">
      <alignment horizontal="right" vertical="center"/>
    </xf>
    <xf numFmtId="4" fontId="2" fillId="34" borderId="73" xfId="0" applyNumberFormat="1" applyFont="1" applyFill="1" applyBorder="1" applyAlignment="1">
      <alignment horizontal="right" vertical="center"/>
    </xf>
    <xf numFmtId="4" fontId="2" fillId="34" borderId="74" xfId="0" applyNumberFormat="1" applyFont="1" applyFill="1" applyBorder="1" applyAlignment="1">
      <alignment horizontal="right" vertical="center"/>
    </xf>
    <xf numFmtId="4" fontId="2" fillId="33" borderId="75" xfId="0" applyNumberFormat="1" applyFont="1" applyFill="1" applyBorder="1" applyAlignment="1">
      <alignment horizontal="right" vertical="center"/>
    </xf>
    <xf numFmtId="4" fontId="2" fillId="33" borderId="76" xfId="0" applyNumberFormat="1" applyFont="1" applyFill="1" applyBorder="1" applyAlignment="1">
      <alignment horizontal="right" vertical="center"/>
    </xf>
    <xf numFmtId="0" fontId="2" fillId="33" borderId="77" xfId="0" applyNumberFormat="1" applyFont="1" applyFill="1" applyBorder="1" applyAlignment="1">
      <alignment vertical="center"/>
    </xf>
    <xf numFmtId="173" fontId="2" fillId="33" borderId="74" xfId="0" applyNumberFormat="1" applyFont="1" applyFill="1" applyBorder="1" applyAlignment="1">
      <alignment horizontal="right" vertical="center" wrapText="1"/>
    </xf>
    <xf numFmtId="4" fontId="2" fillId="33" borderId="40" xfId="0" applyNumberFormat="1" applyFont="1" applyFill="1" applyBorder="1" applyAlignment="1">
      <alignment horizontal="right" vertical="center"/>
    </xf>
    <xf numFmtId="4" fontId="2" fillId="33" borderId="42" xfId="0" applyNumberFormat="1" applyFont="1" applyFill="1" applyBorder="1" applyAlignment="1">
      <alignment horizontal="right" vertical="center"/>
    </xf>
    <xf numFmtId="4" fontId="2" fillId="33" borderId="48" xfId="0" applyNumberFormat="1" applyFont="1" applyFill="1" applyBorder="1" applyAlignment="1">
      <alignment horizontal="right" vertical="center"/>
    </xf>
    <xf numFmtId="4" fontId="2" fillId="33" borderId="51" xfId="0" applyNumberFormat="1" applyFont="1" applyFill="1" applyBorder="1" applyAlignment="1">
      <alignment horizontal="right" vertical="center"/>
    </xf>
    <xf numFmtId="4" fontId="2" fillId="0" borderId="49" xfId="0" applyNumberFormat="1" applyFont="1" applyFill="1" applyBorder="1" applyAlignment="1">
      <alignment horizontal="right" vertical="center"/>
    </xf>
    <xf numFmtId="4" fontId="2" fillId="0" borderId="46" xfId="0" applyNumberFormat="1" applyFont="1" applyFill="1" applyBorder="1" applyAlignment="1">
      <alignment horizontal="right" vertical="center"/>
    </xf>
    <xf numFmtId="4" fontId="50" fillId="41" borderId="64" xfId="0" applyNumberFormat="1" applyFont="1" applyFill="1" applyBorder="1" applyAlignment="1">
      <alignment horizontal="right" vertical="center"/>
    </xf>
    <xf numFmtId="4" fontId="50" fillId="41" borderId="78" xfId="0" applyNumberFormat="1" applyFont="1" applyFill="1" applyBorder="1" applyAlignment="1">
      <alignment horizontal="right" vertical="center"/>
    </xf>
    <xf numFmtId="4" fontId="50" fillId="41" borderId="65" xfId="0" applyNumberFormat="1" applyFont="1" applyFill="1" applyBorder="1" applyAlignment="1">
      <alignment horizontal="right" vertical="center"/>
    </xf>
    <xf numFmtId="49" fontId="3" fillId="35" borderId="79" xfId="0" applyNumberFormat="1" applyFont="1" applyFill="1" applyBorder="1" applyAlignment="1">
      <alignment horizontal="left" vertical="center"/>
    </xf>
    <xf numFmtId="173" fontId="3" fillId="36" borderId="79" xfId="0" applyNumberFormat="1" applyFont="1" applyFill="1" applyBorder="1" applyAlignment="1">
      <alignment horizontal="center" vertical="center"/>
    </xf>
    <xf numFmtId="173" fontId="3" fillId="36" borderId="13" xfId="0" applyNumberFormat="1" applyFont="1" applyFill="1" applyBorder="1" applyAlignment="1">
      <alignment horizontal="center" vertical="center"/>
    </xf>
    <xf numFmtId="0" fontId="2" fillId="43" borderId="80" xfId="0" applyNumberFormat="1" applyFont="1" applyFill="1" applyBorder="1" applyAlignment="1">
      <alignment horizontal="center" vertical="center"/>
    </xf>
    <xf numFmtId="0" fontId="2" fillId="43" borderId="81" xfId="0" applyNumberFormat="1" applyFont="1" applyFill="1" applyBorder="1" applyAlignment="1">
      <alignment horizontal="center" vertical="center"/>
    </xf>
    <xf numFmtId="0" fontId="2" fillId="43" borderId="82" xfId="0" applyNumberFormat="1" applyFont="1" applyFill="1" applyBorder="1" applyAlignment="1">
      <alignment horizontal="center" vertical="center"/>
    </xf>
    <xf numFmtId="38" fontId="2" fillId="37" borderId="80" xfId="0" applyNumberFormat="1" applyFont="1" applyFill="1" applyBorder="1" applyAlignment="1">
      <alignment horizontal="center" vertical="center"/>
    </xf>
    <xf numFmtId="38" fontId="2" fillId="37" borderId="81" xfId="0" applyNumberFormat="1" applyFont="1" applyFill="1" applyBorder="1" applyAlignment="1">
      <alignment horizontal="center" vertical="center"/>
    </xf>
    <xf numFmtId="38" fontId="2" fillId="37" borderId="83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4" borderId="32" xfId="0" applyNumberFormat="1" applyFont="1" applyFill="1" applyBorder="1" applyAlignment="1">
      <alignment horizontal="center" vertical="center"/>
    </xf>
    <xf numFmtId="0" fontId="3" fillId="44" borderId="32" xfId="0" applyNumberFormat="1" applyFont="1" applyFill="1" applyBorder="1" applyAlignment="1">
      <alignment horizontal="center" vertical="center" wrapText="1"/>
    </xf>
    <xf numFmtId="0" fontId="3" fillId="44" borderId="33" xfId="0" applyNumberFormat="1" applyFont="1" applyFill="1" applyBorder="1" applyAlignment="1">
      <alignment horizontal="center" vertical="center" wrapText="1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84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0" fontId="2" fillId="37" borderId="85" xfId="0" applyNumberFormat="1" applyFont="1" applyFill="1" applyBorder="1" applyAlignment="1">
      <alignment horizontal="center" vertical="center" wrapText="1"/>
    </xf>
    <xf numFmtId="0" fontId="2" fillId="37" borderId="86" xfId="0" applyNumberFormat="1" applyFont="1" applyFill="1" applyBorder="1" applyAlignment="1">
      <alignment horizontal="center" vertical="center" wrapText="1"/>
    </xf>
    <xf numFmtId="0" fontId="2" fillId="37" borderId="87" xfId="0" applyNumberFormat="1" applyFont="1" applyFill="1" applyBorder="1" applyAlignment="1">
      <alignment horizontal="center" vertical="center" wrapText="1"/>
    </xf>
    <xf numFmtId="0" fontId="2" fillId="37" borderId="88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89" xfId="0" applyNumberFormat="1" applyFont="1" applyFill="1" applyBorder="1" applyAlignment="1">
      <alignment horizontal="center" vertical="center" wrapText="1"/>
    </xf>
    <xf numFmtId="0" fontId="2" fillId="37" borderId="90" xfId="0" applyNumberFormat="1" applyFont="1" applyFill="1" applyBorder="1" applyAlignment="1">
      <alignment horizontal="center" vertical="center" wrapText="1"/>
    </xf>
    <xf numFmtId="173" fontId="3" fillId="34" borderId="91" xfId="0" applyNumberFormat="1" applyFont="1" applyFill="1" applyBorder="1" applyAlignment="1">
      <alignment horizontal="center" vertical="center" wrapText="1"/>
    </xf>
    <xf numFmtId="173" fontId="3" fillId="34" borderId="30" xfId="0" applyNumberFormat="1" applyFont="1" applyFill="1" applyBorder="1" applyAlignment="1">
      <alignment horizontal="center" vertical="center" wrapText="1"/>
    </xf>
    <xf numFmtId="177" fontId="3" fillId="33" borderId="92" xfId="0" applyNumberFormat="1" applyFont="1" applyFill="1" applyBorder="1" applyAlignment="1">
      <alignment horizontal="center" vertical="center" wrapText="1"/>
    </xf>
    <xf numFmtId="177" fontId="3" fillId="33" borderId="35" xfId="0" applyNumberFormat="1" applyFont="1" applyFill="1" applyBorder="1" applyAlignment="1">
      <alignment horizontal="center" vertical="center" wrapText="1"/>
    </xf>
    <xf numFmtId="177" fontId="3" fillId="33" borderId="93" xfId="0" applyNumberFormat="1" applyFont="1" applyFill="1" applyBorder="1" applyAlignment="1">
      <alignment horizontal="center" vertical="center" wrapText="1"/>
    </xf>
    <xf numFmtId="177" fontId="3" fillId="33" borderId="94" xfId="0" applyNumberFormat="1" applyFont="1" applyFill="1" applyBorder="1" applyAlignment="1">
      <alignment horizontal="center" vertical="center" wrapText="1"/>
    </xf>
    <xf numFmtId="4" fontId="50" fillId="0" borderId="78" xfId="0" applyNumberFormat="1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1647825</xdr:colOff>
      <xdr:row>0</xdr:row>
      <xdr:rowOff>19050</xdr:rowOff>
    </xdr:from>
    <xdr:to>
      <xdr:col>8</xdr:col>
      <xdr:colOff>285750</xdr:colOff>
      <xdr:row>0</xdr:row>
      <xdr:rowOff>533400</xdr:rowOff>
    </xdr:to>
    <xdr:sp>
      <xdr:nvSpPr>
        <xdr:cNvPr id="1" name="Comment 1" hidden="1"/>
        <xdr:cNvSpPr>
          <a:spLocks/>
        </xdr:cNvSpPr>
      </xdr:nvSpPr>
      <xdr:spPr>
        <a:xfrm>
          <a:off x="13554075" y="19050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342900</xdr:rowOff>
    </xdr:from>
    <xdr:to>
      <xdr:col>5</xdr:col>
      <xdr:colOff>1495425</xdr:colOff>
      <xdr:row>5</xdr:row>
      <xdr:rowOff>171450</xdr:rowOff>
    </xdr:to>
    <xdr:sp>
      <xdr:nvSpPr>
        <xdr:cNvPr id="2" name="Comment 2" hidden="1"/>
        <xdr:cNvSpPr>
          <a:spLocks/>
        </xdr:cNvSpPr>
      </xdr:nvSpPr>
      <xdr:spPr>
        <a:xfrm>
          <a:off x="6705600" y="2352675"/>
          <a:ext cx="3200400" cy="8286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1676400</xdr:colOff>
      <xdr:row>0</xdr:row>
      <xdr:rowOff>9525</xdr:rowOff>
    </xdr:from>
    <xdr:to>
      <xdr:col>8</xdr:col>
      <xdr:colOff>133350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82650" y="9525"/>
          <a:ext cx="2847975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1676400</xdr:colOff>
      <xdr:row>1</xdr:row>
      <xdr:rowOff>9525</xdr:rowOff>
    </xdr:from>
    <xdr:to>
      <xdr:col>8</xdr:col>
      <xdr:colOff>438150</xdr:colOff>
      <xdr:row>1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82650" y="2200275"/>
          <a:ext cx="2847975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200025</xdr:colOff>
      <xdr:row>0</xdr:row>
      <xdr:rowOff>2066925</xdr:rowOff>
    </xdr:from>
    <xdr:to>
      <xdr:col>8</xdr:col>
      <xdr:colOff>876300</xdr:colOff>
      <xdr:row>1</xdr:row>
      <xdr:rowOff>381000</xdr:rowOff>
    </xdr:to>
    <xdr:sp>
      <xdr:nvSpPr>
        <xdr:cNvPr id="1" name="Comment 1" hidden="1"/>
        <xdr:cNvSpPr>
          <a:spLocks/>
        </xdr:cNvSpPr>
      </xdr:nvSpPr>
      <xdr:spPr>
        <a:xfrm>
          <a:off x="14030325" y="2066925"/>
          <a:ext cx="2838450" cy="5048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showGridLines="0" tabSelected="1" zoomScale="50" zoomScaleNormal="50" zoomScalePageLayoutView="0" workbookViewId="0" topLeftCell="A16">
      <selection activeCell="M35" sqref="M35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1.39843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34.19921875" style="1" customWidth="1"/>
    <col min="15" max="15" width="24.3984375" style="1" customWidth="1"/>
    <col min="16" max="16" width="23.69921875" style="1" customWidth="1"/>
    <col min="17" max="17" width="17" style="1" hidden="1" customWidth="1"/>
    <col min="18" max="16384" width="10.19921875" style="1" customWidth="1"/>
  </cols>
  <sheetData>
    <row r="1" spans="1:17" ht="65.25" customHeight="1">
      <c r="A1" s="2"/>
      <c r="B1" s="182" t="s">
        <v>0</v>
      </c>
      <c r="C1" s="182"/>
      <c r="D1" s="182" t="s">
        <v>1</v>
      </c>
      <c r="E1" s="182"/>
      <c r="F1" s="3" t="s">
        <v>2</v>
      </c>
      <c r="G1" s="4">
        <v>41275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10099.25</v>
      </c>
      <c r="Q1" s="10" t="s">
        <v>5</v>
      </c>
    </row>
    <row r="2" spans="1:17" ht="57.75" customHeight="1">
      <c r="A2" s="2"/>
      <c r="B2" s="182" t="s">
        <v>6</v>
      </c>
      <c r="C2" s="182"/>
      <c r="D2" s="182" t="s">
        <v>7</v>
      </c>
      <c r="E2" s="182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</row>
    <row r="3" spans="1:17" ht="35.25" customHeight="1">
      <c r="A3" s="2"/>
      <c r="B3" s="182" t="s">
        <v>10</v>
      </c>
      <c r="C3" s="182"/>
      <c r="D3" s="182" t="s">
        <v>9</v>
      </c>
      <c r="E3" s="182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</row>
    <row r="4" spans="1:17" ht="35.25" customHeight="1">
      <c r="A4" s="20"/>
      <c r="B4" s="21"/>
      <c r="C4" s="21"/>
      <c r="D4" s="22"/>
      <c r="E4" s="23"/>
      <c r="F4" s="24" t="s">
        <v>94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</row>
    <row r="5" spans="1:17" ht="43.5" customHeight="1">
      <c r="A5" s="2"/>
      <c r="B5" s="28" t="s">
        <v>13</v>
      </c>
      <c r="C5" s="29"/>
      <c r="D5" s="30"/>
      <c r="E5" s="13"/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83" t="s">
        <v>15</v>
      </c>
      <c r="O5" s="184"/>
      <c r="P5" s="32">
        <f>P1-P2-P3</f>
        <v>10099.25</v>
      </c>
      <c r="Q5" s="10"/>
    </row>
    <row r="6" spans="1:17" ht="43.5" customHeight="1" thickBot="1">
      <c r="A6" s="33"/>
      <c r="B6" s="34" t="s">
        <v>16</v>
      </c>
      <c r="C6" s="34"/>
      <c r="D6" s="35"/>
      <c r="E6" s="36"/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</row>
    <row r="7" spans="1:17" ht="27" customHeight="1" thickBot="1" thickTop="1">
      <c r="A7" s="185" t="s">
        <v>18</v>
      </c>
      <c r="B7" s="186"/>
      <c r="C7" s="187"/>
      <c r="D7" s="188" t="s">
        <v>19</v>
      </c>
      <c r="E7" s="189"/>
      <c r="F7" s="190"/>
      <c r="G7" s="44">
        <f aca="true" t="shared" si="0" ref="G7:O7">SUM(G11:G74)</f>
        <v>240</v>
      </c>
      <c r="H7" s="45">
        <f t="shared" si="0"/>
        <v>135.6</v>
      </c>
      <c r="I7" s="46">
        <f t="shared" si="0"/>
        <v>0</v>
      </c>
      <c r="J7" s="46">
        <f t="shared" si="0"/>
        <v>1602.1399999999999</v>
      </c>
      <c r="K7" s="46">
        <f t="shared" si="0"/>
        <v>0</v>
      </c>
      <c r="L7" s="46">
        <f t="shared" si="0"/>
        <v>2725.9399999999996</v>
      </c>
      <c r="M7" s="47">
        <f t="shared" si="0"/>
        <v>5635.57</v>
      </c>
      <c r="N7" s="48">
        <f>SUM(N11:N74)</f>
        <v>10099.249999999998</v>
      </c>
      <c r="O7" s="49">
        <f t="shared" si="0"/>
        <v>0</v>
      </c>
      <c r="P7" s="50">
        <f>N7-SUM(H7:M7)</f>
        <v>0</v>
      </c>
      <c r="Q7" s="5"/>
    </row>
    <row r="8" spans="1:17" ht="36" customHeight="1" thickBot="1" thickTop="1">
      <c r="A8" s="191"/>
      <c r="B8" s="192" t="s">
        <v>20</v>
      </c>
      <c r="C8" s="192" t="s">
        <v>21</v>
      </c>
      <c r="D8" s="193" t="s">
        <v>22</v>
      </c>
      <c r="E8" s="192" t="s">
        <v>23</v>
      </c>
      <c r="F8" s="194" t="s">
        <v>24</v>
      </c>
      <c r="G8" s="195" t="s">
        <v>25</v>
      </c>
      <c r="H8" s="203" t="s">
        <v>26</v>
      </c>
      <c r="I8" s="204" t="s">
        <v>27</v>
      </c>
      <c r="J8" s="204" t="s">
        <v>28</v>
      </c>
      <c r="K8" s="204" t="s">
        <v>29</v>
      </c>
      <c r="L8" s="205" t="s">
        <v>30</v>
      </c>
      <c r="M8" s="206"/>
      <c r="N8" s="207" t="s">
        <v>4</v>
      </c>
      <c r="O8" s="197" t="s">
        <v>31</v>
      </c>
      <c r="P8" s="198" t="s">
        <v>32</v>
      </c>
      <c r="Q8" s="51"/>
    </row>
    <row r="9" spans="1:17" ht="36" customHeight="1" thickBot="1" thickTop="1">
      <c r="A9" s="191"/>
      <c r="B9" s="192"/>
      <c r="C9" s="192"/>
      <c r="D9" s="193"/>
      <c r="E9" s="192"/>
      <c r="F9" s="194"/>
      <c r="G9" s="196"/>
      <c r="H9" s="203"/>
      <c r="I9" s="204"/>
      <c r="J9" s="204"/>
      <c r="K9" s="204"/>
      <c r="L9" s="199" t="s">
        <v>34</v>
      </c>
      <c r="M9" s="201" t="s">
        <v>35</v>
      </c>
      <c r="N9" s="208"/>
      <c r="O9" s="197"/>
      <c r="P9" s="198"/>
      <c r="Q9" s="51"/>
    </row>
    <row r="10" spans="1:17" ht="37.5" customHeight="1" thickBot="1" thickTop="1">
      <c r="A10" s="191"/>
      <c r="B10" s="192"/>
      <c r="C10" s="192"/>
      <c r="D10" s="193"/>
      <c r="E10" s="192"/>
      <c r="F10" s="194"/>
      <c r="G10" s="52" t="s">
        <v>36</v>
      </c>
      <c r="H10" s="203"/>
      <c r="I10" s="204"/>
      <c r="J10" s="204"/>
      <c r="K10" s="204"/>
      <c r="L10" s="200"/>
      <c r="M10" s="202"/>
      <c r="N10" s="208"/>
      <c r="O10" s="197"/>
      <c r="P10" s="198"/>
      <c r="Q10" s="51"/>
    </row>
    <row r="11" spans="1:17" ht="30" customHeight="1" thickTop="1">
      <c r="A11" s="53">
        <v>1</v>
      </c>
      <c r="B11" s="112">
        <v>41280</v>
      </c>
      <c r="C11" s="54" t="s">
        <v>45</v>
      </c>
      <c r="D11" s="55" t="s">
        <v>46</v>
      </c>
      <c r="E11" s="55" t="s">
        <v>47</v>
      </c>
      <c r="F11" s="120" t="s">
        <v>98</v>
      </c>
      <c r="G11" s="56"/>
      <c r="H11" s="173">
        <f>IF($D$3="si",($G$5/$G$6*G11),IF($D$3="no",G11*$G$4,0))</f>
        <v>0</v>
      </c>
      <c r="I11" s="155"/>
      <c r="J11" s="155"/>
      <c r="K11" s="156"/>
      <c r="L11" s="174"/>
      <c r="M11" s="157">
        <v>49.56</v>
      </c>
      <c r="N11" s="61">
        <f aca="true" t="shared" si="1" ref="N11:N73">SUM(H11:M11)</f>
        <v>49.56</v>
      </c>
      <c r="O11" s="62"/>
      <c r="P11" s="63"/>
      <c r="Q11" s="51"/>
    </row>
    <row r="12" spans="1:17" ht="30" customHeight="1">
      <c r="A12" s="64">
        <v>2</v>
      </c>
      <c r="B12" s="113">
        <v>41289</v>
      </c>
      <c r="C12" s="66" t="s">
        <v>54</v>
      </c>
      <c r="D12" s="67" t="s">
        <v>55</v>
      </c>
      <c r="E12" s="67" t="s">
        <v>47</v>
      </c>
      <c r="F12" s="121" t="s">
        <v>98</v>
      </c>
      <c r="G12" s="69"/>
      <c r="H12" s="175">
        <f>IF($D$3="si",($G$5/$G$6*G12),IF($D$3="no",G12*$G$4,0))</f>
        <v>0</v>
      </c>
      <c r="I12" s="158"/>
      <c r="J12" s="158"/>
      <c r="K12" s="159"/>
      <c r="L12" s="160"/>
      <c r="M12" s="161">
        <v>24.83</v>
      </c>
      <c r="N12" s="75">
        <f t="shared" si="1"/>
        <v>24.83</v>
      </c>
      <c r="O12" s="76"/>
      <c r="P12" s="77"/>
      <c r="Q12" s="51"/>
    </row>
    <row r="13" spans="1:17" ht="30" customHeight="1">
      <c r="A13" s="64">
        <v>3</v>
      </c>
      <c r="B13" s="113">
        <v>41290</v>
      </c>
      <c r="C13" s="66" t="s">
        <v>54</v>
      </c>
      <c r="D13" s="67" t="s">
        <v>56</v>
      </c>
      <c r="E13" s="67" t="s">
        <v>47</v>
      </c>
      <c r="F13" s="121" t="s">
        <v>98</v>
      </c>
      <c r="G13" s="69"/>
      <c r="H13" s="175">
        <f aca="true" t="shared" si="2" ref="H13:H39">IF($D$3="si",($G$5/$G$6*G13),IF($D$3="no",G13*$G$4,0))</f>
        <v>0</v>
      </c>
      <c r="I13" s="158"/>
      <c r="J13" s="158"/>
      <c r="K13" s="159"/>
      <c r="L13" s="160"/>
      <c r="M13" s="161">
        <v>39.9</v>
      </c>
      <c r="N13" s="75">
        <f t="shared" si="1"/>
        <v>39.9</v>
      </c>
      <c r="O13" s="76"/>
      <c r="P13" s="77">
        <f aca="true" t="shared" si="3" ref="P13:P70">IF(F13="Milano","X","")</f>
      </c>
      <c r="Q13" s="51"/>
    </row>
    <row r="14" spans="1:17" ht="30" customHeight="1">
      <c r="A14" s="64">
        <v>4</v>
      </c>
      <c r="B14" s="113">
        <v>41290</v>
      </c>
      <c r="C14" s="66" t="s">
        <v>54</v>
      </c>
      <c r="D14" s="67" t="s">
        <v>55</v>
      </c>
      <c r="E14" s="67" t="s">
        <v>47</v>
      </c>
      <c r="F14" s="121" t="s">
        <v>98</v>
      </c>
      <c r="G14" s="69"/>
      <c r="H14" s="175">
        <f t="shared" si="2"/>
        <v>0</v>
      </c>
      <c r="I14" s="158"/>
      <c r="J14" s="162"/>
      <c r="K14" s="159"/>
      <c r="L14" s="160"/>
      <c r="M14" s="161">
        <v>180.08</v>
      </c>
      <c r="N14" s="75">
        <f t="shared" si="1"/>
        <v>180.08</v>
      </c>
      <c r="O14" s="76"/>
      <c r="P14" s="77">
        <f t="shared" si="3"/>
      </c>
      <c r="Q14" s="51"/>
    </row>
    <row r="15" spans="1:17" ht="30" customHeight="1">
      <c r="A15" s="64">
        <v>5</v>
      </c>
      <c r="B15" s="113">
        <v>41290</v>
      </c>
      <c r="C15" s="66" t="s">
        <v>54</v>
      </c>
      <c r="D15" s="67" t="s">
        <v>55</v>
      </c>
      <c r="E15" s="67" t="s">
        <v>47</v>
      </c>
      <c r="F15" s="121" t="s">
        <v>98</v>
      </c>
      <c r="G15" s="69"/>
      <c r="H15" s="175">
        <f t="shared" si="2"/>
        <v>0</v>
      </c>
      <c r="I15" s="158"/>
      <c r="J15" s="162"/>
      <c r="K15" s="159"/>
      <c r="L15" s="160"/>
      <c r="M15" s="161">
        <v>18.99</v>
      </c>
      <c r="N15" s="75">
        <f t="shared" si="1"/>
        <v>18.99</v>
      </c>
      <c r="O15" s="76"/>
      <c r="P15" s="77">
        <f t="shared" si="3"/>
      </c>
      <c r="Q15" s="51"/>
    </row>
    <row r="16" spans="1:17" ht="30" customHeight="1">
      <c r="A16" s="64">
        <v>6</v>
      </c>
      <c r="B16" s="113">
        <v>41291</v>
      </c>
      <c r="C16" s="66" t="s">
        <v>54</v>
      </c>
      <c r="D16" s="67" t="s">
        <v>56</v>
      </c>
      <c r="E16" s="67" t="s">
        <v>47</v>
      </c>
      <c r="F16" s="121" t="s">
        <v>98</v>
      </c>
      <c r="G16" s="69"/>
      <c r="H16" s="175">
        <f t="shared" si="2"/>
        <v>0</v>
      </c>
      <c r="I16" s="158"/>
      <c r="J16" s="158"/>
      <c r="K16" s="163"/>
      <c r="L16" s="160"/>
      <c r="M16" s="161">
        <v>35.23</v>
      </c>
      <c r="N16" s="75">
        <f t="shared" si="1"/>
        <v>35.23</v>
      </c>
      <c r="O16" s="76"/>
      <c r="P16" s="77">
        <f t="shared" si="3"/>
      </c>
      <c r="Q16" s="51"/>
    </row>
    <row r="17" spans="1:17" ht="30" customHeight="1">
      <c r="A17" s="64">
        <v>7</v>
      </c>
      <c r="B17" s="113">
        <v>41291</v>
      </c>
      <c r="C17" s="66" t="s">
        <v>54</v>
      </c>
      <c r="D17" s="67" t="s">
        <v>55</v>
      </c>
      <c r="E17" s="67" t="s">
        <v>47</v>
      </c>
      <c r="F17" s="121" t="s">
        <v>98</v>
      </c>
      <c r="G17" s="69"/>
      <c r="H17" s="175">
        <f t="shared" si="2"/>
        <v>0</v>
      </c>
      <c r="I17" s="158"/>
      <c r="J17" s="158"/>
      <c r="K17" s="163"/>
      <c r="L17" s="160"/>
      <c r="M17" s="161">
        <v>238.32</v>
      </c>
      <c r="N17" s="75">
        <f t="shared" si="1"/>
        <v>238.32</v>
      </c>
      <c r="O17" s="76"/>
      <c r="P17" s="77">
        <f t="shared" si="3"/>
      </c>
      <c r="Q17" s="51"/>
    </row>
    <row r="18" spans="1:17" ht="30" customHeight="1">
      <c r="A18" s="64">
        <v>8</v>
      </c>
      <c r="B18" s="113">
        <v>41292</v>
      </c>
      <c r="C18" s="66" t="s">
        <v>54</v>
      </c>
      <c r="D18" s="67" t="s">
        <v>56</v>
      </c>
      <c r="E18" s="67" t="s">
        <v>47</v>
      </c>
      <c r="F18" s="121" t="s">
        <v>98</v>
      </c>
      <c r="G18" s="69"/>
      <c r="H18" s="175">
        <f t="shared" si="2"/>
        <v>0</v>
      </c>
      <c r="I18" s="158"/>
      <c r="J18" s="158"/>
      <c r="K18" s="163"/>
      <c r="L18" s="160"/>
      <c r="M18" s="161">
        <v>25.22</v>
      </c>
      <c r="N18" s="75">
        <f t="shared" si="1"/>
        <v>25.22</v>
      </c>
      <c r="O18" s="76"/>
      <c r="P18" s="77">
        <f t="shared" si="3"/>
      </c>
      <c r="Q18" s="51"/>
    </row>
    <row r="19" spans="1:17" ht="30" customHeight="1">
      <c r="A19" s="64">
        <v>9</v>
      </c>
      <c r="B19" s="113">
        <v>41292</v>
      </c>
      <c r="C19" s="66" t="s">
        <v>54</v>
      </c>
      <c r="D19" s="67" t="s">
        <v>55</v>
      </c>
      <c r="E19" s="67" t="s">
        <v>47</v>
      </c>
      <c r="F19" s="121" t="s">
        <v>98</v>
      </c>
      <c r="G19" s="69"/>
      <c r="H19" s="175">
        <f t="shared" si="2"/>
        <v>0</v>
      </c>
      <c r="I19" s="158"/>
      <c r="J19" s="158"/>
      <c r="K19" s="163"/>
      <c r="L19" s="160"/>
      <c r="M19" s="161">
        <v>46.91</v>
      </c>
      <c r="N19" s="75">
        <f t="shared" si="1"/>
        <v>46.91</v>
      </c>
      <c r="O19" s="76"/>
      <c r="P19" s="77">
        <f t="shared" si="3"/>
      </c>
      <c r="Q19" s="51"/>
    </row>
    <row r="20" spans="1:17" ht="30" customHeight="1">
      <c r="A20" s="64">
        <v>10</v>
      </c>
      <c r="B20" s="113">
        <v>41293</v>
      </c>
      <c r="C20" s="66" t="s">
        <v>54</v>
      </c>
      <c r="D20" s="67" t="s">
        <v>56</v>
      </c>
      <c r="E20" s="67" t="s">
        <v>47</v>
      </c>
      <c r="F20" s="121" t="s">
        <v>98</v>
      </c>
      <c r="G20" s="69"/>
      <c r="H20" s="175">
        <f t="shared" si="2"/>
        <v>0</v>
      </c>
      <c r="I20" s="158"/>
      <c r="J20" s="158"/>
      <c r="K20" s="163"/>
      <c r="L20" s="160"/>
      <c r="M20" s="161">
        <v>80.66</v>
      </c>
      <c r="N20" s="75">
        <f t="shared" si="1"/>
        <v>80.66</v>
      </c>
      <c r="O20" s="76"/>
      <c r="P20" s="77">
        <f t="shared" si="3"/>
      </c>
      <c r="Q20" s="51"/>
    </row>
    <row r="21" spans="1:17" ht="30" customHeight="1">
      <c r="A21" s="64">
        <v>11</v>
      </c>
      <c r="B21" s="113">
        <v>41293</v>
      </c>
      <c r="C21" s="66" t="s">
        <v>54</v>
      </c>
      <c r="D21" s="67" t="s">
        <v>55</v>
      </c>
      <c r="E21" s="67" t="s">
        <v>47</v>
      </c>
      <c r="F21" s="121" t="s">
        <v>98</v>
      </c>
      <c r="G21" s="69"/>
      <c r="H21" s="175">
        <f t="shared" si="2"/>
        <v>0</v>
      </c>
      <c r="I21" s="158"/>
      <c r="J21" s="159"/>
      <c r="K21" s="164"/>
      <c r="L21" s="160"/>
      <c r="M21" s="161">
        <v>234.77</v>
      </c>
      <c r="N21" s="75">
        <f t="shared" si="1"/>
        <v>234.77</v>
      </c>
      <c r="O21" s="76"/>
      <c r="P21" s="77">
        <f t="shared" si="3"/>
      </c>
      <c r="Q21" s="51"/>
    </row>
    <row r="22" spans="1:17" ht="30" customHeight="1">
      <c r="A22" s="64">
        <v>12</v>
      </c>
      <c r="B22" s="113">
        <v>41293</v>
      </c>
      <c r="C22" s="66" t="s">
        <v>54</v>
      </c>
      <c r="D22" s="67" t="s">
        <v>57</v>
      </c>
      <c r="E22" s="67" t="s">
        <v>47</v>
      </c>
      <c r="F22" s="121" t="s">
        <v>98</v>
      </c>
      <c r="G22" s="69"/>
      <c r="H22" s="175">
        <f t="shared" si="2"/>
        <v>0</v>
      </c>
      <c r="I22" s="158"/>
      <c r="J22" s="158">
        <v>160</v>
      </c>
      <c r="K22" s="159"/>
      <c r="L22" s="160"/>
      <c r="M22" s="161"/>
      <c r="N22" s="75">
        <f t="shared" si="1"/>
        <v>160</v>
      </c>
      <c r="O22" s="76"/>
      <c r="P22" s="77">
        <f t="shared" si="3"/>
      </c>
      <c r="Q22" s="51"/>
    </row>
    <row r="23" spans="1:17" ht="30" customHeight="1">
      <c r="A23" s="64">
        <v>13</v>
      </c>
      <c r="B23" s="113">
        <v>41294</v>
      </c>
      <c r="C23" s="66" t="s">
        <v>54</v>
      </c>
      <c r="D23" s="67" t="s">
        <v>56</v>
      </c>
      <c r="E23" s="67" t="s">
        <v>47</v>
      </c>
      <c r="F23" s="121" t="s">
        <v>98</v>
      </c>
      <c r="G23" s="69"/>
      <c r="H23" s="175">
        <f t="shared" si="2"/>
        <v>0</v>
      </c>
      <c r="I23" s="158"/>
      <c r="J23" s="159"/>
      <c r="K23" s="176"/>
      <c r="L23" s="160"/>
      <c r="M23" s="161">
        <v>83.03</v>
      </c>
      <c r="N23" s="75">
        <f t="shared" si="1"/>
        <v>83.03</v>
      </c>
      <c r="O23" s="76"/>
      <c r="P23" s="77">
        <f t="shared" si="3"/>
      </c>
      <c r="Q23" s="51"/>
    </row>
    <row r="24" spans="1:17" ht="30" customHeight="1">
      <c r="A24" s="64">
        <v>14</v>
      </c>
      <c r="B24" s="113">
        <v>41294</v>
      </c>
      <c r="C24" s="66" t="s">
        <v>54</v>
      </c>
      <c r="D24" s="67" t="s">
        <v>55</v>
      </c>
      <c r="E24" s="67" t="s">
        <v>47</v>
      </c>
      <c r="F24" s="121" t="s">
        <v>98</v>
      </c>
      <c r="G24" s="69"/>
      <c r="H24" s="175">
        <f t="shared" si="2"/>
        <v>0</v>
      </c>
      <c r="I24" s="158"/>
      <c r="J24" s="159"/>
      <c r="K24" s="176"/>
      <c r="L24" s="160"/>
      <c r="M24" s="161">
        <v>102.32</v>
      </c>
      <c r="N24" s="75">
        <f t="shared" si="1"/>
        <v>102.32</v>
      </c>
      <c r="O24" s="76"/>
      <c r="P24" s="77">
        <f t="shared" si="3"/>
      </c>
      <c r="Q24" s="51"/>
    </row>
    <row r="25" spans="1:17" ht="30" customHeight="1">
      <c r="A25" s="64">
        <v>15</v>
      </c>
      <c r="B25" s="113">
        <v>41294</v>
      </c>
      <c r="C25" s="66" t="s">
        <v>54</v>
      </c>
      <c r="D25" s="67" t="s">
        <v>58</v>
      </c>
      <c r="E25" s="67" t="s">
        <v>47</v>
      </c>
      <c r="F25" s="121" t="s">
        <v>98</v>
      </c>
      <c r="G25" s="69"/>
      <c r="H25" s="175">
        <f t="shared" si="2"/>
        <v>0</v>
      </c>
      <c r="I25" s="158"/>
      <c r="J25" s="159"/>
      <c r="K25" s="176"/>
      <c r="L25" s="160"/>
      <c r="M25" s="161">
        <v>47.96</v>
      </c>
      <c r="N25" s="75">
        <f t="shared" si="1"/>
        <v>47.96</v>
      </c>
      <c r="O25" s="76"/>
      <c r="P25" s="77">
        <f t="shared" si="3"/>
      </c>
      <c r="Q25" s="51"/>
    </row>
    <row r="26" spans="1:17" ht="30" customHeight="1">
      <c r="A26" s="64">
        <v>16</v>
      </c>
      <c r="B26" s="113">
        <v>41294</v>
      </c>
      <c r="C26" s="66" t="s">
        <v>54</v>
      </c>
      <c r="D26" s="67" t="s">
        <v>59</v>
      </c>
      <c r="E26" s="67" t="s">
        <v>47</v>
      </c>
      <c r="F26" s="121" t="s">
        <v>98</v>
      </c>
      <c r="G26" s="69"/>
      <c r="H26" s="175">
        <f t="shared" si="2"/>
        <v>0</v>
      </c>
      <c r="I26" s="158"/>
      <c r="J26" s="177">
        <v>10</v>
      </c>
      <c r="K26" s="176"/>
      <c r="L26" s="160"/>
      <c r="M26" s="161"/>
      <c r="N26" s="75">
        <f t="shared" si="1"/>
        <v>10</v>
      </c>
      <c r="O26" s="76"/>
      <c r="P26" s="77">
        <f t="shared" si="3"/>
      </c>
      <c r="Q26" s="51"/>
    </row>
    <row r="27" spans="1:17" ht="30" customHeight="1">
      <c r="A27" s="64">
        <v>17</v>
      </c>
      <c r="B27" s="113">
        <v>41295</v>
      </c>
      <c r="C27" s="66" t="s">
        <v>54</v>
      </c>
      <c r="D27" s="67" t="s">
        <v>60</v>
      </c>
      <c r="E27" s="67" t="s">
        <v>47</v>
      </c>
      <c r="F27" s="121" t="s">
        <v>98</v>
      </c>
      <c r="G27" s="69"/>
      <c r="H27" s="175">
        <f t="shared" si="2"/>
        <v>0</v>
      </c>
      <c r="I27" s="158"/>
      <c r="J27" s="159"/>
      <c r="K27" s="176"/>
      <c r="L27" s="160">
        <v>784.25</v>
      </c>
      <c r="M27" s="161"/>
      <c r="N27" s="75">
        <f t="shared" si="1"/>
        <v>784.25</v>
      </c>
      <c r="O27" s="76"/>
      <c r="P27" s="77">
        <f t="shared" si="3"/>
      </c>
      <c r="Q27" s="51"/>
    </row>
    <row r="28" spans="1:17" ht="30" customHeight="1">
      <c r="A28" s="64">
        <v>18</v>
      </c>
      <c r="B28" s="113">
        <v>41295</v>
      </c>
      <c r="C28" s="66" t="s">
        <v>54</v>
      </c>
      <c r="D28" s="67" t="s">
        <v>60</v>
      </c>
      <c r="E28" s="67" t="s">
        <v>47</v>
      </c>
      <c r="F28" s="121" t="s">
        <v>98</v>
      </c>
      <c r="G28" s="69"/>
      <c r="H28" s="175">
        <f t="shared" si="2"/>
        <v>0</v>
      </c>
      <c r="I28" s="158"/>
      <c r="J28" s="159"/>
      <c r="K28" s="176"/>
      <c r="L28" s="160">
        <v>705.25</v>
      </c>
      <c r="M28" s="161"/>
      <c r="N28" s="75">
        <f t="shared" si="1"/>
        <v>705.25</v>
      </c>
      <c r="O28" s="76"/>
      <c r="P28" s="77">
        <f t="shared" si="3"/>
      </c>
      <c r="Q28" s="51"/>
    </row>
    <row r="29" spans="1:17" ht="30" customHeight="1">
      <c r="A29" s="64">
        <v>19</v>
      </c>
      <c r="B29" s="113">
        <v>41295</v>
      </c>
      <c r="C29" s="66" t="s">
        <v>54</v>
      </c>
      <c r="D29" s="67" t="s">
        <v>55</v>
      </c>
      <c r="E29" s="67" t="s">
        <v>47</v>
      </c>
      <c r="F29" s="121" t="s">
        <v>98</v>
      </c>
      <c r="G29" s="69"/>
      <c r="H29" s="175">
        <f t="shared" si="2"/>
        <v>0</v>
      </c>
      <c r="I29" s="158"/>
      <c r="J29" s="159"/>
      <c r="K29" s="176"/>
      <c r="L29" s="160"/>
      <c r="M29" s="161">
        <v>47.14</v>
      </c>
      <c r="N29" s="75">
        <f t="shared" si="1"/>
        <v>47.14</v>
      </c>
      <c r="O29" s="76"/>
      <c r="P29" s="77">
        <f t="shared" si="3"/>
      </c>
      <c r="Q29" s="51"/>
    </row>
    <row r="30" spans="1:17" ht="30" customHeight="1">
      <c r="A30" s="64">
        <v>20</v>
      </c>
      <c r="B30" s="113">
        <v>41295</v>
      </c>
      <c r="C30" s="66" t="s">
        <v>54</v>
      </c>
      <c r="D30" s="67" t="s">
        <v>61</v>
      </c>
      <c r="E30" s="67" t="s">
        <v>47</v>
      </c>
      <c r="F30" s="121" t="s">
        <v>98</v>
      </c>
      <c r="G30" s="69"/>
      <c r="H30" s="175">
        <f t="shared" si="2"/>
        <v>0</v>
      </c>
      <c r="I30" s="158"/>
      <c r="J30" s="159"/>
      <c r="K30" s="176"/>
      <c r="L30" s="160"/>
      <c r="M30" s="161">
        <v>39.08</v>
      </c>
      <c r="N30" s="75">
        <f t="shared" si="1"/>
        <v>39.08</v>
      </c>
      <c r="O30" s="76"/>
      <c r="P30" s="77">
        <f t="shared" si="3"/>
      </c>
      <c r="Q30" s="51"/>
    </row>
    <row r="31" spans="1:17" ht="30" customHeight="1">
      <c r="A31" s="64">
        <v>21</v>
      </c>
      <c r="B31" s="113">
        <v>41295</v>
      </c>
      <c r="C31" s="66" t="s">
        <v>54</v>
      </c>
      <c r="D31" s="67" t="s">
        <v>62</v>
      </c>
      <c r="E31" s="67" t="s">
        <v>47</v>
      </c>
      <c r="F31" s="121" t="s">
        <v>98</v>
      </c>
      <c r="G31" s="69"/>
      <c r="H31" s="175">
        <f t="shared" si="2"/>
        <v>0</v>
      </c>
      <c r="I31" s="158"/>
      <c r="J31" s="159">
        <v>34.54</v>
      </c>
      <c r="K31" s="176"/>
      <c r="L31" s="160"/>
      <c r="M31" s="161"/>
      <c r="N31" s="75">
        <f t="shared" si="1"/>
        <v>34.54</v>
      </c>
      <c r="O31" s="76"/>
      <c r="P31" s="77">
        <f t="shared" si="3"/>
      </c>
      <c r="Q31" s="51"/>
    </row>
    <row r="32" spans="1:17" ht="30" customHeight="1">
      <c r="A32" s="64">
        <v>22</v>
      </c>
      <c r="B32" s="113">
        <v>41295</v>
      </c>
      <c r="C32" s="66" t="s">
        <v>54</v>
      </c>
      <c r="D32" s="67" t="s">
        <v>55</v>
      </c>
      <c r="E32" s="67" t="s">
        <v>47</v>
      </c>
      <c r="F32" s="121" t="s">
        <v>98</v>
      </c>
      <c r="G32" s="69"/>
      <c r="H32" s="175">
        <f t="shared" si="2"/>
        <v>0</v>
      </c>
      <c r="I32" s="158"/>
      <c r="J32" s="159"/>
      <c r="K32" s="176"/>
      <c r="L32" s="160"/>
      <c r="M32" s="161">
        <v>63.09</v>
      </c>
      <c r="N32" s="75">
        <f t="shared" si="1"/>
        <v>63.09</v>
      </c>
      <c r="O32" s="76"/>
      <c r="P32" s="77">
        <f t="shared" si="3"/>
      </c>
      <c r="Q32" s="51"/>
    </row>
    <row r="33" spans="1:17" ht="30" customHeight="1">
      <c r="A33" s="64">
        <v>23</v>
      </c>
      <c r="B33" s="113">
        <v>41295</v>
      </c>
      <c r="C33" s="66" t="s">
        <v>54</v>
      </c>
      <c r="D33" s="67" t="s">
        <v>63</v>
      </c>
      <c r="E33" s="67" t="s">
        <v>47</v>
      </c>
      <c r="F33" s="121" t="s">
        <v>98</v>
      </c>
      <c r="G33" s="69"/>
      <c r="H33" s="175">
        <f t="shared" si="2"/>
        <v>0</v>
      </c>
      <c r="I33" s="158"/>
      <c r="J33" s="159"/>
      <c r="K33" s="176"/>
      <c r="L33" s="160"/>
      <c r="M33" s="161">
        <v>15</v>
      </c>
      <c r="N33" s="75">
        <f t="shared" si="1"/>
        <v>15</v>
      </c>
      <c r="O33" s="76"/>
      <c r="P33" s="77">
        <f t="shared" si="3"/>
      </c>
      <c r="Q33" s="51"/>
    </row>
    <row r="34" spans="1:17" ht="30" customHeight="1">
      <c r="A34" s="64">
        <v>24</v>
      </c>
      <c r="B34" s="113">
        <v>41295</v>
      </c>
      <c r="C34" s="66" t="s">
        <v>54</v>
      </c>
      <c r="D34" s="67" t="s">
        <v>64</v>
      </c>
      <c r="E34" s="67" t="s">
        <v>47</v>
      </c>
      <c r="F34" s="121" t="s">
        <v>98</v>
      </c>
      <c r="G34" s="69"/>
      <c r="H34" s="175">
        <f t="shared" si="2"/>
        <v>0</v>
      </c>
      <c r="I34" s="158"/>
      <c r="J34" s="159"/>
      <c r="K34" s="176"/>
      <c r="L34" s="160"/>
      <c r="M34" s="161">
        <v>6</v>
      </c>
      <c r="N34" s="75">
        <f t="shared" si="1"/>
        <v>6</v>
      </c>
      <c r="O34" s="76"/>
      <c r="P34" s="77">
        <f t="shared" si="3"/>
      </c>
      <c r="Q34" s="51"/>
    </row>
    <row r="35" spans="1:17" ht="30" customHeight="1">
      <c r="A35" s="64">
        <v>25</v>
      </c>
      <c r="B35" s="113">
        <v>41296</v>
      </c>
      <c r="C35" s="66" t="s">
        <v>54</v>
      </c>
      <c r="D35" s="67" t="s">
        <v>55</v>
      </c>
      <c r="E35" s="67" t="s">
        <v>47</v>
      </c>
      <c r="F35" s="121" t="s">
        <v>98</v>
      </c>
      <c r="G35" s="69"/>
      <c r="H35" s="175">
        <f t="shared" si="2"/>
        <v>0</v>
      </c>
      <c r="I35" s="158"/>
      <c r="J35" s="159"/>
      <c r="K35" s="176"/>
      <c r="L35" s="160"/>
      <c r="M35" s="161">
        <v>176.1</v>
      </c>
      <c r="N35" s="75">
        <f t="shared" si="1"/>
        <v>176.1</v>
      </c>
      <c r="O35" s="76"/>
      <c r="P35" s="77">
        <f t="shared" si="3"/>
      </c>
      <c r="Q35" s="51"/>
    </row>
    <row r="36" spans="1:17" ht="30" customHeight="1">
      <c r="A36" s="64">
        <v>26</v>
      </c>
      <c r="B36" s="113">
        <v>41296</v>
      </c>
      <c r="C36" s="66" t="s">
        <v>54</v>
      </c>
      <c r="D36" s="67" t="s">
        <v>64</v>
      </c>
      <c r="E36" s="67" t="s">
        <v>47</v>
      </c>
      <c r="F36" s="121" t="s">
        <v>98</v>
      </c>
      <c r="G36" s="69"/>
      <c r="H36" s="175">
        <f t="shared" si="2"/>
        <v>0</v>
      </c>
      <c r="I36" s="158"/>
      <c r="J36" s="159"/>
      <c r="K36" s="176"/>
      <c r="L36" s="160"/>
      <c r="M36" s="161">
        <v>6</v>
      </c>
      <c r="N36" s="75">
        <f t="shared" si="1"/>
        <v>6</v>
      </c>
      <c r="O36" s="76"/>
      <c r="P36" s="77">
        <f t="shared" si="3"/>
      </c>
      <c r="Q36" s="51"/>
    </row>
    <row r="37" spans="1:17" ht="30" customHeight="1">
      <c r="A37" s="64">
        <v>27</v>
      </c>
      <c r="B37" s="113">
        <v>41296</v>
      </c>
      <c r="C37" s="66" t="s">
        <v>54</v>
      </c>
      <c r="D37" s="67" t="s">
        <v>65</v>
      </c>
      <c r="E37" s="67" t="s">
        <v>47</v>
      </c>
      <c r="F37" s="121" t="s">
        <v>98</v>
      </c>
      <c r="G37" s="69"/>
      <c r="H37" s="175">
        <f>IF($D$3="si",($G$5/$G$6*G37),IF($D$3="no",G37*$G$4,0))</f>
        <v>0</v>
      </c>
      <c r="I37" s="158"/>
      <c r="J37" s="159"/>
      <c r="K37" s="176"/>
      <c r="L37" s="160"/>
      <c r="M37" s="161">
        <v>30.82</v>
      </c>
      <c r="N37" s="75">
        <f t="shared" si="1"/>
        <v>30.82</v>
      </c>
      <c r="O37" s="76"/>
      <c r="P37" s="77">
        <f t="shared" si="3"/>
      </c>
      <c r="Q37" s="51"/>
    </row>
    <row r="38" spans="1:17" ht="30" customHeight="1">
      <c r="A38" s="64">
        <v>28</v>
      </c>
      <c r="B38" s="113">
        <v>41297</v>
      </c>
      <c r="C38" s="66" t="s">
        <v>54</v>
      </c>
      <c r="D38" s="67" t="s">
        <v>56</v>
      </c>
      <c r="E38" s="67" t="s">
        <v>47</v>
      </c>
      <c r="F38" s="121" t="s">
        <v>98</v>
      </c>
      <c r="G38" s="69"/>
      <c r="H38" s="175">
        <f t="shared" si="2"/>
        <v>0</v>
      </c>
      <c r="I38" s="158"/>
      <c r="J38" s="159"/>
      <c r="K38" s="176"/>
      <c r="L38" s="160"/>
      <c r="M38" s="161">
        <v>44.82</v>
      </c>
      <c r="N38" s="75">
        <f t="shared" si="1"/>
        <v>44.82</v>
      </c>
      <c r="O38" s="76"/>
      <c r="P38" s="77">
        <f t="shared" si="3"/>
      </c>
      <c r="Q38" s="51"/>
    </row>
    <row r="39" spans="1:17" ht="30" customHeight="1">
      <c r="A39" s="64">
        <v>29</v>
      </c>
      <c r="B39" s="113">
        <v>41297</v>
      </c>
      <c r="C39" s="66" t="s">
        <v>54</v>
      </c>
      <c r="D39" s="67" t="s">
        <v>66</v>
      </c>
      <c r="E39" s="67" t="s">
        <v>47</v>
      </c>
      <c r="F39" s="121" t="s">
        <v>98</v>
      </c>
      <c r="G39" s="69"/>
      <c r="H39" s="175">
        <f t="shared" si="2"/>
        <v>0</v>
      </c>
      <c r="I39" s="158"/>
      <c r="J39" s="159"/>
      <c r="K39" s="176"/>
      <c r="L39" s="160"/>
      <c r="M39" s="161">
        <v>203.38</v>
      </c>
      <c r="N39" s="75">
        <f t="shared" si="1"/>
        <v>203.38</v>
      </c>
      <c r="O39" s="76"/>
      <c r="P39" s="77">
        <f t="shared" si="3"/>
      </c>
      <c r="Q39" s="51"/>
    </row>
    <row r="40" spans="1:17" ht="30" customHeight="1">
      <c r="A40" s="64">
        <v>30</v>
      </c>
      <c r="B40" s="113">
        <v>41300</v>
      </c>
      <c r="C40" s="66" t="s">
        <v>54</v>
      </c>
      <c r="D40" s="67" t="s">
        <v>56</v>
      </c>
      <c r="E40" s="67" t="s">
        <v>47</v>
      </c>
      <c r="F40" s="121" t="s">
        <v>98</v>
      </c>
      <c r="G40" s="69"/>
      <c r="H40" s="175">
        <f>IF($D$3="si",($G$5/$G$6*G40),IF($D$3="no",G40*$G$4,0))</f>
        <v>0</v>
      </c>
      <c r="I40" s="158"/>
      <c r="J40" s="159"/>
      <c r="K40" s="176"/>
      <c r="L40" s="160"/>
      <c r="M40" s="161">
        <v>40.9</v>
      </c>
      <c r="N40" s="75">
        <f t="shared" si="1"/>
        <v>40.9</v>
      </c>
      <c r="O40" s="76"/>
      <c r="P40" s="77">
        <f t="shared" si="3"/>
      </c>
      <c r="Q40" s="51"/>
    </row>
    <row r="41" spans="1:17" ht="30" customHeight="1">
      <c r="A41" s="64">
        <v>31</v>
      </c>
      <c r="B41" s="113">
        <v>41301</v>
      </c>
      <c r="C41" s="66" t="s">
        <v>54</v>
      </c>
      <c r="D41" s="67" t="s">
        <v>46</v>
      </c>
      <c r="E41" s="67" t="s">
        <v>47</v>
      </c>
      <c r="F41" s="121" t="s">
        <v>98</v>
      </c>
      <c r="G41" s="69"/>
      <c r="H41" s="175">
        <f aca="true" t="shared" si="4" ref="H41:H74">IF($D$3="si",($G$5/$G$6*G41),IF($D$3="no",G41*$G$4,0))</f>
        <v>0</v>
      </c>
      <c r="I41" s="158"/>
      <c r="J41" s="159"/>
      <c r="K41" s="176"/>
      <c r="L41" s="160"/>
      <c r="M41" s="161">
        <v>23.42</v>
      </c>
      <c r="N41" s="75">
        <f t="shared" si="1"/>
        <v>23.42</v>
      </c>
      <c r="O41" s="76"/>
      <c r="P41" s="77">
        <f t="shared" si="3"/>
      </c>
      <c r="Q41" s="51"/>
    </row>
    <row r="42" spans="1:17" ht="30" customHeight="1">
      <c r="A42" s="64">
        <v>32</v>
      </c>
      <c r="B42" s="113">
        <v>41302</v>
      </c>
      <c r="C42" s="66" t="s">
        <v>54</v>
      </c>
      <c r="D42" s="67" t="s">
        <v>72</v>
      </c>
      <c r="E42" s="67" t="s">
        <v>47</v>
      </c>
      <c r="F42" s="121" t="s">
        <v>98</v>
      </c>
      <c r="G42" s="69"/>
      <c r="H42" s="175">
        <f t="shared" si="4"/>
        <v>0</v>
      </c>
      <c r="I42" s="158"/>
      <c r="J42" s="159"/>
      <c r="K42" s="176"/>
      <c r="L42" s="160">
        <v>594.68</v>
      </c>
      <c r="M42" s="161"/>
      <c r="N42" s="75">
        <f t="shared" si="1"/>
        <v>594.68</v>
      </c>
      <c r="O42" s="76"/>
      <c r="P42" s="77">
        <f t="shared" si="3"/>
      </c>
      <c r="Q42" s="51"/>
    </row>
    <row r="43" spans="1:17" ht="30" customHeight="1">
      <c r="A43" s="64">
        <v>33</v>
      </c>
      <c r="B43" s="113">
        <v>41302</v>
      </c>
      <c r="C43" s="66" t="s">
        <v>54</v>
      </c>
      <c r="D43" s="67" t="s">
        <v>71</v>
      </c>
      <c r="E43" s="67" t="s">
        <v>47</v>
      </c>
      <c r="F43" s="121" t="s">
        <v>98</v>
      </c>
      <c r="G43" s="69"/>
      <c r="H43" s="175">
        <f t="shared" si="4"/>
        <v>0</v>
      </c>
      <c r="I43" s="158"/>
      <c r="J43" s="159"/>
      <c r="K43" s="176"/>
      <c r="L43" s="160">
        <v>641.76</v>
      </c>
      <c r="M43" s="161"/>
      <c r="N43" s="75">
        <f t="shared" si="1"/>
        <v>641.76</v>
      </c>
      <c r="O43" s="76"/>
      <c r="P43" s="77">
        <f t="shared" si="3"/>
      </c>
      <c r="Q43" s="51"/>
    </row>
    <row r="44" spans="1:17" ht="30" customHeight="1">
      <c r="A44" s="64">
        <v>34</v>
      </c>
      <c r="B44" s="113">
        <v>41302</v>
      </c>
      <c r="C44" s="66" t="s">
        <v>54</v>
      </c>
      <c r="D44" s="67" t="s">
        <v>56</v>
      </c>
      <c r="E44" s="67" t="s">
        <v>47</v>
      </c>
      <c r="F44" s="121" t="s">
        <v>98</v>
      </c>
      <c r="G44" s="69"/>
      <c r="H44" s="175">
        <f t="shared" si="4"/>
        <v>0</v>
      </c>
      <c r="I44" s="158"/>
      <c r="J44" s="159"/>
      <c r="K44" s="176"/>
      <c r="L44" s="160"/>
      <c r="M44" s="161">
        <v>11.69</v>
      </c>
      <c r="N44" s="75">
        <f t="shared" si="1"/>
        <v>11.69</v>
      </c>
      <c r="O44" s="76"/>
      <c r="P44" s="77">
        <f t="shared" si="3"/>
      </c>
      <c r="Q44" s="51"/>
    </row>
    <row r="45" spans="1:17" ht="30" customHeight="1">
      <c r="A45" s="64">
        <v>35</v>
      </c>
      <c r="B45" s="113">
        <v>41302</v>
      </c>
      <c r="C45" s="66" t="s">
        <v>54</v>
      </c>
      <c r="D45" s="67" t="s">
        <v>73</v>
      </c>
      <c r="E45" s="67" t="s">
        <v>47</v>
      </c>
      <c r="F45" s="121" t="s">
        <v>98</v>
      </c>
      <c r="G45" s="69"/>
      <c r="H45" s="175">
        <f t="shared" si="4"/>
        <v>0</v>
      </c>
      <c r="I45" s="158"/>
      <c r="J45" s="159"/>
      <c r="K45" s="176"/>
      <c r="L45" s="160"/>
      <c r="M45" s="161">
        <v>5.5</v>
      </c>
      <c r="N45" s="75">
        <f t="shared" si="1"/>
        <v>5.5</v>
      </c>
      <c r="O45" s="76"/>
      <c r="P45" s="77">
        <f t="shared" si="3"/>
      </c>
      <c r="Q45" s="51"/>
    </row>
    <row r="46" spans="1:17" ht="30" customHeight="1">
      <c r="A46" s="64">
        <v>36</v>
      </c>
      <c r="B46" s="113">
        <v>41302</v>
      </c>
      <c r="C46" s="66" t="s">
        <v>54</v>
      </c>
      <c r="D46" s="67" t="s">
        <v>55</v>
      </c>
      <c r="E46" s="67" t="s">
        <v>47</v>
      </c>
      <c r="F46" s="121" t="s">
        <v>98</v>
      </c>
      <c r="G46" s="69"/>
      <c r="H46" s="175">
        <f t="shared" si="4"/>
        <v>0</v>
      </c>
      <c r="I46" s="158"/>
      <c r="J46" s="159"/>
      <c r="K46" s="176"/>
      <c r="L46" s="160"/>
      <c r="M46" s="161">
        <v>324.16</v>
      </c>
      <c r="N46" s="75">
        <f t="shared" si="1"/>
        <v>324.16</v>
      </c>
      <c r="O46" s="76"/>
      <c r="P46" s="77">
        <f t="shared" si="3"/>
      </c>
      <c r="Q46" s="51"/>
    </row>
    <row r="47" spans="1:17" ht="30" customHeight="1">
      <c r="A47" s="64">
        <v>37</v>
      </c>
      <c r="B47" s="113">
        <v>41302</v>
      </c>
      <c r="C47" s="66" t="s">
        <v>54</v>
      </c>
      <c r="D47" s="67" t="s">
        <v>62</v>
      </c>
      <c r="E47" s="67" t="s">
        <v>47</v>
      </c>
      <c r="F47" s="121" t="s">
        <v>98</v>
      </c>
      <c r="G47" s="69"/>
      <c r="H47" s="175">
        <f t="shared" si="4"/>
        <v>0</v>
      </c>
      <c r="I47" s="158"/>
      <c r="J47" s="159"/>
      <c r="K47" s="176"/>
      <c r="L47" s="160"/>
      <c r="M47" s="161">
        <v>13.77</v>
      </c>
      <c r="N47" s="75">
        <f t="shared" si="1"/>
        <v>13.77</v>
      </c>
      <c r="O47" s="76"/>
      <c r="P47" s="77">
        <f t="shared" si="3"/>
      </c>
      <c r="Q47" s="51"/>
    </row>
    <row r="48" spans="1:17" ht="30" customHeight="1">
      <c r="A48" s="64">
        <v>38</v>
      </c>
      <c r="B48" s="113">
        <v>41302</v>
      </c>
      <c r="C48" s="66" t="s">
        <v>54</v>
      </c>
      <c r="D48" s="67" t="s">
        <v>74</v>
      </c>
      <c r="E48" s="67" t="s">
        <v>47</v>
      </c>
      <c r="F48" s="121" t="s">
        <v>98</v>
      </c>
      <c r="G48" s="69"/>
      <c r="H48" s="175">
        <f t="shared" si="4"/>
        <v>0</v>
      </c>
      <c r="I48" s="158"/>
      <c r="J48" s="159">
        <v>10.5</v>
      </c>
      <c r="K48" s="176"/>
      <c r="L48" s="160"/>
      <c r="M48" s="161"/>
      <c r="N48" s="75">
        <f t="shared" si="1"/>
        <v>10.5</v>
      </c>
      <c r="O48" s="76"/>
      <c r="P48" s="77">
        <f t="shared" si="3"/>
      </c>
      <c r="Q48" s="51"/>
    </row>
    <row r="49" spans="1:17" ht="30" customHeight="1">
      <c r="A49" s="64">
        <v>39</v>
      </c>
      <c r="B49" s="113">
        <v>41302</v>
      </c>
      <c r="C49" s="66" t="s">
        <v>54</v>
      </c>
      <c r="D49" s="67" t="s">
        <v>74</v>
      </c>
      <c r="E49" s="67" t="s">
        <v>47</v>
      </c>
      <c r="F49" s="121" t="s">
        <v>98</v>
      </c>
      <c r="G49" s="69"/>
      <c r="H49" s="175">
        <f t="shared" si="4"/>
        <v>0</v>
      </c>
      <c r="I49" s="158"/>
      <c r="J49" s="159">
        <v>80</v>
      </c>
      <c r="K49" s="176"/>
      <c r="L49" s="160"/>
      <c r="M49" s="161"/>
      <c r="N49" s="75">
        <f t="shared" si="1"/>
        <v>80</v>
      </c>
      <c r="O49" s="76"/>
      <c r="P49" s="77">
        <f t="shared" si="3"/>
      </c>
      <c r="Q49" s="51"/>
    </row>
    <row r="50" spans="1:17" ht="30" customHeight="1">
      <c r="A50" s="64">
        <v>40</v>
      </c>
      <c r="B50" s="113">
        <v>41303</v>
      </c>
      <c r="C50" s="66" t="s">
        <v>54</v>
      </c>
      <c r="D50" s="67" t="s">
        <v>55</v>
      </c>
      <c r="E50" s="67" t="s">
        <v>47</v>
      </c>
      <c r="F50" s="121" t="s">
        <v>98</v>
      </c>
      <c r="G50" s="69"/>
      <c r="H50" s="175">
        <f t="shared" si="4"/>
        <v>0</v>
      </c>
      <c r="I50" s="158"/>
      <c r="J50" s="159"/>
      <c r="K50" s="176"/>
      <c r="L50" s="160"/>
      <c r="M50" s="161">
        <v>245.57</v>
      </c>
      <c r="N50" s="75">
        <f t="shared" si="1"/>
        <v>245.57</v>
      </c>
      <c r="O50" s="76"/>
      <c r="P50" s="77">
        <f t="shared" si="3"/>
      </c>
      <c r="Q50" s="51"/>
    </row>
    <row r="51" spans="1:17" ht="30" customHeight="1">
      <c r="A51" s="64">
        <v>41</v>
      </c>
      <c r="B51" s="113">
        <v>41303</v>
      </c>
      <c r="C51" s="66" t="s">
        <v>54</v>
      </c>
      <c r="D51" s="67" t="s">
        <v>74</v>
      </c>
      <c r="E51" s="67" t="s">
        <v>47</v>
      </c>
      <c r="F51" s="121" t="s">
        <v>98</v>
      </c>
      <c r="G51" s="69"/>
      <c r="H51" s="175">
        <f>IF($D$3="si",($G$5/$G$6*G51),IF($D$3="no",G51*$G$4,0))</f>
        <v>0</v>
      </c>
      <c r="I51" s="158"/>
      <c r="J51" s="159">
        <v>15</v>
      </c>
      <c r="K51" s="176"/>
      <c r="L51" s="160"/>
      <c r="M51" s="161"/>
      <c r="N51" s="75">
        <f t="shared" si="1"/>
        <v>15</v>
      </c>
      <c r="O51" s="76"/>
      <c r="P51" s="77">
        <f t="shared" si="3"/>
      </c>
      <c r="Q51" s="51"/>
    </row>
    <row r="52" spans="1:17" ht="30" customHeight="1">
      <c r="A52" s="64">
        <v>42</v>
      </c>
      <c r="B52" s="113">
        <v>41303</v>
      </c>
      <c r="C52" s="66" t="s">
        <v>54</v>
      </c>
      <c r="D52" s="67" t="s">
        <v>74</v>
      </c>
      <c r="E52" s="67" t="s">
        <v>47</v>
      </c>
      <c r="F52" s="121" t="s">
        <v>98</v>
      </c>
      <c r="G52" s="69"/>
      <c r="H52" s="175">
        <f t="shared" si="4"/>
        <v>0</v>
      </c>
      <c r="I52" s="158"/>
      <c r="J52" s="159">
        <v>7</v>
      </c>
      <c r="K52" s="176"/>
      <c r="L52" s="160"/>
      <c r="M52" s="161"/>
      <c r="N52" s="75">
        <f t="shared" si="1"/>
        <v>7</v>
      </c>
      <c r="O52" s="76"/>
      <c r="P52" s="77">
        <f t="shared" si="3"/>
      </c>
      <c r="Q52" s="51"/>
    </row>
    <row r="53" spans="1:17" ht="30" customHeight="1">
      <c r="A53" s="64">
        <v>43</v>
      </c>
      <c r="B53" s="113">
        <v>41303</v>
      </c>
      <c r="C53" s="66" t="s">
        <v>54</v>
      </c>
      <c r="D53" s="67" t="s">
        <v>77</v>
      </c>
      <c r="E53" s="67" t="s">
        <v>47</v>
      </c>
      <c r="F53" s="121" t="s">
        <v>98</v>
      </c>
      <c r="G53" s="69"/>
      <c r="H53" s="175">
        <f t="shared" si="4"/>
        <v>0</v>
      </c>
      <c r="I53" s="158"/>
      <c r="J53" s="159"/>
      <c r="K53" s="176"/>
      <c r="L53" s="160"/>
      <c r="M53" s="178">
        <v>36</v>
      </c>
      <c r="N53" s="75">
        <f t="shared" si="1"/>
        <v>36</v>
      </c>
      <c r="O53" s="76"/>
      <c r="P53" s="77">
        <f t="shared" si="3"/>
      </c>
      <c r="Q53" s="51"/>
    </row>
    <row r="54" spans="1:17" ht="30" customHeight="1">
      <c r="A54" s="64">
        <v>45</v>
      </c>
      <c r="B54" s="113">
        <v>41303</v>
      </c>
      <c r="C54" s="66" t="s">
        <v>78</v>
      </c>
      <c r="D54" s="67" t="s">
        <v>76</v>
      </c>
      <c r="E54" s="67" t="s">
        <v>47</v>
      </c>
      <c r="F54" s="121" t="s">
        <v>98</v>
      </c>
      <c r="G54" s="69"/>
      <c r="H54" s="175">
        <f t="shared" si="4"/>
        <v>0</v>
      </c>
      <c r="I54" s="158"/>
      <c r="J54" s="159"/>
      <c r="K54" s="176"/>
      <c r="L54" s="160"/>
      <c r="M54" s="178">
        <v>26</v>
      </c>
      <c r="N54" s="75">
        <f t="shared" si="1"/>
        <v>26</v>
      </c>
      <c r="O54" s="76"/>
      <c r="P54" s="77">
        <f t="shared" si="3"/>
      </c>
      <c r="Q54" s="51"/>
    </row>
    <row r="55" spans="1:17" ht="30" customHeight="1">
      <c r="A55" s="64">
        <v>46</v>
      </c>
      <c r="B55" s="113">
        <v>41303</v>
      </c>
      <c r="C55" s="66" t="s">
        <v>54</v>
      </c>
      <c r="D55" s="67" t="s">
        <v>71</v>
      </c>
      <c r="E55" s="67" t="s">
        <v>47</v>
      </c>
      <c r="F55" s="121" t="s">
        <v>98</v>
      </c>
      <c r="G55" s="69"/>
      <c r="H55" s="175">
        <f t="shared" si="4"/>
        <v>0</v>
      </c>
      <c r="I55" s="158"/>
      <c r="J55" s="159"/>
      <c r="K55" s="176"/>
      <c r="L55" s="160"/>
      <c r="M55" s="161">
        <v>1401.57</v>
      </c>
      <c r="N55" s="75">
        <f t="shared" si="1"/>
        <v>1401.57</v>
      </c>
      <c r="O55" s="76"/>
      <c r="P55" s="77">
        <f t="shared" si="3"/>
      </c>
      <c r="Q55" s="51"/>
    </row>
    <row r="56" spans="1:17" ht="30" customHeight="1">
      <c r="A56" s="64">
        <v>47</v>
      </c>
      <c r="B56" s="113">
        <v>41303</v>
      </c>
      <c r="C56" s="66" t="s">
        <v>54</v>
      </c>
      <c r="D56" s="67" t="s">
        <v>79</v>
      </c>
      <c r="E56" s="67" t="s">
        <v>47</v>
      </c>
      <c r="F56" s="121" t="s">
        <v>98</v>
      </c>
      <c r="G56" s="69"/>
      <c r="H56" s="175">
        <f t="shared" si="4"/>
        <v>0</v>
      </c>
      <c r="I56" s="158"/>
      <c r="J56" s="159"/>
      <c r="K56" s="176"/>
      <c r="L56" s="160"/>
      <c r="M56" s="178">
        <v>1302</v>
      </c>
      <c r="N56" s="75">
        <f t="shared" si="1"/>
        <v>1302</v>
      </c>
      <c r="O56" s="76"/>
      <c r="P56" s="77"/>
      <c r="Q56" s="51"/>
    </row>
    <row r="57" spans="1:17" ht="30" customHeight="1">
      <c r="A57" s="64">
        <v>48</v>
      </c>
      <c r="B57" s="113">
        <v>41303</v>
      </c>
      <c r="C57" s="66" t="s">
        <v>54</v>
      </c>
      <c r="D57" s="67" t="s">
        <v>74</v>
      </c>
      <c r="E57" s="67" t="s">
        <v>47</v>
      </c>
      <c r="F57" s="121" t="s">
        <v>98</v>
      </c>
      <c r="G57" s="69"/>
      <c r="H57" s="175">
        <f t="shared" si="4"/>
        <v>0</v>
      </c>
      <c r="I57" s="158"/>
      <c r="J57" s="159">
        <v>10</v>
      </c>
      <c r="K57" s="176"/>
      <c r="L57" s="160"/>
      <c r="M57" s="161"/>
      <c r="N57" s="75">
        <f t="shared" si="1"/>
        <v>10</v>
      </c>
      <c r="O57" s="76"/>
      <c r="P57" s="77">
        <f t="shared" si="3"/>
      </c>
      <c r="Q57" s="51"/>
    </row>
    <row r="58" spans="1:17" ht="30" customHeight="1">
      <c r="A58" s="64">
        <v>49</v>
      </c>
      <c r="B58" s="113">
        <v>41304</v>
      </c>
      <c r="C58" s="66" t="s">
        <v>54</v>
      </c>
      <c r="D58" s="67" t="s">
        <v>56</v>
      </c>
      <c r="E58" s="67" t="s">
        <v>47</v>
      </c>
      <c r="F58" s="121" t="s">
        <v>98</v>
      </c>
      <c r="G58" s="69"/>
      <c r="H58" s="175">
        <f t="shared" si="4"/>
        <v>0</v>
      </c>
      <c r="I58" s="158"/>
      <c r="J58" s="159"/>
      <c r="K58" s="176"/>
      <c r="L58" s="160"/>
      <c r="M58" s="161">
        <v>31</v>
      </c>
      <c r="N58" s="75">
        <f t="shared" si="1"/>
        <v>31</v>
      </c>
      <c r="O58" s="76"/>
      <c r="P58" s="77">
        <f t="shared" si="3"/>
      </c>
      <c r="Q58" s="51"/>
    </row>
    <row r="59" spans="1:17" ht="30" customHeight="1">
      <c r="A59" s="64">
        <v>50</v>
      </c>
      <c r="B59" s="113">
        <v>41304</v>
      </c>
      <c r="C59" s="66" t="s">
        <v>54</v>
      </c>
      <c r="D59" s="67" t="s">
        <v>75</v>
      </c>
      <c r="E59" s="67" t="s">
        <v>47</v>
      </c>
      <c r="F59" s="121" t="s">
        <v>98</v>
      </c>
      <c r="G59" s="69"/>
      <c r="H59" s="175">
        <f t="shared" si="4"/>
        <v>0</v>
      </c>
      <c r="I59" s="158"/>
      <c r="J59" s="159"/>
      <c r="K59" s="176"/>
      <c r="L59" s="160"/>
      <c r="M59" s="161">
        <v>8.6</v>
      </c>
      <c r="N59" s="75">
        <f t="shared" si="1"/>
        <v>8.6</v>
      </c>
      <c r="O59" s="76"/>
      <c r="P59" s="77">
        <f t="shared" si="3"/>
      </c>
      <c r="Q59" s="51"/>
    </row>
    <row r="60" spans="1:17" ht="30" customHeight="1">
      <c r="A60" s="64">
        <v>51</v>
      </c>
      <c r="B60" s="113">
        <v>41304</v>
      </c>
      <c r="C60" s="66" t="s">
        <v>54</v>
      </c>
      <c r="D60" s="67" t="s">
        <v>74</v>
      </c>
      <c r="E60" s="67" t="s">
        <v>47</v>
      </c>
      <c r="F60" s="121" t="s">
        <v>98</v>
      </c>
      <c r="G60" s="69"/>
      <c r="H60" s="175">
        <f t="shared" si="4"/>
        <v>0</v>
      </c>
      <c r="I60" s="158"/>
      <c r="J60" s="159">
        <v>14</v>
      </c>
      <c r="K60" s="176"/>
      <c r="L60" s="160"/>
      <c r="M60" s="161"/>
      <c r="N60" s="75">
        <f t="shared" si="1"/>
        <v>14</v>
      </c>
      <c r="O60" s="76"/>
      <c r="P60" s="77">
        <f t="shared" si="3"/>
      </c>
      <c r="Q60" s="51"/>
    </row>
    <row r="61" spans="1:17" ht="30" customHeight="1">
      <c r="A61" s="64">
        <v>52</v>
      </c>
      <c r="B61" s="113">
        <v>41305</v>
      </c>
      <c r="C61" s="66" t="s">
        <v>54</v>
      </c>
      <c r="D61" s="67" t="s">
        <v>61</v>
      </c>
      <c r="E61" s="67" t="s">
        <v>47</v>
      </c>
      <c r="F61" s="121" t="s">
        <v>98</v>
      </c>
      <c r="G61" s="69"/>
      <c r="H61" s="175">
        <f t="shared" si="4"/>
        <v>0</v>
      </c>
      <c r="I61" s="158"/>
      <c r="J61" s="159"/>
      <c r="K61" s="176"/>
      <c r="L61" s="160"/>
      <c r="M61" s="161">
        <v>17.2</v>
      </c>
      <c r="N61" s="75">
        <f t="shared" si="1"/>
        <v>17.2</v>
      </c>
      <c r="O61" s="76"/>
      <c r="P61" s="77">
        <f t="shared" si="3"/>
      </c>
      <c r="Q61" s="51"/>
    </row>
    <row r="62" spans="1:17" ht="30" customHeight="1">
      <c r="A62" s="64">
        <v>53</v>
      </c>
      <c r="B62" s="113">
        <v>41305</v>
      </c>
      <c r="C62" s="66" t="s">
        <v>54</v>
      </c>
      <c r="D62" s="67" t="s">
        <v>55</v>
      </c>
      <c r="E62" s="67" t="s">
        <v>47</v>
      </c>
      <c r="F62" s="121" t="s">
        <v>98</v>
      </c>
      <c r="G62" s="69"/>
      <c r="H62" s="175">
        <f t="shared" si="4"/>
        <v>0</v>
      </c>
      <c r="I62" s="158"/>
      <c r="J62" s="159"/>
      <c r="K62" s="176"/>
      <c r="L62" s="160"/>
      <c r="M62" s="161">
        <v>230</v>
      </c>
      <c r="N62" s="75">
        <f t="shared" si="1"/>
        <v>230</v>
      </c>
      <c r="O62" s="76"/>
      <c r="P62" s="77">
        <f t="shared" si="3"/>
      </c>
      <c r="Q62" s="51"/>
    </row>
    <row r="63" spans="1:17" ht="30" customHeight="1">
      <c r="A63" s="64">
        <v>54</v>
      </c>
      <c r="B63" s="113">
        <v>41305</v>
      </c>
      <c r="C63" s="66" t="s">
        <v>54</v>
      </c>
      <c r="D63" s="67" t="s">
        <v>76</v>
      </c>
      <c r="E63" s="67" t="s">
        <v>47</v>
      </c>
      <c r="F63" s="121" t="s">
        <v>98</v>
      </c>
      <c r="G63" s="69"/>
      <c r="H63" s="175">
        <f t="shared" si="4"/>
        <v>0</v>
      </c>
      <c r="I63" s="158"/>
      <c r="J63" s="159"/>
      <c r="K63" s="176"/>
      <c r="L63" s="160"/>
      <c r="M63" s="161">
        <v>56</v>
      </c>
      <c r="N63" s="75">
        <f t="shared" si="1"/>
        <v>56</v>
      </c>
      <c r="O63" s="76"/>
      <c r="P63" s="77">
        <f t="shared" si="3"/>
      </c>
      <c r="Q63" s="51"/>
    </row>
    <row r="64" spans="1:17" ht="30" customHeight="1">
      <c r="A64" s="64">
        <v>55</v>
      </c>
      <c r="B64" s="113">
        <v>41306</v>
      </c>
      <c r="C64" s="66" t="s">
        <v>54</v>
      </c>
      <c r="D64" s="67" t="s">
        <v>56</v>
      </c>
      <c r="E64" s="67" t="s">
        <v>47</v>
      </c>
      <c r="F64" s="121" t="s">
        <v>98</v>
      </c>
      <c r="G64" s="69"/>
      <c r="H64" s="175">
        <f t="shared" si="4"/>
        <v>0</v>
      </c>
      <c r="I64" s="158"/>
      <c r="J64" s="159"/>
      <c r="K64" s="176"/>
      <c r="L64" s="160"/>
      <c r="M64" s="178">
        <v>22.98</v>
      </c>
      <c r="N64" s="75">
        <f t="shared" si="1"/>
        <v>22.98</v>
      </c>
      <c r="O64" s="76"/>
      <c r="P64" s="77">
        <f t="shared" si="3"/>
      </c>
      <c r="Q64" s="51"/>
    </row>
    <row r="65" spans="1:17" ht="30" customHeight="1">
      <c r="A65" s="64">
        <v>56</v>
      </c>
      <c r="B65" s="113">
        <v>41306</v>
      </c>
      <c r="C65" s="66" t="s">
        <v>78</v>
      </c>
      <c r="D65" s="67" t="s">
        <v>74</v>
      </c>
      <c r="E65" s="67" t="s">
        <v>47</v>
      </c>
      <c r="F65" s="121" t="s">
        <v>98</v>
      </c>
      <c r="G65" s="69"/>
      <c r="H65" s="175">
        <f t="shared" si="4"/>
        <v>0</v>
      </c>
      <c r="I65" s="158"/>
      <c r="J65" s="159">
        <v>9.25</v>
      </c>
      <c r="K65" s="176"/>
      <c r="L65" s="160"/>
      <c r="M65" s="161"/>
      <c r="N65" s="75">
        <f t="shared" si="1"/>
        <v>9.25</v>
      </c>
      <c r="O65" s="76"/>
      <c r="P65" s="77">
        <f t="shared" si="3"/>
      </c>
      <c r="Q65" s="51"/>
    </row>
    <row r="66" spans="1:17" ht="30" customHeight="1">
      <c r="A66" s="64">
        <v>57</v>
      </c>
      <c r="B66" s="134">
        <v>41306</v>
      </c>
      <c r="C66" s="66" t="s">
        <v>54</v>
      </c>
      <c r="D66" s="67" t="s">
        <v>74</v>
      </c>
      <c r="E66" s="67" t="s">
        <v>47</v>
      </c>
      <c r="F66" s="121" t="s">
        <v>98</v>
      </c>
      <c r="G66" s="69"/>
      <c r="H66" s="175">
        <f t="shared" si="4"/>
        <v>0</v>
      </c>
      <c r="I66" s="158"/>
      <c r="J66" s="159">
        <v>17.4</v>
      </c>
      <c r="K66" s="176"/>
      <c r="L66" s="160"/>
      <c r="M66" s="161"/>
      <c r="N66" s="75">
        <f t="shared" si="1"/>
        <v>17.4</v>
      </c>
      <c r="O66" s="76"/>
      <c r="P66" s="77">
        <f t="shared" si="3"/>
      </c>
      <c r="Q66" s="51"/>
    </row>
    <row r="67" spans="1:17" ht="30" customHeight="1">
      <c r="A67" s="64">
        <v>58</v>
      </c>
      <c r="B67" s="134">
        <v>41306</v>
      </c>
      <c r="C67" s="66" t="s">
        <v>54</v>
      </c>
      <c r="D67" s="67" t="s">
        <v>74</v>
      </c>
      <c r="E67" s="67" t="s">
        <v>47</v>
      </c>
      <c r="F67" s="121" t="s">
        <v>98</v>
      </c>
      <c r="G67" s="69"/>
      <c r="H67" s="175">
        <f t="shared" si="4"/>
        <v>0</v>
      </c>
      <c r="I67" s="158"/>
      <c r="J67" s="159">
        <v>15.5</v>
      </c>
      <c r="K67" s="176"/>
      <c r="L67" s="160"/>
      <c r="M67" s="161"/>
      <c r="N67" s="75">
        <f t="shared" si="1"/>
        <v>15.5</v>
      </c>
      <c r="O67" s="76"/>
      <c r="P67" s="77">
        <f t="shared" si="3"/>
      </c>
      <c r="Q67" s="51"/>
    </row>
    <row r="68" spans="1:17" ht="30" customHeight="1">
      <c r="A68" s="64">
        <v>59</v>
      </c>
      <c r="B68" s="134">
        <v>41306</v>
      </c>
      <c r="C68" s="66" t="s">
        <v>54</v>
      </c>
      <c r="D68" s="67" t="s">
        <v>74</v>
      </c>
      <c r="E68" s="67" t="s">
        <v>47</v>
      </c>
      <c r="F68" s="121" t="s">
        <v>98</v>
      </c>
      <c r="G68" s="69"/>
      <c r="H68" s="175">
        <f t="shared" si="4"/>
        <v>0</v>
      </c>
      <c r="I68" s="158"/>
      <c r="J68" s="159">
        <v>121.8</v>
      </c>
      <c r="K68" s="176"/>
      <c r="L68" s="160"/>
      <c r="M68" s="161"/>
      <c r="N68" s="75">
        <f t="shared" si="1"/>
        <v>121.8</v>
      </c>
      <c r="O68" s="76"/>
      <c r="P68" s="77">
        <f t="shared" si="3"/>
      </c>
      <c r="Q68" s="51"/>
    </row>
    <row r="69" spans="1:17" ht="30" customHeight="1">
      <c r="A69" s="64">
        <v>60</v>
      </c>
      <c r="B69" s="134">
        <v>41306</v>
      </c>
      <c r="C69" s="66" t="s">
        <v>54</v>
      </c>
      <c r="D69" s="67" t="s">
        <v>80</v>
      </c>
      <c r="E69" s="67" t="s">
        <v>47</v>
      </c>
      <c r="F69" s="121" t="s">
        <v>98</v>
      </c>
      <c r="G69" s="69"/>
      <c r="H69" s="175">
        <f t="shared" si="4"/>
        <v>0</v>
      </c>
      <c r="I69" s="158"/>
      <c r="J69" s="159">
        <v>67.9</v>
      </c>
      <c r="K69" s="176"/>
      <c r="L69" s="160"/>
      <c r="M69" s="161"/>
      <c r="N69" s="75">
        <f t="shared" si="1"/>
        <v>67.9</v>
      </c>
      <c r="O69" s="76"/>
      <c r="P69" s="77">
        <f t="shared" si="3"/>
      </c>
      <c r="Q69" s="51"/>
    </row>
    <row r="70" spans="1:17" ht="30" customHeight="1">
      <c r="A70" s="64">
        <v>61</v>
      </c>
      <c r="B70" s="113">
        <v>41311</v>
      </c>
      <c r="C70" s="66" t="s">
        <v>86</v>
      </c>
      <c r="D70" s="66" t="s">
        <v>81</v>
      </c>
      <c r="E70" s="67" t="s">
        <v>37</v>
      </c>
      <c r="F70" s="121" t="s">
        <v>98</v>
      </c>
      <c r="G70" s="69"/>
      <c r="H70" s="175">
        <f t="shared" si="4"/>
        <v>0</v>
      </c>
      <c r="I70" s="158"/>
      <c r="J70" s="159">
        <v>879.25</v>
      </c>
      <c r="K70" s="176"/>
      <c r="L70" s="160"/>
      <c r="M70" s="161"/>
      <c r="N70" s="75">
        <f t="shared" si="1"/>
        <v>879.25</v>
      </c>
      <c r="O70" s="76"/>
      <c r="P70" s="77">
        <f t="shared" si="3"/>
      </c>
      <c r="Q70" s="51"/>
    </row>
    <row r="71" spans="1:17" ht="30" customHeight="1">
      <c r="A71" s="127">
        <v>62</v>
      </c>
      <c r="B71" s="128">
        <v>41313</v>
      </c>
      <c r="C71" s="129" t="s">
        <v>86</v>
      </c>
      <c r="D71" s="130" t="s">
        <v>91</v>
      </c>
      <c r="E71" s="130" t="s">
        <v>37</v>
      </c>
      <c r="F71" s="121" t="s">
        <v>98</v>
      </c>
      <c r="G71" s="131"/>
      <c r="H71" s="175">
        <f t="shared" si="4"/>
        <v>0</v>
      </c>
      <c r="I71" s="179"/>
      <c r="J71" s="213">
        <v>150</v>
      </c>
      <c r="K71" s="180"/>
      <c r="L71" s="179"/>
      <c r="M71" s="181"/>
      <c r="N71" s="75">
        <f t="shared" si="1"/>
        <v>150</v>
      </c>
      <c r="O71" s="132"/>
      <c r="P71" s="133"/>
      <c r="Q71" s="133"/>
    </row>
    <row r="72" spans="1:17" ht="30" customHeight="1">
      <c r="A72" s="64">
        <v>63</v>
      </c>
      <c r="B72" s="113">
        <v>41279</v>
      </c>
      <c r="C72" s="66" t="s">
        <v>45</v>
      </c>
      <c r="D72" s="66" t="s">
        <v>92</v>
      </c>
      <c r="E72" s="67" t="s">
        <v>37</v>
      </c>
      <c r="F72" s="121" t="s">
        <v>98</v>
      </c>
      <c r="G72" s="69">
        <v>120</v>
      </c>
      <c r="H72" s="175">
        <f t="shared" si="4"/>
        <v>67.8</v>
      </c>
      <c r="I72" s="158"/>
      <c r="J72" s="159"/>
      <c r="K72" s="176"/>
      <c r="L72" s="160"/>
      <c r="M72" s="161"/>
      <c r="N72" s="75">
        <f t="shared" si="1"/>
        <v>67.8</v>
      </c>
      <c r="O72" s="76"/>
      <c r="P72" s="77"/>
      <c r="Q72" s="51"/>
    </row>
    <row r="73" spans="1:17" ht="30" customHeight="1">
      <c r="A73" s="127">
        <v>64</v>
      </c>
      <c r="B73" s="113">
        <v>41287</v>
      </c>
      <c r="C73" s="66" t="s">
        <v>45</v>
      </c>
      <c r="D73" s="66" t="s">
        <v>93</v>
      </c>
      <c r="E73" s="67" t="s">
        <v>37</v>
      </c>
      <c r="F73" s="121" t="s">
        <v>98</v>
      </c>
      <c r="G73" s="69">
        <v>120</v>
      </c>
      <c r="H73" s="175">
        <f t="shared" si="4"/>
        <v>67.8</v>
      </c>
      <c r="I73" s="158"/>
      <c r="J73" s="159"/>
      <c r="K73" s="176"/>
      <c r="L73" s="160"/>
      <c r="M73" s="161"/>
      <c r="N73" s="75">
        <f t="shared" si="1"/>
        <v>67.8</v>
      </c>
      <c r="O73" s="76"/>
      <c r="P73" s="77"/>
      <c r="Q73" s="51"/>
    </row>
    <row r="74" spans="1:17" ht="30" customHeight="1">
      <c r="A74" s="64">
        <v>65</v>
      </c>
      <c r="B74" s="113"/>
      <c r="C74" s="66"/>
      <c r="D74" s="67"/>
      <c r="E74" s="67"/>
      <c r="F74" s="121"/>
      <c r="G74" s="69"/>
      <c r="H74" s="175">
        <f t="shared" si="4"/>
        <v>0</v>
      </c>
      <c r="I74" s="158"/>
      <c r="J74" s="159"/>
      <c r="K74" s="176"/>
      <c r="L74" s="160"/>
      <c r="M74" s="161"/>
      <c r="N74" s="75"/>
      <c r="O74" s="76"/>
      <c r="P74" s="77"/>
      <c r="Q74" s="51"/>
    </row>
    <row r="75" ht="30" customHeight="1"/>
    <row r="76" spans="1:17" ht="18.75" customHeight="1">
      <c r="A76" s="82"/>
      <c r="B76" s="83"/>
      <c r="C76" s="83"/>
      <c r="D76" s="83"/>
      <c r="E76" s="83"/>
      <c r="F76" s="122"/>
      <c r="G76" s="83"/>
      <c r="H76" s="83"/>
      <c r="I76" s="83"/>
      <c r="J76" s="83"/>
      <c r="K76" s="83"/>
      <c r="L76" s="83"/>
      <c r="M76" s="83"/>
      <c r="N76" s="84"/>
      <c r="O76" s="83"/>
      <c r="P76" s="83"/>
      <c r="Q76" s="85"/>
    </row>
    <row r="77" spans="1:17" ht="18.75" customHeight="1">
      <c r="A77" s="87"/>
      <c r="B77" s="88"/>
      <c r="C77" s="89"/>
      <c r="D77" s="90"/>
      <c r="E77" s="91"/>
      <c r="F77" s="92"/>
      <c r="G77" s="93"/>
      <c r="H77" s="94"/>
      <c r="I77" s="94"/>
      <c r="J77" s="95"/>
      <c r="K77" s="95"/>
      <c r="L77" s="94"/>
      <c r="M77" s="94"/>
      <c r="N77" s="96"/>
      <c r="O77" s="97"/>
      <c r="P77" s="98"/>
      <c r="Q77" s="85"/>
    </row>
    <row r="78" spans="1:17" ht="18.75" customHeight="1">
      <c r="A78" s="99"/>
      <c r="B78" s="100" t="s">
        <v>38</v>
      </c>
      <c r="C78" s="100"/>
      <c r="D78" s="100"/>
      <c r="E78" s="92"/>
      <c r="F78" s="92"/>
      <c r="G78" s="100" t="s">
        <v>39</v>
      </c>
      <c r="H78" s="100"/>
      <c r="I78" s="100"/>
      <c r="J78" s="92"/>
      <c r="K78" s="92"/>
      <c r="L78" s="100" t="s">
        <v>40</v>
      </c>
      <c r="M78" s="100"/>
      <c r="N78" s="101"/>
      <c r="O78" s="92"/>
      <c r="P78" s="98"/>
      <c r="Q78" s="85"/>
    </row>
    <row r="79" spans="1:17" ht="18.75" customHeight="1">
      <c r="A79" s="99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102"/>
      <c r="O79" s="92"/>
      <c r="P79" s="98"/>
      <c r="Q79" s="85"/>
    </row>
    <row r="80" spans="1:17" ht="18.75" customHeight="1">
      <c r="A80" s="103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5"/>
      <c r="O80" s="104"/>
      <c r="P80" s="104"/>
      <c r="Q80" s="85"/>
    </row>
  </sheetData>
  <sheetProtection/>
  <mergeCells count="26"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" right="0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2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="50" zoomScaleNormal="50" zoomScalePageLayoutView="0" workbookViewId="0" topLeftCell="B1">
      <selection activeCell="D36" sqref="D36:D38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3.39843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82" t="s">
        <v>0</v>
      </c>
      <c r="C1" s="182"/>
      <c r="D1" s="182" t="s">
        <v>1</v>
      </c>
      <c r="E1" s="182"/>
      <c r="F1" s="3" t="s">
        <v>2</v>
      </c>
      <c r="G1" s="4">
        <v>41275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209.1</v>
      </c>
      <c r="Q1" s="10" t="s">
        <v>5</v>
      </c>
      <c r="R1" s="106">
        <f>SUM(R11:R50)</f>
        <v>273.26</v>
      </c>
    </row>
    <row r="2" spans="1:18" ht="57.75" customHeight="1">
      <c r="A2" s="2"/>
      <c r="B2" s="182" t="s">
        <v>6</v>
      </c>
      <c r="C2" s="182"/>
      <c r="D2" s="182" t="s">
        <v>7</v>
      </c>
      <c r="E2" s="182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5"/>
    </row>
    <row r="3" spans="1:18" ht="35.25" customHeight="1">
      <c r="A3" s="2"/>
      <c r="B3" s="182" t="s">
        <v>10</v>
      </c>
      <c r="C3" s="182"/>
      <c r="D3" s="182" t="s">
        <v>9</v>
      </c>
      <c r="E3" s="182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5"/>
    </row>
    <row r="4" spans="1:18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5"/>
    </row>
    <row r="5" spans="1:18" ht="43.5" customHeight="1">
      <c r="A5" s="2"/>
      <c r="B5" s="28" t="s">
        <v>13</v>
      </c>
      <c r="C5" s="29"/>
      <c r="D5" s="30"/>
      <c r="E5" s="13"/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83" t="s">
        <v>15</v>
      </c>
      <c r="O5" s="184"/>
      <c r="P5" s="32">
        <f>P1-P2-P3</f>
        <v>209.1</v>
      </c>
      <c r="Q5" s="10"/>
      <c r="R5" s="106">
        <f>R1</f>
        <v>273.26</v>
      </c>
    </row>
    <row r="6" spans="1:18" ht="43.5" customHeight="1">
      <c r="A6" s="33"/>
      <c r="B6" s="34" t="s">
        <v>43</v>
      </c>
      <c r="C6" s="34"/>
      <c r="D6" s="107"/>
      <c r="E6" s="36"/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185" t="s">
        <v>18</v>
      </c>
      <c r="B7" s="186"/>
      <c r="C7" s="187"/>
      <c r="D7" s="188" t="s">
        <v>19</v>
      </c>
      <c r="E7" s="189"/>
      <c r="F7" s="190"/>
      <c r="G7" s="44">
        <f aca="true" t="shared" si="0" ref="G7:O7">SUM(G11:G55)</f>
        <v>0</v>
      </c>
      <c r="H7" s="45">
        <f t="shared" si="0"/>
        <v>0</v>
      </c>
      <c r="I7" s="46">
        <f t="shared" si="0"/>
        <v>0</v>
      </c>
      <c r="J7" s="46">
        <f t="shared" si="0"/>
        <v>90</v>
      </c>
      <c r="K7" s="46">
        <f t="shared" si="0"/>
        <v>54.6</v>
      </c>
      <c r="L7" s="46">
        <f t="shared" si="0"/>
        <v>0</v>
      </c>
      <c r="M7" s="47">
        <f t="shared" si="0"/>
        <v>64.5</v>
      </c>
      <c r="N7" s="49">
        <f>SUM(N11:N55)</f>
        <v>209.1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>
      <c r="A8" s="191"/>
      <c r="B8" s="192" t="s">
        <v>20</v>
      </c>
      <c r="C8" s="192" t="s">
        <v>21</v>
      </c>
      <c r="D8" s="193" t="s">
        <v>22</v>
      </c>
      <c r="E8" s="192" t="s">
        <v>23</v>
      </c>
      <c r="F8" s="194" t="s">
        <v>24</v>
      </c>
      <c r="G8" s="195" t="s">
        <v>25</v>
      </c>
      <c r="H8" s="203" t="s">
        <v>26</v>
      </c>
      <c r="I8" s="204" t="s">
        <v>27</v>
      </c>
      <c r="J8" s="204" t="s">
        <v>28</v>
      </c>
      <c r="K8" s="204" t="s">
        <v>29</v>
      </c>
      <c r="L8" s="205" t="s">
        <v>30</v>
      </c>
      <c r="M8" s="206"/>
      <c r="N8" s="207" t="s">
        <v>4</v>
      </c>
      <c r="O8" s="197" t="s">
        <v>31</v>
      </c>
      <c r="P8" s="198" t="s">
        <v>32</v>
      </c>
      <c r="Q8" s="51"/>
      <c r="R8" s="209" t="s">
        <v>33</v>
      </c>
    </row>
    <row r="9" spans="1:18" ht="36" customHeight="1" thickBot="1" thickTop="1">
      <c r="A9" s="191"/>
      <c r="B9" s="192"/>
      <c r="C9" s="192"/>
      <c r="D9" s="193"/>
      <c r="E9" s="192"/>
      <c r="F9" s="194"/>
      <c r="G9" s="196"/>
      <c r="H9" s="203"/>
      <c r="I9" s="204"/>
      <c r="J9" s="204"/>
      <c r="K9" s="204"/>
      <c r="L9" s="199" t="s">
        <v>34</v>
      </c>
      <c r="M9" s="201" t="s">
        <v>35</v>
      </c>
      <c r="N9" s="208"/>
      <c r="O9" s="197"/>
      <c r="P9" s="198"/>
      <c r="Q9" s="51"/>
      <c r="R9" s="210"/>
    </row>
    <row r="10" spans="1:18" ht="37.5" customHeight="1" thickBot="1" thickTop="1">
      <c r="A10" s="191"/>
      <c r="B10" s="192"/>
      <c r="C10" s="192"/>
      <c r="D10" s="193"/>
      <c r="E10" s="192"/>
      <c r="F10" s="194"/>
      <c r="G10" s="52" t="s">
        <v>36</v>
      </c>
      <c r="H10" s="203"/>
      <c r="I10" s="204"/>
      <c r="J10" s="204"/>
      <c r="K10" s="204"/>
      <c r="L10" s="200"/>
      <c r="M10" s="202"/>
      <c r="N10" s="208"/>
      <c r="O10" s="197"/>
      <c r="P10" s="198"/>
      <c r="Q10" s="51"/>
      <c r="R10" s="211"/>
    </row>
    <row r="11" spans="1:18" ht="30" customHeight="1" thickTop="1">
      <c r="A11" s="53">
        <v>1</v>
      </c>
      <c r="B11" s="112">
        <v>41281</v>
      </c>
      <c r="C11" s="54" t="s">
        <v>45</v>
      </c>
      <c r="D11" s="55" t="s">
        <v>48</v>
      </c>
      <c r="E11" s="55" t="s">
        <v>49</v>
      </c>
      <c r="F11" s="147" t="s">
        <v>95</v>
      </c>
      <c r="G11" s="56"/>
      <c r="H11" s="57">
        <f>IF($D$3="si",($G$5/$G$6*G11),IF($D$3="no",G11*$G$4,0))</f>
        <v>0</v>
      </c>
      <c r="I11" s="58"/>
      <c r="J11" s="58">
        <v>90</v>
      </c>
      <c r="K11" s="59"/>
      <c r="L11" s="60"/>
      <c r="M11" s="116"/>
      <c r="N11" s="118">
        <f aca="true" t="shared" si="1" ref="N11:N55">SUM(H11:M11)</f>
        <v>90</v>
      </c>
      <c r="O11" s="62"/>
      <c r="P11" s="63"/>
      <c r="Q11" s="51"/>
      <c r="R11" s="146">
        <v>117.61</v>
      </c>
    </row>
    <row r="12" spans="1:18" ht="30" customHeight="1">
      <c r="A12" s="64">
        <v>2</v>
      </c>
      <c r="B12" s="113">
        <v>41281</v>
      </c>
      <c r="C12" s="66" t="s">
        <v>45</v>
      </c>
      <c r="D12" s="67" t="s">
        <v>50</v>
      </c>
      <c r="E12" s="67" t="s">
        <v>49</v>
      </c>
      <c r="F12" s="148" t="s">
        <v>95</v>
      </c>
      <c r="G12" s="69"/>
      <c r="H12" s="70">
        <f>IF($D$3="si",($G$5/$G$6*G12),IF($D$3="no",G12*$G$4,0))</f>
        <v>0</v>
      </c>
      <c r="I12" s="71"/>
      <c r="J12" s="71"/>
      <c r="K12" s="72"/>
      <c r="L12" s="73"/>
      <c r="M12" s="117">
        <v>36.5</v>
      </c>
      <c r="N12" s="119">
        <f t="shared" si="1"/>
        <v>36.5</v>
      </c>
      <c r="O12" s="76"/>
      <c r="P12" s="77"/>
      <c r="Q12" s="51"/>
      <c r="R12" s="149">
        <v>47.7</v>
      </c>
    </row>
    <row r="13" spans="1:18" ht="30" customHeight="1">
      <c r="A13" s="64">
        <v>3</v>
      </c>
      <c r="B13" s="113">
        <v>41281</v>
      </c>
      <c r="C13" s="66" t="s">
        <v>51</v>
      </c>
      <c r="D13" s="67" t="s">
        <v>52</v>
      </c>
      <c r="E13" s="67" t="s">
        <v>49</v>
      </c>
      <c r="F13" s="148" t="s">
        <v>95</v>
      </c>
      <c r="G13" s="69"/>
      <c r="H13" s="70">
        <f aca="true" t="shared" si="2" ref="H13:H39">IF($D$3="si",($G$5/$G$6*G13),IF($D$3="no",G13*$G$4,0))</f>
        <v>0</v>
      </c>
      <c r="I13" s="71"/>
      <c r="J13" s="71"/>
      <c r="K13" s="72"/>
      <c r="L13" s="73"/>
      <c r="M13" s="117">
        <v>18</v>
      </c>
      <c r="N13" s="119">
        <f t="shared" si="1"/>
        <v>18</v>
      </c>
      <c r="O13" s="76"/>
      <c r="P13" s="77">
        <f aca="true" t="shared" si="3" ref="P13:P55">IF(F13="Milano","X","")</f>
      </c>
      <c r="Q13" s="51"/>
      <c r="R13" s="149">
        <v>23.52</v>
      </c>
    </row>
    <row r="14" spans="1:18" ht="30" customHeight="1">
      <c r="A14" s="64">
        <v>4</v>
      </c>
      <c r="B14" s="113">
        <v>41284</v>
      </c>
      <c r="C14" s="66" t="s">
        <v>51</v>
      </c>
      <c r="D14" s="67" t="s">
        <v>52</v>
      </c>
      <c r="E14" s="67" t="s">
        <v>49</v>
      </c>
      <c r="F14" s="148" t="s">
        <v>95</v>
      </c>
      <c r="G14" s="69"/>
      <c r="H14" s="70">
        <f t="shared" si="2"/>
        <v>0</v>
      </c>
      <c r="I14" s="71"/>
      <c r="J14" s="78"/>
      <c r="K14" s="72"/>
      <c r="L14" s="73"/>
      <c r="M14" s="117">
        <v>10</v>
      </c>
      <c r="N14" s="119">
        <f t="shared" si="1"/>
        <v>10</v>
      </c>
      <c r="O14" s="76"/>
      <c r="P14" s="77">
        <f t="shared" si="3"/>
      </c>
      <c r="Q14" s="51"/>
      <c r="R14" s="149">
        <v>13.07</v>
      </c>
    </row>
    <row r="15" spans="1:18" ht="30" customHeight="1">
      <c r="A15" s="64">
        <v>5</v>
      </c>
      <c r="B15" s="113">
        <v>41285</v>
      </c>
      <c r="C15" s="66" t="s">
        <v>45</v>
      </c>
      <c r="D15" s="67" t="s">
        <v>53</v>
      </c>
      <c r="E15" s="67" t="s">
        <v>49</v>
      </c>
      <c r="F15" s="148" t="s">
        <v>95</v>
      </c>
      <c r="G15" s="69"/>
      <c r="H15" s="70">
        <f t="shared" si="2"/>
        <v>0</v>
      </c>
      <c r="I15" s="71"/>
      <c r="J15" s="78"/>
      <c r="K15" s="72">
        <v>54.6</v>
      </c>
      <c r="L15" s="73"/>
      <c r="M15" s="117"/>
      <c r="N15" s="119">
        <f t="shared" si="1"/>
        <v>54.6</v>
      </c>
      <c r="O15" s="76"/>
      <c r="P15" s="77">
        <f t="shared" si="3"/>
      </c>
      <c r="Q15" s="51"/>
      <c r="R15" s="149">
        <v>71.36</v>
      </c>
    </row>
    <row r="16" spans="1:18" ht="30" customHeight="1">
      <c r="A16" s="64">
        <v>6</v>
      </c>
      <c r="B16" s="113"/>
      <c r="C16" s="66"/>
      <c r="D16" s="67"/>
      <c r="E16" s="67"/>
      <c r="F16" s="114"/>
      <c r="G16" s="69"/>
      <c r="H16" s="70">
        <f t="shared" si="2"/>
        <v>0</v>
      </c>
      <c r="I16" s="71"/>
      <c r="J16" s="71"/>
      <c r="K16" s="79"/>
      <c r="L16" s="73"/>
      <c r="M16" s="117"/>
      <c r="N16" s="119">
        <f t="shared" si="1"/>
        <v>0</v>
      </c>
      <c r="O16" s="76"/>
      <c r="P16" s="77">
        <f t="shared" si="3"/>
      </c>
      <c r="Q16" s="51"/>
      <c r="R16" s="149"/>
    </row>
    <row r="17" spans="1:18" ht="30" customHeight="1">
      <c r="A17" s="64">
        <v>7</v>
      </c>
      <c r="B17" s="113"/>
      <c r="C17" s="66"/>
      <c r="D17" s="67"/>
      <c r="E17" s="67"/>
      <c r="F17" s="114"/>
      <c r="G17" s="69"/>
      <c r="H17" s="70">
        <f t="shared" si="2"/>
        <v>0</v>
      </c>
      <c r="I17" s="71"/>
      <c r="J17" s="71"/>
      <c r="K17" s="79"/>
      <c r="L17" s="73"/>
      <c r="M17" s="117"/>
      <c r="N17" s="119">
        <f t="shared" si="1"/>
        <v>0</v>
      </c>
      <c r="O17" s="76"/>
      <c r="P17" s="77">
        <f t="shared" si="3"/>
      </c>
      <c r="Q17" s="51"/>
      <c r="R17" s="149"/>
    </row>
    <row r="18" spans="1:18" ht="30" customHeight="1">
      <c r="A18" s="64">
        <v>8</v>
      </c>
      <c r="B18" s="113"/>
      <c r="C18" s="66"/>
      <c r="D18" s="67"/>
      <c r="E18" s="67"/>
      <c r="F18" s="114"/>
      <c r="G18" s="69"/>
      <c r="H18" s="70">
        <f t="shared" si="2"/>
        <v>0</v>
      </c>
      <c r="I18" s="71"/>
      <c r="J18" s="71"/>
      <c r="K18" s="79"/>
      <c r="L18" s="73"/>
      <c r="M18" s="117"/>
      <c r="N18" s="119">
        <f t="shared" si="1"/>
        <v>0</v>
      </c>
      <c r="O18" s="76"/>
      <c r="P18" s="77">
        <f t="shared" si="3"/>
      </c>
      <c r="Q18" s="51"/>
      <c r="R18" s="149"/>
    </row>
    <row r="19" spans="1:18" ht="30" customHeight="1">
      <c r="A19" s="64">
        <v>9</v>
      </c>
      <c r="B19" s="113"/>
      <c r="C19" s="66"/>
      <c r="D19" s="67"/>
      <c r="E19" s="67"/>
      <c r="F19" s="115"/>
      <c r="G19" s="69"/>
      <c r="H19" s="70">
        <f t="shared" si="2"/>
        <v>0</v>
      </c>
      <c r="I19" s="71"/>
      <c r="J19" s="71"/>
      <c r="K19" s="79"/>
      <c r="L19" s="73"/>
      <c r="M19" s="117"/>
      <c r="N19" s="119">
        <f t="shared" si="1"/>
        <v>0</v>
      </c>
      <c r="O19" s="76"/>
      <c r="P19" s="77">
        <f t="shared" si="3"/>
      </c>
      <c r="Q19" s="51"/>
      <c r="R19" s="149"/>
    </row>
    <row r="20" spans="1:18" ht="30" customHeight="1">
      <c r="A20" s="64">
        <v>10</v>
      </c>
      <c r="B20" s="113"/>
      <c r="C20" s="66"/>
      <c r="D20" s="67"/>
      <c r="E20" s="67"/>
      <c r="F20" s="115"/>
      <c r="G20" s="69"/>
      <c r="H20" s="70">
        <f t="shared" si="2"/>
        <v>0</v>
      </c>
      <c r="I20" s="71"/>
      <c r="J20" s="71"/>
      <c r="K20" s="79"/>
      <c r="L20" s="73"/>
      <c r="M20" s="117"/>
      <c r="N20" s="119">
        <f t="shared" si="1"/>
        <v>0</v>
      </c>
      <c r="O20" s="76"/>
      <c r="P20" s="77">
        <f t="shared" si="3"/>
      </c>
      <c r="Q20" s="51"/>
      <c r="R20" s="149"/>
    </row>
    <row r="21" spans="1:18" ht="30" customHeight="1">
      <c r="A21" s="64">
        <v>11</v>
      </c>
      <c r="B21" s="113"/>
      <c r="C21" s="66"/>
      <c r="D21" s="67"/>
      <c r="E21" s="67"/>
      <c r="F21" s="115"/>
      <c r="G21" s="69"/>
      <c r="H21" s="70">
        <f t="shared" si="2"/>
        <v>0</v>
      </c>
      <c r="I21" s="71"/>
      <c r="J21" s="72"/>
      <c r="K21" s="80"/>
      <c r="L21" s="73"/>
      <c r="M21" s="117"/>
      <c r="N21" s="119">
        <f t="shared" si="1"/>
        <v>0</v>
      </c>
      <c r="O21" s="76"/>
      <c r="P21" s="77">
        <f t="shared" si="3"/>
      </c>
      <c r="Q21" s="51"/>
      <c r="R21" s="149"/>
    </row>
    <row r="22" spans="1:18" ht="30" customHeight="1">
      <c r="A22" s="64">
        <v>12</v>
      </c>
      <c r="B22" s="113"/>
      <c r="C22" s="66"/>
      <c r="D22" s="67"/>
      <c r="E22" s="67"/>
      <c r="F22" s="115"/>
      <c r="G22" s="69"/>
      <c r="H22" s="70">
        <f t="shared" si="2"/>
        <v>0</v>
      </c>
      <c r="I22" s="71"/>
      <c r="J22" s="71"/>
      <c r="K22" s="72"/>
      <c r="L22" s="73"/>
      <c r="M22" s="117"/>
      <c r="N22" s="119">
        <f t="shared" si="1"/>
        <v>0</v>
      </c>
      <c r="O22" s="76"/>
      <c r="P22" s="77">
        <f t="shared" si="3"/>
      </c>
      <c r="Q22" s="51"/>
      <c r="R22" s="149"/>
    </row>
    <row r="23" spans="1:18" ht="30" customHeight="1">
      <c r="A23" s="64">
        <v>13</v>
      </c>
      <c r="B23" s="113"/>
      <c r="C23" s="66"/>
      <c r="D23" s="67"/>
      <c r="E23" s="67"/>
      <c r="F23" s="114"/>
      <c r="G23" s="69"/>
      <c r="H23" s="70">
        <f t="shared" si="2"/>
        <v>0</v>
      </c>
      <c r="I23" s="71"/>
      <c r="J23" s="72"/>
      <c r="K23" s="81"/>
      <c r="L23" s="73"/>
      <c r="M23" s="117"/>
      <c r="N23" s="119">
        <f t="shared" si="1"/>
        <v>0</v>
      </c>
      <c r="O23" s="76"/>
      <c r="P23" s="77">
        <f t="shared" si="3"/>
      </c>
      <c r="Q23" s="51"/>
      <c r="R23" s="149"/>
    </row>
    <row r="24" spans="1:18" ht="30" customHeight="1">
      <c r="A24" s="64">
        <v>14</v>
      </c>
      <c r="B24" s="113"/>
      <c r="C24" s="66"/>
      <c r="D24" s="67"/>
      <c r="E24" s="67"/>
      <c r="F24" s="114"/>
      <c r="G24" s="69"/>
      <c r="H24" s="70">
        <f t="shared" si="2"/>
        <v>0</v>
      </c>
      <c r="I24" s="71"/>
      <c r="J24" s="72"/>
      <c r="K24" s="81"/>
      <c r="L24" s="73"/>
      <c r="M24" s="117"/>
      <c r="N24" s="119">
        <f t="shared" si="1"/>
        <v>0</v>
      </c>
      <c r="O24" s="76"/>
      <c r="P24" s="77">
        <f t="shared" si="3"/>
      </c>
      <c r="Q24" s="51"/>
      <c r="R24" s="149"/>
    </row>
    <row r="25" spans="1:18" ht="30" customHeight="1">
      <c r="A25" s="64">
        <v>15</v>
      </c>
      <c r="B25" s="113"/>
      <c r="C25" s="66"/>
      <c r="D25" s="67"/>
      <c r="E25" s="67"/>
      <c r="F25" s="114"/>
      <c r="G25" s="69"/>
      <c r="H25" s="70">
        <f t="shared" si="2"/>
        <v>0</v>
      </c>
      <c r="I25" s="71"/>
      <c r="J25" s="72"/>
      <c r="K25" s="81"/>
      <c r="L25" s="73"/>
      <c r="M25" s="117"/>
      <c r="N25" s="119">
        <f t="shared" si="1"/>
        <v>0</v>
      </c>
      <c r="O25" s="76"/>
      <c r="P25" s="77">
        <f t="shared" si="3"/>
      </c>
      <c r="Q25" s="51"/>
      <c r="R25" s="77"/>
    </row>
    <row r="26" spans="1:18" ht="30" customHeight="1">
      <c r="A26" s="64">
        <v>16</v>
      </c>
      <c r="B26" s="113"/>
      <c r="C26" s="66"/>
      <c r="D26" s="67"/>
      <c r="E26" s="67"/>
      <c r="F26" s="114"/>
      <c r="G26" s="69"/>
      <c r="H26" s="70">
        <f t="shared" si="2"/>
        <v>0</v>
      </c>
      <c r="I26" s="71"/>
      <c r="J26" s="72"/>
      <c r="K26" s="81"/>
      <c r="L26" s="73"/>
      <c r="M26" s="117"/>
      <c r="N26" s="119">
        <f t="shared" si="1"/>
        <v>0</v>
      </c>
      <c r="O26" s="76"/>
      <c r="P26" s="77">
        <f t="shared" si="3"/>
      </c>
      <c r="Q26" s="51"/>
      <c r="R26" s="77"/>
    </row>
    <row r="27" spans="1:18" ht="30" customHeight="1">
      <c r="A27" s="64">
        <v>17</v>
      </c>
      <c r="B27" s="113"/>
      <c r="C27" s="66"/>
      <c r="D27" s="67"/>
      <c r="E27" s="67"/>
      <c r="F27" s="114"/>
      <c r="G27" s="69"/>
      <c r="H27" s="70">
        <f t="shared" si="2"/>
        <v>0</v>
      </c>
      <c r="I27" s="71"/>
      <c r="J27" s="72"/>
      <c r="K27" s="81"/>
      <c r="L27" s="73"/>
      <c r="M27" s="117"/>
      <c r="N27" s="119">
        <f t="shared" si="1"/>
        <v>0</v>
      </c>
      <c r="O27" s="76"/>
      <c r="P27" s="77">
        <f t="shared" si="3"/>
      </c>
      <c r="Q27" s="51"/>
      <c r="R27" s="77"/>
    </row>
    <row r="28" spans="1:18" ht="30" customHeight="1">
      <c r="A28" s="64">
        <v>18</v>
      </c>
      <c r="B28" s="113"/>
      <c r="C28" s="66"/>
      <c r="D28" s="67"/>
      <c r="E28" s="67"/>
      <c r="F28" s="114"/>
      <c r="G28" s="69"/>
      <c r="H28" s="70">
        <f t="shared" si="2"/>
        <v>0</v>
      </c>
      <c r="I28" s="71"/>
      <c r="J28" s="72"/>
      <c r="K28" s="81"/>
      <c r="L28" s="73"/>
      <c r="M28" s="117"/>
      <c r="N28" s="119">
        <f t="shared" si="1"/>
        <v>0</v>
      </c>
      <c r="O28" s="76"/>
      <c r="P28" s="77">
        <f t="shared" si="3"/>
      </c>
      <c r="Q28" s="51"/>
      <c r="R28" s="77"/>
    </row>
    <row r="29" spans="1:18" ht="30" customHeight="1">
      <c r="A29" s="64">
        <v>19</v>
      </c>
      <c r="B29" s="113"/>
      <c r="C29" s="66"/>
      <c r="D29" s="67"/>
      <c r="E29" s="67"/>
      <c r="F29" s="114"/>
      <c r="G29" s="69"/>
      <c r="H29" s="70">
        <f t="shared" si="2"/>
        <v>0</v>
      </c>
      <c r="I29" s="71"/>
      <c r="J29" s="72"/>
      <c r="K29" s="81"/>
      <c r="L29" s="73"/>
      <c r="M29" s="117"/>
      <c r="N29" s="119">
        <f t="shared" si="1"/>
        <v>0</v>
      </c>
      <c r="O29" s="76"/>
      <c r="P29" s="77">
        <f t="shared" si="3"/>
      </c>
      <c r="Q29" s="51"/>
      <c r="R29" s="77"/>
    </row>
    <row r="30" spans="1:18" ht="30" customHeight="1">
      <c r="A30" s="64">
        <v>20</v>
      </c>
      <c r="B30" s="113"/>
      <c r="C30" s="66"/>
      <c r="D30" s="67"/>
      <c r="E30" s="67"/>
      <c r="F30" s="114"/>
      <c r="G30" s="69"/>
      <c r="H30" s="70">
        <f t="shared" si="2"/>
        <v>0</v>
      </c>
      <c r="I30" s="71"/>
      <c r="J30" s="72"/>
      <c r="K30" s="81"/>
      <c r="L30" s="73"/>
      <c r="M30" s="117"/>
      <c r="N30" s="119">
        <f t="shared" si="1"/>
        <v>0</v>
      </c>
      <c r="O30" s="76"/>
      <c r="P30" s="77">
        <f t="shared" si="3"/>
      </c>
      <c r="Q30" s="51"/>
      <c r="R30" s="77"/>
    </row>
    <row r="31" spans="1:18" ht="30" customHeight="1">
      <c r="A31" s="64">
        <v>21</v>
      </c>
      <c r="B31" s="113"/>
      <c r="C31" s="66"/>
      <c r="D31" s="67"/>
      <c r="E31" s="67"/>
      <c r="F31" s="114"/>
      <c r="G31" s="69"/>
      <c r="H31" s="70">
        <f t="shared" si="2"/>
        <v>0</v>
      </c>
      <c r="I31" s="71"/>
      <c r="J31" s="72"/>
      <c r="K31" s="81"/>
      <c r="L31" s="73"/>
      <c r="M31" s="117"/>
      <c r="N31" s="119">
        <f t="shared" si="1"/>
        <v>0</v>
      </c>
      <c r="O31" s="76"/>
      <c r="P31" s="77">
        <f t="shared" si="3"/>
      </c>
      <c r="Q31" s="51"/>
      <c r="R31" s="77"/>
    </row>
    <row r="32" spans="1:18" ht="30" customHeight="1">
      <c r="A32" s="64">
        <v>22</v>
      </c>
      <c r="B32" s="113"/>
      <c r="C32" s="66"/>
      <c r="D32" s="67"/>
      <c r="E32" s="67"/>
      <c r="F32" s="114"/>
      <c r="G32" s="69"/>
      <c r="H32" s="70">
        <f t="shared" si="2"/>
        <v>0</v>
      </c>
      <c r="I32" s="71"/>
      <c r="J32" s="72"/>
      <c r="K32" s="81"/>
      <c r="L32" s="73"/>
      <c r="M32" s="74"/>
      <c r="N32" s="119">
        <f t="shared" si="1"/>
        <v>0</v>
      </c>
      <c r="O32" s="76"/>
      <c r="P32" s="77">
        <f t="shared" si="3"/>
      </c>
      <c r="Q32" s="51"/>
      <c r="R32" s="77"/>
    </row>
    <row r="33" spans="1:18" ht="30" customHeight="1">
      <c r="A33" s="64">
        <v>23</v>
      </c>
      <c r="B33" s="113"/>
      <c r="C33" s="66"/>
      <c r="D33" s="67"/>
      <c r="E33" s="67"/>
      <c r="F33" s="114"/>
      <c r="G33" s="69"/>
      <c r="H33" s="70">
        <f t="shared" si="2"/>
        <v>0</v>
      </c>
      <c r="I33" s="71"/>
      <c r="J33" s="72"/>
      <c r="K33" s="81"/>
      <c r="L33" s="73"/>
      <c r="M33" s="74"/>
      <c r="N33" s="119">
        <f t="shared" si="1"/>
        <v>0</v>
      </c>
      <c r="O33" s="76"/>
      <c r="P33" s="77">
        <f t="shared" si="3"/>
      </c>
      <c r="Q33" s="51"/>
      <c r="R33" s="77"/>
    </row>
    <row r="34" spans="1:18" ht="30" customHeight="1">
      <c r="A34" s="64">
        <v>24</v>
      </c>
      <c r="B34" s="113"/>
      <c r="C34" s="66"/>
      <c r="D34" s="67"/>
      <c r="E34" s="67"/>
      <c r="F34" s="114"/>
      <c r="G34" s="69"/>
      <c r="H34" s="70">
        <f t="shared" si="2"/>
        <v>0</v>
      </c>
      <c r="I34" s="71"/>
      <c r="J34" s="72"/>
      <c r="K34" s="81"/>
      <c r="L34" s="73"/>
      <c r="M34" s="74"/>
      <c r="N34" s="119">
        <f t="shared" si="1"/>
        <v>0</v>
      </c>
      <c r="O34" s="76"/>
      <c r="P34" s="77">
        <f t="shared" si="3"/>
      </c>
      <c r="Q34" s="51"/>
      <c r="R34" s="77"/>
    </row>
    <row r="35" spans="1:18" ht="30" customHeight="1">
      <c r="A35" s="64">
        <v>25</v>
      </c>
      <c r="B35" s="113"/>
      <c r="C35" s="66"/>
      <c r="D35" s="67"/>
      <c r="E35" s="67"/>
      <c r="F35" s="114"/>
      <c r="G35" s="69"/>
      <c r="H35" s="70">
        <f t="shared" si="2"/>
        <v>0</v>
      </c>
      <c r="I35" s="71"/>
      <c r="J35" s="72"/>
      <c r="K35" s="81"/>
      <c r="L35" s="73"/>
      <c r="M35" s="74"/>
      <c r="N35" s="119">
        <f t="shared" si="1"/>
        <v>0</v>
      </c>
      <c r="O35" s="76"/>
      <c r="P35" s="77">
        <f t="shared" si="3"/>
      </c>
      <c r="Q35" s="51"/>
      <c r="R35" s="77"/>
    </row>
    <row r="36" spans="1:18" ht="30" customHeight="1">
      <c r="A36" s="64">
        <v>26</v>
      </c>
      <c r="B36" s="65"/>
      <c r="C36" s="66"/>
      <c r="D36" s="67"/>
      <c r="E36" s="67"/>
      <c r="F36" s="114"/>
      <c r="G36" s="69"/>
      <c r="H36" s="70">
        <f t="shared" si="2"/>
        <v>0</v>
      </c>
      <c r="I36" s="71"/>
      <c r="J36" s="72"/>
      <c r="K36" s="81"/>
      <c r="L36" s="73"/>
      <c r="M36" s="74"/>
      <c r="N36" s="119">
        <f t="shared" si="1"/>
        <v>0</v>
      </c>
      <c r="O36" s="76"/>
      <c r="P36" s="77">
        <f t="shared" si="3"/>
      </c>
      <c r="Q36" s="51"/>
      <c r="R36" s="77"/>
    </row>
    <row r="37" spans="1:18" ht="30" customHeight="1">
      <c r="A37" s="64">
        <v>27</v>
      </c>
      <c r="B37" s="65"/>
      <c r="C37" s="66"/>
      <c r="D37" s="67"/>
      <c r="E37" s="67"/>
      <c r="F37" s="114"/>
      <c r="G37" s="69"/>
      <c r="H37" s="70">
        <f>IF($D$3="si",($G$5/$G$6*G37),IF($D$3="no",G37*$G$4,0))</f>
        <v>0</v>
      </c>
      <c r="I37" s="71"/>
      <c r="J37" s="72"/>
      <c r="K37" s="81"/>
      <c r="L37" s="73"/>
      <c r="M37" s="74"/>
      <c r="N37" s="119">
        <f t="shared" si="1"/>
        <v>0</v>
      </c>
      <c r="O37" s="76"/>
      <c r="P37" s="77">
        <f t="shared" si="3"/>
      </c>
      <c r="Q37" s="51"/>
      <c r="R37" s="77"/>
    </row>
    <row r="38" spans="1:18" ht="30" customHeight="1">
      <c r="A38" s="64">
        <v>28</v>
      </c>
      <c r="B38" s="65"/>
      <c r="C38" s="66"/>
      <c r="D38" s="67"/>
      <c r="E38" s="67"/>
      <c r="F38" s="114"/>
      <c r="G38" s="69"/>
      <c r="H38" s="70">
        <f t="shared" si="2"/>
        <v>0</v>
      </c>
      <c r="I38" s="71"/>
      <c r="J38" s="72"/>
      <c r="K38" s="81"/>
      <c r="L38" s="73"/>
      <c r="M38" s="74"/>
      <c r="N38" s="119">
        <f t="shared" si="1"/>
        <v>0</v>
      </c>
      <c r="O38" s="76"/>
      <c r="P38" s="77">
        <f t="shared" si="3"/>
      </c>
      <c r="Q38" s="51"/>
      <c r="R38" s="77"/>
    </row>
    <row r="39" spans="1:18" ht="30" customHeight="1">
      <c r="A39" s="64">
        <v>29</v>
      </c>
      <c r="B39" s="65"/>
      <c r="C39" s="66"/>
      <c r="D39" s="67"/>
      <c r="E39" s="67"/>
      <c r="F39" s="114"/>
      <c r="G39" s="69"/>
      <c r="H39" s="70">
        <f t="shared" si="2"/>
        <v>0</v>
      </c>
      <c r="I39" s="71"/>
      <c r="J39" s="72"/>
      <c r="K39" s="81"/>
      <c r="L39" s="73"/>
      <c r="M39" s="74"/>
      <c r="N39" s="119">
        <f t="shared" si="1"/>
        <v>0</v>
      </c>
      <c r="O39" s="76"/>
      <c r="P39" s="77">
        <f t="shared" si="3"/>
      </c>
      <c r="Q39" s="51"/>
      <c r="R39" s="77"/>
    </row>
    <row r="40" spans="1:18" ht="30" customHeight="1">
      <c r="A40" s="64">
        <v>30</v>
      </c>
      <c r="B40" s="65"/>
      <c r="C40" s="66"/>
      <c r="D40" s="67"/>
      <c r="E40" s="67"/>
      <c r="F40" s="68"/>
      <c r="G40" s="69"/>
      <c r="H40" s="70">
        <f>IF($D$3="si",($G$5/$G$6*G40),IF($D$3="no",G40*$G$4,0))</f>
        <v>0</v>
      </c>
      <c r="I40" s="71"/>
      <c r="J40" s="72"/>
      <c r="K40" s="81"/>
      <c r="L40" s="73"/>
      <c r="M40" s="74"/>
      <c r="N40" s="119">
        <f t="shared" si="1"/>
        <v>0</v>
      </c>
      <c r="O40" s="76"/>
      <c r="P40" s="77">
        <f t="shared" si="3"/>
      </c>
      <c r="Q40" s="51"/>
      <c r="R40" s="77"/>
    </row>
    <row r="41" spans="1:18" ht="30" customHeight="1">
      <c r="A41" s="64">
        <v>31</v>
      </c>
      <c r="B41" s="65"/>
      <c r="C41" s="66"/>
      <c r="D41" s="67"/>
      <c r="E41" s="67"/>
      <c r="F41" s="68"/>
      <c r="G41" s="69"/>
      <c r="H41" s="70">
        <f aca="true" t="shared" si="4" ref="H41:H55">IF($D$3="si",($G$5/$G$6*G41),IF($D$3="no",G41*$G$4,0))</f>
        <v>0</v>
      </c>
      <c r="I41" s="71"/>
      <c r="J41" s="72"/>
      <c r="K41" s="81"/>
      <c r="L41" s="73"/>
      <c r="M41" s="74"/>
      <c r="N41" s="119">
        <f t="shared" si="1"/>
        <v>0</v>
      </c>
      <c r="O41" s="76"/>
      <c r="P41" s="77">
        <f t="shared" si="3"/>
      </c>
      <c r="Q41" s="51"/>
      <c r="R41" s="77"/>
    </row>
    <row r="42" spans="1:18" ht="30" customHeight="1">
      <c r="A42" s="64">
        <v>32</v>
      </c>
      <c r="B42" s="65"/>
      <c r="C42" s="66"/>
      <c r="D42" s="67"/>
      <c r="E42" s="67"/>
      <c r="F42" s="68"/>
      <c r="G42" s="69"/>
      <c r="H42" s="70">
        <f t="shared" si="4"/>
        <v>0</v>
      </c>
      <c r="I42" s="71"/>
      <c r="J42" s="72"/>
      <c r="K42" s="81"/>
      <c r="L42" s="73"/>
      <c r="M42" s="74"/>
      <c r="N42" s="119">
        <f t="shared" si="1"/>
        <v>0</v>
      </c>
      <c r="O42" s="76"/>
      <c r="P42" s="77">
        <f t="shared" si="3"/>
      </c>
      <c r="Q42" s="51"/>
      <c r="R42" s="77"/>
    </row>
    <row r="43" spans="1:18" ht="30" customHeight="1">
      <c r="A43" s="64">
        <v>33</v>
      </c>
      <c r="B43" s="65"/>
      <c r="C43" s="66"/>
      <c r="D43" s="67"/>
      <c r="E43" s="67"/>
      <c r="F43" s="68"/>
      <c r="G43" s="69"/>
      <c r="H43" s="70">
        <f t="shared" si="4"/>
        <v>0</v>
      </c>
      <c r="I43" s="71"/>
      <c r="J43" s="72"/>
      <c r="K43" s="81"/>
      <c r="L43" s="73"/>
      <c r="M43" s="74"/>
      <c r="N43" s="119">
        <f t="shared" si="1"/>
        <v>0</v>
      </c>
      <c r="O43" s="76"/>
      <c r="P43" s="77">
        <f t="shared" si="3"/>
      </c>
      <c r="Q43" s="51"/>
      <c r="R43" s="77"/>
    </row>
    <row r="44" spans="1:18" ht="30" customHeight="1">
      <c r="A44" s="64">
        <v>34</v>
      </c>
      <c r="B44" s="65"/>
      <c r="C44" s="66"/>
      <c r="D44" s="67"/>
      <c r="E44" s="67"/>
      <c r="F44" s="68"/>
      <c r="G44" s="69"/>
      <c r="H44" s="70">
        <f t="shared" si="4"/>
        <v>0</v>
      </c>
      <c r="I44" s="71"/>
      <c r="J44" s="72"/>
      <c r="K44" s="81"/>
      <c r="L44" s="73"/>
      <c r="M44" s="74"/>
      <c r="N44" s="119">
        <f t="shared" si="1"/>
        <v>0</v>
      </c>
      <c r="O44" s="76"/>
      <c r="P44" s="77">
        <f t="shared" si="3"/>
      </c>
      <c r="Q44" s="51"/>
      <c r="R44" s="77"/>
    </row>
    <row r="45" spans="1:18" ht="30" customHeight="1">
      <c r="A45" s="64">
        <v>35</v>
      </c>
      <c r="B45" s="65"/>
      <c r="C45" s="66"/>
      <c r="D45" s="67"/>
      <c r="E45" s="67"/>
      <c r="F45" s="68"/>
      <c r="G45" s="69"/>
      <c r="H45" s="70">
        <f t="shared" si="4"/>
        <v>0</v>
      </c>
      <c r="I45" s="71"/>
      <c r="J45" s="72"/>
      <c r="K45" s="81"/>
      <c r="L45" s="73"/>
      <c r="M45" s="74"/>
      <c r="N45" s="119">
        <f t="shared" si="1"/>
        <v>0</v>
      </c>
      <c r="O45" s="76"/>
      <c r="P45" s="77">
        <f t="shared" si="3"/>
      </c>
      <c r="Q45" s="51"/>
      <c r="R45" s="77"/>
    </row>
    <row r="46" spans="1:18" ht="30" customHeight="1">
      <c r="A46" s="64">
        <v>36</v>
      </c>
      <c r="B46" s="65"/>
      <c r="C46" s="66"/>
      <c r="D46" s="67"/>
      <c r="E46" s="67"/>
      <c r="F46" s="68"/>
      <c r="G46" s="69"/>
      <c r="H46" s="70">
        <f t="shared" si="4"/>
        <v>0</v>
      </c>
      <c r="I46" s="71"/>
      <c r="J46" s="72"/>
      <c r="K46" s="81"/>
      <c r="L46" s="73"/>
      <c r="M46" s="74"/>
      <c r="N46" s="119">
        <f t="shared" si="1"/>
        <v>0</v>
      </c>
      <c r="O46" s="76"/>
      <c r="P46" s="77">
        <f t="shared" si="3"/>
      </c>
      <c r="Q46" s="51"/>
      <c r="R46" s="77"/>
    </row>
    <row r="47" spans="1:18" ht="30" customHeight="1">
      <c r="A47" s="64">
        <v>37</v>
      </c>
      <c r="B47" s="65"/>
      <c r="C47" s="66"/>
      <c r="D47" s="67"/>
      <c r="E47" s="67"/>
      <c r="F47" s="68"/>
      <c r="G47" s="69"/>
      <c r="H47" s="70">
        <f t="shared" si="4"/>
        <v>0</v>
      </c>
      <c r="I47" s="71"/>
      <c r="J47" s="72"/>
      <c r="K47" s="81"/>
      <c r="L47" s="73"/>
      <c r="M47" s="74"/>
      <c r="N47" s="119">
        <f t="shared" si="1"/>
        <v>0</v>
      </c>
      <c r="O47" s="76"/>
      <c r="P47" s="77">
        <f t="shared" si="3"/>
      </c>
      <c r="Q47" s="51"/>
      <c r="R47" s="77"/>
    </row>
    <row r="48" spans="1:18" ht="30" customHeight="1">
      <c r="A48" s="64">
        <v>38</v>
      </c>
      <c r="B48" s="65"/>
      <c r="C48" s="66"/>
      <c r="D48" s="67"/>
      <c r="E48" s="67"/>
      <c r="F48" s="68"/>
      <c r="G48" s="69"/>
      <c r="H48" s="70">
        <f t="shared" si="4"/>
        <v>0</v>
      </c>
      <c r="I48" s="71"/>
      <c r="J48" s="72"/>
      <c r="K48" s="81"/>
      <c r="L48" s="73"/>
      <c r="M48" s="74"/>
      <c r="N48" s="75">
        <f t="shared" si="1"/>
        <v>0</v>
      </c>
      <c r="O48" s="76"/>
      <c r="P48" s="77">
        <f t="shared" si="3"/>
      </c>
      <c r="Q48" s="51"/>
      <c r="R48" s="77"/>
    </row>
    <row r="49" spans="1:18" ht="30" customHeight="1">
      <c r="A49" s="64">
        <v>39</v>
      </c>
      <c r="B49" s="65"/>
      <c r="C49" s="66"/>
      <c r="D49" s="67"/>
      <c r="E49" s="67"/>
      <c r="F49" s="68"/>
      <c r="G49" s="69"/>
      <c r="H49" s="70">
        <f t="shared" si="4"/>
        <v>0</v>
      </c>
      <c r="I49" s="71"/>
      <c r="J49" s="72"/>
      <c r="K49" s="81"/>
      <c r="L49" s="73"/>
      <c r="M49" s="74"/>
      <c r="N49" s="75">
        <f t="shared" si="1"/>
        <v>0</v>
      </c>
      <c r="O49" s="76"/>
      <c r="P49" s="77">
        <f t="shared" si="3"/>
      </c>
      <c r="Q49" s="51"/>
      <c r="R49" s="77"/>
    </row>
    <row r="50" spans="1:18" ht="30" customHeight="1">
      <c r="A50" s="64">
        <v>40</v>
      </c>
      <c r="B50" s="65"/>
      <c r="C50" s="66"/>
      <c r="D50" s="67"/>
      <c r="E50" s="67"/>
      <c r="F50" s="68"/>
      <c r="G50" s="69"/>
      <c r="H50" s="70">
        <f t="shared" si="4"/>
        <v>0</v>
      </c>
      <c r="I50" s="71"/>
      <c r="J50" s="72"/>
      <c r="K50" s="81"/>
      <c r="L50" s="73"/>
      <c r="M50" s="74"/>
      <c r="N50" s="75">
        <f t="shared" si="1"/>
        <v>0</v>
      </c>
      <c r="O50" s="76"/>
      <c r="P50" s="77">
        <f t="shared" si="3"/>
      </c>
      <c r="Q50" s="51"/>
      <c r="R50" s="77"/>
    </row>
    <row r="51" spans="1:18" ht="30" customHeight="1">
      <c r="A51" s="64">
        <v>41</v>
      </c>
      <c r="B51" s="65"/>
      <c r="C51" s="66"/>
      <c r="D51" s="67"/>
      <c r="E51" s="67"/>
      <c r="F51" s="68"/>
      <c r="G51" s="69"/>
      <c r="H51" s="70">
        <f>IF($D$3="si",($G$5/$G$6*G51),IF($D$3="no",G51*$G$4,0))</f>
        <v>0</v>
      </c>
      <c r="I51" s="71"/>
      <c r="J51" s="72"/>
      <c r="K51" s="81"/>
      <c r="L51" s="73"/>
      <c r="M51" s="74"/>
      <c r="N51" s="75">
        <f t="shared" si="1"/>
        <v>0</v>
      </c>
      <c r="O51" s="76"/>
      <c r="P51" s="77">
        <f t="shared" si="3"/>
      </c>
      <c r="Q51" s="51"/>
      <c r="R51" s="77"/>
    </row>
    <row r="52" spans="1:18" ht="30" customHeight="1">
      <c r="A52" s="64">
        <v>42</v>
      </c>
      <c r="B52" s="65"/>
      <c r="C52" s="66"/>
      <c r="D52" s="67"/>
      <c r="E52" s="67"/>
      <c r="F52" s="68"/>
      <c r="G52" s="69"/>
      <c r="H52" s="70">
        <f t="shared" si="4"/>
        <v>0</v>
      </c>
      <c r="I52" s="71"/>
      <c r="J52" s="72"/>
      <c r="K52" s="81"/>
      <c r="L52" s="73"/>
      <c r="M52" s="74"/>
      <c r="N52" s="75">
        <f t="shared" si="1"/>
        <v>0</v>
      </c>
      <c r="O52" s="76"/>
      <c r="P52" s="77">
        <f t="shared" si="3"/>
      </c>
      <c r="Q52" s="51"/>
      <c r="R52" s="77"/>
    </row>
    <row r="53" spans="1:18" ht="30" customHeight="1">
      <c r="A53" s="64">
        <v>43</v>
      </c>
      <c r="B53" s="65"/>
      <c r="C53" s="66"/>
      <c r="D53" s="67"/>
      <c r="E53" s="67"/>
      <c r="F53" s="68"/>
      <c r="G53" s="69"/>
      <c r="H53" s="70">
        <f t="shared" si="4"/>
        <v>0</v>
      </c>
      <c r="I53" s="71"/>
      <c r="J53" s="72"/>
      <c r="K53" s="81"/>
      <c r="L53" s="73"/>
      <c r="M53" s="74"/>
      <c r="N53" s="75">
        <f t="shared" si="1"/>
        <v>0</v>
      </c>
      <c r="O53" s="76"/>
      <c r="P53" s="77">
        <f t="shared" si="3"/>
      </c>
      <c r="Q53" s="51"/>
      <c r="R53" s="77"/>
    </row>
    <row r="54" spans="1:18" ht="30" customHeight="1">
      <c r="A54" s="64">
        <v>44</v>
      </c>
      <c r="B54" s="65"/>
      <c r="C54" s="66"/>
      <c r="D54" s="67"/>
      <c r="E54" s="67"/>
      <c r="F54" s="68"/>
      <c r="G54" s="69"/>
      <c r="H54" s="70">
        <f t="shared" si="4"/>
        <v>0</v>
      </c>
      <c r="I54" s="71"/>
      <c r="J54" s="72"/>
      <c r="K54" s="81"/>
      <c r="L54" s="73"/>
      <c r="M54" s="74"/>
      <c r="N54" s="75">
        <f t="shared" si="1"/>
        <v>0</v>
      </c>
      <c r="O54" s="76"/>
      <c r="P54" s="77">
        <f t="shared" si="3"/>
      </c>
      <c r="Q54" s="51"/>
      <c r="R54" s="77"/>
    </row>
    <row r="55" spans="1:18" ht="30" customHeight="1">
      <c r="A55" s="64">
        <v>45</v>
      </c>
      <c r="B55" s="65"/>
      <c r="C55" s="66"/>
      <c r="D55" s="67"/>
      <c r="E55" s="67"/>
      <c r="F55" s="68"/>
      <c r="G55" s="69"/>
      <c r="H55" s="70">
        <f t="shared" si="4"/>
        <v>0</v>
      </c>
      <c r="I55" s="71"/>
      <c r="J55" s="72"/>
      <c r="K55" s="81"/>
      <c r="L55" s="73"/>
      <c r="M55" s="74"/>
      <c r="N55" s="75">
        <f t="shared" si="1"/>
        <v>0</v>
      </c>
      <c r="O55" s="76"/>
      <c r="P55" s="77">
        <f t="shared" si="3"/>
      </c>
      <c r="Q55" s="51"/>
      <c r="R55" s="77"/>
    </row>
    <row r="56" spans="1:18" ht="18.75" customHeight="1">
      <c r="A56" s="109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4"/>
      <c r="O56" s="83"/>
      <c r="P56" s="83"/>
      <c r="Q56" s="85"/>
      <c r="R56" s="86"/>
    </row>
    <row r="57" spans="1:18" ht="18.75" customHeight="1">
      <c r="A57" s="110"/>
      <c r="B57" s="88"/>
      <c r="C57" s="89"/>
      <c r="D57" s="90"/>
      <c r="E57" s="91"/>
      <c r="F57" s="92"/>
      <c r="G57" s="93"/>
      <c r="H57" s="94"/>
      <c r="I57" s="94"/>
      <c r="J57" s="95"/>
      <c r="K57" s="95"/>
      <c r="L57" s="94"/>
      <c r="M57" s="94"/>
      <c r="N57" s="96"/>
      <c r="O57" s="97"/>
      <c r="P57" s="98"/>
      <c r="Q57" s="85"/>
      <c r="R57" s="5"/>
    </row>
    <row r="58" spans="1:18" ht="18.75" customHeight="1">
      <c r="A58" s="111"/>
      <c r="B58" s="100" t="s">
        <v>38</v>
      </c>
      <c r="C58" s="100"/>
      <c r="D58" s="100"/>
      <c r="E58" s="92"/>
      <c r="F58" s="92"/>
      <c r="G58" s="100" t="s">
        <v>39</v>
      </c>
      <c r="H58" s="100"/>
      <c r="I58" s="100"/>
      <c r="J58" s="92"/>
      <c r="K58" s="92"/>
      <c r="L58" s="100" t="s">
        <v>40</v>
      </c>
      <c r="M58" s="100"/>
      <c r="N58" s="101"/>
      <c r="O58" s="92"/>
      <c r="P58" s="98"/>
      <c r="Q58" s="85"/>
      <c r="R58" s="5"/>
    </row>
    <row r="59" spans="1:18" ht="18.75" customHeight="1">
      <c r="A59" s="11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02"/>
      <c r="O59" s="92"/>
      <c r="P59" s="98"/>
      <c r="Q59" s="85"/>
      <c r="R59" s="5"/>
    </row>
    <row r="60" spans="1:18" ht="18.75" customHeight="1">
      <c r="A60" s="11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102"/>
      <c r="O60" s="92"/>
      <c r="P60" s="92"/>
      <c r="Q60" s="85"/>
      <c r="R60" s="5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3774299622" right="0.7086613774299622" top="0.748031497001648" bottom="0.748031497001648" header="0.31496068835258484" footer="0.31496068835258484"/>
  <pageSetup firstPageNumber="1" useFirstPageNumber="1" horizontalDpi="300" verticalDpi="300" orientation="landscape" paperSize="9" scale="2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showGridLines="0" zoomScale="50" zoomScaleNormal="50" zoomScalePageLayoutView="0" workbookViewId="0" topLeftCell="A1">
      <selection activeCell="K7" sqref="K7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0.1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20.5" style="1" customWidth="1"/>
    <col min="14" max="14" width="26.19921875" style="1" customWidth="1"/>
    <col min="15" max="15" width="23.59765625" style="1" customWidth="1"/>
    <col min="16" max="16" width="20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ht="172.5" customHeight="1"/>
    <row r="2" spans="1:18" ht="65.25" customHeight="1">
      <c r="A2" s="2"/>
      <c r="B2" s="182" t="s">
        <v>0</v>
      </c>
      <c r="C2" s="182"/>
      <c r="D2" s="182" t="s">
        <v>1</v>
      </c>
      <c r="E2" s="182"/>
      <c r="F2" s="3" t="s">
        <v>2</v>
      </c>
      <c r="G2" s="4" t="s">
        <v>42</v>
      </c>
      <c r="H2" s="5"/>
      <c r="I2" s="5"/>
      <c r="J2" s="5"/>
      <c r="K2" s="5"/>
      <c r="L2" s="5" t="s">
        <v>3</v>
      </c>
      <c r="M2" s="6">
        <f>P2-N8</f>
        <v>0</v>
      </c>
      <c r="N2" s="7" t="s">
        <v>4</v>
      </c>
      <c r="O2" s="8"/>
      <c r="P2" s="9">
        <f>SUM(H8:M8)</f>
        <v>13614.17</v>
      </c>
      <c r="Q2" s="10" t="s">
        <v>5</v>
      </c>
      <c r="R2" s="106">
        <f>SUM(R12:R154)</f>
        <v>1076.63</v>
      </c>
    </row>
    <row r="3" spans="1:18" ht="57.75" customHeight="1">
      <c r="A3" s="2"/>
      <c r="B3" s="182" t="s">
        <v>6</v>
      </c>
      <c r="C3" s="182"/>
      <c r="D3" s="182" t="s">
        <v>7</v>
      </c>
      <c r="E3" s="182"/>
      <c r="F3" s="11"/>
      <c r="G3" s="12"/>
      <c r="H3" s="5"/>
      <c r="I3" s="5"/>
      <c r="J3" s="5"/>
      <c r="K3" s="5"/>
      <c r="L3" s="5"/>
      <c r="M3" s="13"/>
      <c r="N3" s="14" t="s">
        <v>8</v>
      </c>
      <c r="O3" s="15"/>
      <c r="P3" s="16"/>
      <c r="Q3" s="10" t="s">
        <v>9</v>
      </c>
      <c r="R3" s="5"/>
    </row>
    <row r="4" spans="1:18" ht="35.25" customHeight="1">
      <c r="A4" s="2"/>
      <c r="B4" s="182" t="s">
        <v>10</v>
      </c>
      <c r="C4" s="182"/>
      <c r="D4" s="182" t="s">
        <v>9</v>
      </c>
      <c r="E4" s="182"/>
      <c r="F4" s="17"/>
      <c r="G4" s="18"/>
      <c r="H4" s="5"/>
      <c r="I4" s="5"/>
      <c r="J4" s="5"/>
      <c r="K4" s="5"/>
      <c r="L4" s="5"/>
      <c r="M4" s="13"/>
      <c r="N4" s="14" t="s">
        <v>11</v>
      </c>
      <c r="O4" s="15"/>
      <c r="P4" s="19">
        <f>O8</f>
        <v>0</v>
      </c>
      <c r="Q4" s="10"/>
      <c r="R4" s="5"/>
    </row>
    <row r="5" spans="1:18" ht="35.25" customHeight="1">
      <c r="A5" s="20"/>
      <c r="B5" s="21"/>
      <c r="C5" s="21"/>
      <c r="D5" s="22"/>
      <c r="E5" s="23"/>
      <c r="F5" s="24" t="s">
        <v>12</v>
      </c>
      <c r="G5" s="25">
        <v>1</v>
      </c>
      <c r="H5" s="26"/>
      <c r="I5" s="27"/>
      <c r="J5" s="5"/>
      <c r="K5" s="5"/>
      <c r="L5" s="5"/>
      <c r="M5" s="13"/>
      <c r="N5" s="14"/>
      <c r="O5" s="15"/>
      <c r="P5" s="16"/>
      <c r="Q5" s="10"/>
      <c r="R5" s="5"/>
    </row>
    <row r="6" spans="1:18" ht="43.5" customHeight="1">
      <c r="A6" s="2"/>
      <c r="B6" s="28" t="s">
        <v>13</v>
      </c>
      <c r="C6" s="29"/>
      <c r="D6" s="30"/>
      <c r="E6" s="13"/>
      <c r="F6" s="24" t="s">
        <v>14</v>
      </c>
      <c r="G6" s="25">
        <v>1.11</v>
      </c>
      <c r="H6" s="31"/>
      <c r="I6" s="5"/>
      <c r="J6" s="5"/>
      <c r="K6" s="5"/>
      <c r="L6" s="5"/>
      <c r="M6" s="13"/>
      <c r="N6" s="183" t="s">
        <v>15</v>
      </c>
      <c r="O6" s="184"/>
      <c r="P6" s="32">
        <f>P2-P3-P4</f>
        <v>13614.17</v>
      </c>
      <c r="Q6" s="10"/>
      <c r="R6" s="106">
        <f>R2</f>
        <v>1076.63</v>
      </c>
    </row>
    <row r="7" spans="1:18" ht="43.5" customHeight="1">
      <c r="A7" s="33"/>
      <c r="B7" s="34" t="s">
        <v>41</v>
      </c>
      <c r="C7" s="34"/>
      <c r="D7" s="107"/>
      <c r="E7" s="36"/>
      <c r="F7" s="37" t="s">
        <v>17</v>
      </c>
      <c r="G7" s="38">
        <v>11.11</v>
      </c>
      <c r="H7" s="39"/>
      <c r="I7" s="40"/>
      <c r="J7" s="40"/>
      <c r="K7" s="40"/>
      <c r="L7" s="40"/>
      <c r="M7" s="40"/>
      <c r="N7" s="41"/>
      <c r="O7" s="42"/>
      <c r="P7" s="22"/>
      <c r="Q7" s="43"/>
      <c r="R7" s="5"/>
    </row>
    <row r="8" spans="1:18" ht="27" customHeight="1">
      <c r="A8" s="185" t="s">
        <v>18</v>
      </c>
      <c r="B8" s="186"/>
      <c r="C8" s="187"/>
      <c r="D8" s="188" t="s">
        <v>19</v>
      </c>
      <c r="E8" s="189"/>
      <c r="F8" s="190"/>
      <c r="G8" s="44">
        <f aca="true" t="shared" si="0" ref="G8:O8">SUM(G12:G54)</f>
        <v>0</v>
      </c>
      <c r="H8" s="45">
        <f t="shared" si="0"/>
        <v>0</v>
      </c>
      <c r="I8" s="46">
        <f t="shared" si="0"/>
        <v>0</v>
      </c>
      <c r="J8" s="46">
        <f t="shared" si="0"/>
        <v>450</v>
      </c>
      <c r="K8" s="46">
        <f t="shared" si="0"/>
        <v>0</v>
      </c>
      <c r="L8" s="46">
        <f>SUM(L12:L54)</f>
        <v>12017.17</v>
      </c>
      <c r="M8" s="47">
        <f t="shared" si="0"/>
        <v>1147</v>
      </c>
      <c r="N8" s="49">
        <f t="shared" si="0"/>
        <v>13614.170000000002</v>
      </c>
      <c r="O8" s="49">
        <f t="shared" si="0"/>
        <v>0</v>
      </c>
      <c r="P8" s="50">
        <f>N8-SUM(H8:M8)</f>
        <v>0</v>
      </c>
      <c r="Q8" s="5"/>
      <c r="R8" s="40"/>
    </row>
    <row r="9" spans="1:18" ht="36" customHeight="1">
      <c r="A9" s="191"/>
      <c r="B9" s="192" t="s">
        <v>20</v>
      </c>
      <c r="C9" s="192" t="s">
        <v>21</v>
      </c>
      <c r="D9" s="193" t="s">
        <v>22</v>
      </c>
      <c r="E9" s="192" t="s">
        <v>23</v>
      </c>
      <c r="F9" s="194" t="s">
        <v>24</v>
      </c>
      <c r="G9" s="195" t="s">
        <v>25</v>
      </c>
      <c r="H9" s="203" t="s">
        <v>26</v>
      </c>
      <c r="I9" s="204" t="s">
        <v>27</v>
      </c>
      <c r="J9" s="204" t="s">
        <v>28</v>
      </c>
      <c r="K9" s="204" t="s">
        <v>29</v>
      </c>
      <c r="L9" s="205" t="s">
        <v>30</v>
      </c>
      <c r="M9" s="206"/>
      <c r="N9" s="207" t="s">
        <v>4</v>
      </c>
      <c r="O9" s="197" t="s">
        <v>31</v>
      </c>
      <c r="P9" s="198" t="s">
        <v>32</v>
      </c>
      <c r="Q9" s="51"/>
      <c r="R9" s="209" t="s">
        <v>33</v>
      </c>
    </row>
    <row r="10" spans="1:18" ht="36" customHeight="1">
      <c r="A10" s="191"/>
      <c r="B10" s="192"/>
      <c r="C10" s="192"/>
      <c r="D10" s="193"/>
      <c r="E10" s="192"/>
      <c r="F10" s="194"/>
      <c r="G10" s="196"/>
      <c r="H10" s="203"/>
      <c r="I10" s="204"/>
      <c r="J10" s="204"/>
      <c r="K10" s="204"/>
      <c r="L10" s="199" t="s">
        <v>34</v>
      </c>
      <c r="M10" s="201" t="s">
        <v>35</v>
      </c>
      <c r="N10" s="208"/>
      <c r="O10" s="197"/>
      <c r="P10" s="198"/>
      <c r="Q10" s="51"/>
      <c r="R10" s="210"/>
    </row>
    <row r="11" spans="1:18" ht="37.5" customHeight="1" thickBot="1" thickTop="1">
      <c r="A11" s="191"/>
      <c r="B11" s="192"/>
      <c r="C11" s="192"/>
      <c r="D11" s="193"/>
      <c r="E11" s="192"/>
      <c r="F11" s="194"/>
      <c r="G11" s="52" t="s">
        <v>36</v>
      </c>
      <c r="H11" s="203"/>
      <c r="I11" s="204"/>
      <c r="J11" s="204"/>
      <c r="K11" s="204"/>
      <c r="L11" s="200"/>
      <c r="M11" s="202"/>
      <c r="N11" s="208"/>
      <c r="O11" s="197"/>
      <c r="P11" s="198"/>
      <c r="Q11" s="51"/>
      <c r="R11" s="212"/>
    </row>
    <row r="12" spans="1:18" ht="30" customHeight="1" thickTop="1">
      <c r="A12" s="53">
        <v>1</v>
      </c>
      <c r="B12" s="112">
        <v>41309</v>
      </c>
      <c r="C12" s="54" t="s">
        <v>86</v>
      </c>
      <c r="D12" s="55" t="s">
        <v>82</v>
      </c>
      <c r="E12" s="55" t="s">
        <v>83</v>
      </c>
      <c r="F12" s="153" t="s">
        <v>96</v>
      </c>
      <c r="G12" s="56"/>
      <c r="H12" s="137">
        <f aca="true" t="shared" si="1" ref="H12:H19">IF($D$4="si",($G$6/$G$7*G12),IF($D$4="no",G12*$G$5,0))</f>
        <v>0</v>
      </c>
      <c r="I12" s="138"/>
      <c r="J12" s="155"/>
      <c r="K12" s="156"/>
      <c r="L12" s="165">
        <v>2975</v>
      </c>
      <c r="M12" s="169"/>
      <c r="N12" s="167">
        <f>SUM(H12:L12)</f>
        <v>2975</v>
      </c>
      <c r="O12" s="62"/>
      <c r="P12" s="63"/>
      <c r="Q12" s="51"/>
      <c r="R12" s="150">
        <v>235.88</v>
      </c>
    </row>
    <row r="13" spans="1:18" ht="30" customHeight="1">
      <c r="A13" s="64">
        <v>2</v>
      </c>
      <c r="B13" s="113">
        <v>41309</v>
      </c>
      <c r="C13" s="66" t="s">
        <v>86</v>
      </c>
      <c r="D13" s="67" t="s">
        <v>85</v>
      </c>
      <c r="E13" s="67" t="s">
        <v>83</v>
      </c>
      <c r="F13" s="154" t="s">
        <v>96</v>
      </c>
      <c r="G13" s="69"/>
      <c r="H13" s="139">
        <f t="shared" si="1"/>
        <v>0</v>
      </c>
      <c r="I13" s="140"/>
      <c r="J13" s="158"/>
      <c r="K13" s="159"/>
      <c r="L13" s="166">
        <v>4914.79</v>
      </c>
      <c r="M13" s="170"/>
      <c r="N13" s="168">
        <f>SUM(H13:L13)</f>
        <v>4914.79</v>
      </c>
      <c r="O13" s="76"/>
      <c r="P13" s="77"/>
      <c r="Q13" s="51"/>
      <c r="R13" s="152">
        <v>389.68</v>
      </c>
    </row>
    <row r="14" spans="1:18" ht="30" customHeight="1">
      <c r="A14" s="64">
        <v>5</v>
      </c>
      <c r="B14" s="113">
        <v>41311</v>
      </c>
      <c r="C14" s="66" t="s">
        <v>87</v>
      </c>
      <c r="D14" s="67" t="s">
        <v>84</v>
      </c>
      <c r="E14" s="67" t="s">
        <v>83</v>
      </c>
      <c r="F14" s="135" t="s">
        <v>96</v>
      </c>
      <c r="G14" s="69"/>
      <c r="H14" s="139">
        <f t="shared" si="1"/>
        <v>0</v>
      </c>
      <c r="I14" s="140"/>
      <c r="J14" s="162"/>
      <c r="K14" s="159"/>
      <c r="L14" s="160"/>
      <c r="M14" s="170">
        <v>995</v>
      </c>
      <c r="N14" s="168">
        <f aca="true" t="shared" si="2" ref="N14:N54">SUM(H14:M14)</f>
        <v>995</v>
      </c>
      <c r="O14" s="76"/>
      <c r="P14" s="77">
        <f aca="true" t="shared" si="3" ref="P14:P54">IF(F14="Milano","X","")</f>
      </c>
      <c r="Q14" s="51"/>
      <c r="R14" s="152">
        <v>78.46</v>
      </c>
    </row>
    <row r="15" spans="1:18" ht="30" customHeight="1">
      <c r="A15" s="64">
        <v>6</v>
      </c>
      <c r="B15" s="113">
        <v>41311</v>
      </c>
      <c r="C15" s="66" t="s">
        <v>87</v>
      </c>
      <c r="D15" s="67" t="s">
        <v>88</v>
      </c>
      <c r="E15" s="67" t="s">
        <v>83</v>
      </c>
      <c r="F15" s="135" t="s">
        <v>96</v>
      </c>
      <c r="G15" s="69"/>
      <c r="H15" s="139">
        <f t="shared" si="1"/>
        <v>0</v>
      </c>
      <c r="I15" s="140"/>
      <c r="J15" s="158">
        <v>40</v>
      </c>
      <c r="K15" s="163"/>
      <c r="L15" s="160"/>
      <c r="M15" s="170"/>
      <c r="N15" s="168">
        <f t="shared" si="2"/>
        <v>40</v>
      </c>
      <c r="O15" s="76"/>
      <c r="P15" s="77">
        <f t="shared" si="3"/>
      </c>
      <c r="Q15" s="51"/>
      <c r="R15" s="152">
        <v>3.15</v>
      </c>
    </row>
    <row r="16" spans="1:18" ht="30" customHeight="1">
      <c r="A16" s="64">
        <v>7</v>
      </c>
      <c r="B16" s="113">
        <v>41312</v>
      </c>
      <c r="C16" s="66" t="s">
        <v>87</v>
      </c>
      <c r="D16" s="67" t="s">
        <v>88</v>
      </c>
      <c r="E16" s="67" t="s">
        <v>83</v>
      </c>
      <c r="F16" s="135" t="s">
        <v>96</v>
      </c>
      <c r="G16" s="69"/>
      <c r="H16" s="139">
        <f t="shared" si="1"/>
        <v>0</v>
      </c>
      <c r="I16" s="140"/>
      <c r="J16" s="158">
        <v>110</v>
      </c>
      <c r="K16" s="163"/>
      <c r="L16" s="160"/>
      <c r="M16" s="170"/>
      <c r="N16" s="168">
        <f t="shared" si="2"/>
        <v>110</v>
      </c>
      <c r="O16" s="76"/>
      <c r="P16" s="77">
        <f t="shared" si="3"/>
      </c>
      <c r="Q16" s="51"/>
      <c r="R16" s="152">
        <v>8.69</v>
      </c>
    </row>
    <row r="17" spans="1:18" ht="30" customHeight="1">
      <c r="A17" s="64">
        <v>8</v>
      </c>
      <c r="B17" s="113">
        <v>41312</v>
      </c>
      <c r="C17" s="66" t="s">
        <v>87</v>
      </c>
      <c r="D17" s="67" t="s">
        <v>89</v>
      </c>
      <c r="E17" s="67" t="s">
        <v>83</v>
      </c>
      <c r="F17" s="135" t="s">
        <v>96</v>
      </c>
      <c r="G17" s="69"/>
      <c r="H17" s="139">
        <f t="shared" si="1"/>
        <v>0</v>
      </c>
      <c r="I17" s="140"/>
      <c r="J17" s="158">
        <v>300</v>
      </c>
      <c r="K17" s="163"/>
      <c r="L17" s="160"/>
      <c r="M17" s="170"/>
      <c r="N17" s="168">
        <f t="shared" si="2"/>
        <v>300</v>
      </c>
      <c r="O17" s="76"/>
      <c r="P17" s="77">
        <f t="shared" si="3"/>
      </c>
      <c r="Q17" s="51"/>
      <c r="R17" s="152">
        <v>23.7</v>
      </c>
    </row>
    <row r="18" spans="1:18" ht="30" customHeight="1">
      <c r="A18" s="64">
        <v>9</v>
      </c>
      <c r="B18" s="113">
        <v>41313</v>
      </c>
      <c r="C18" s="66" t="s">
        <v>87</v>
      </c>
      <c r="D18" s="67" t="s">
        <v>90</v>
      </c>
      <c r="E18" s="67" t="s">
        <v>83</v>
      </c>
      <c r="F18" s="135" t="s">
        <v>96</v>
      </c>
      <c r="G18" s="69"/>
      <c r="H18" s="139">
        <f t="shared" si="1"/>
        <v>0</v>
      </c>
      <c r="I18" s="140"/>
      <c r="J18" s="158"/>
      <c r="K18" s="163"/>
      <c r="L18" s="160">
        <v>4127.38</v>
      </c>
      <c r="M18" s="170"/>
      <c r="N18" s="168">
        <f t="shared" si="2"/>
        <v>4127.38</v>
      </c>
      <c r="O18" s="76"/>
      <c r="P18" s="77">
        <f t="shared" si="3"/>
      </c>
      <c r="Q18" s="51"/>
      <c r="R18" s="152">
        <v>325.1</v>
      </c>
    </row>
    <row r="19" spans="1:18" ht="30" customHeight="1">
      <c r="A19" s="64">
        <v>10</v>
      </c>
      <c r="B19" s="113">
        <v>41313</v>
      </c>
      <c r="C19" s="66" t="s">
        <v>86</v>
      </c>
      <c r="D19" s="67" t="s">
        <v>75</v>
      </c>
      <c r="E19" s="67" t="s">
        <v>83</v>
      </c>
      <c r="F19" s="135" t="s">
        <v>96</v>
      </c>
      <c r="G19" s="69"/>
      <c r="H19" s="139">
        <f t="shared" si="1"/>
        <v>0</v>
      </c>
      <c r="I19" s="140"/>
      <c r="J19" s="158"/>
      <c r="K19" s="163"/>
      <c r="L19" s="160"/>
      <c r="M19" s="170">
        <v>152</v>
      </c>
      <c r="N19" s="168">
        <f t="shared" si="2"/>
        <v>152</v>
      </c>
      <c r="O19" s="76"/>
      <c r="P19" s="77">
        <f t="shared" si="3"/>
      </c>
      <c r="Q19" s="51"/>
      <c r="R19" s="151">
        <v>11.97</v>
      </c>
    </row>
    <row r="20" spans="1:18" ht="30" customHeight="1">
      <c r="A20" s="64">
        <v>11</v>
      </c>
      <c r="B20" s="113"/>
      <c r="C20" s="66"/>
      <c r="D20" s="67"/>
      <c r="E20" s="67"/>
      <c r="F20" s="136"/>
      <c r="G20" s="69"/>
      <c r="H20" s="139"/>
      <c r="I20" s="140"/>
      <c r="J20" s="159"/>
      <c r="K20" s="164"/>
      <c r="L20" s="160"/>
      <c r="M20" s="170"/>
      <c r="N20" s="168">
        <f t="shared" si="2"/>
        <v>0</v>
      </c>
      <c r="O20" s="76"/>
      <c r="P20" s="77">
        <f t="shared" si="3"/>
      </c>
      <c r="Q20" s="51"/>
      <c r="R20" s="77"/>
    </row>
    <row r="21" spans="1:18" ht="30" customHeight="1">
      <c r="A21" s="64">
        <v>12</v>
      </c>
      <c r="B21" s="113"/>
      <c r="C21" s="66"/>
      <c r="D21" s="67"/>
      <c r="E21" s="67"/>
      <c r="F21" s="136"/>
      <c r="G21" s="69"/>
      <c r="H21" s="139"/>
      <c r="I21" s="140"/>
      <c r="J21" s="140"/>
      <c r="K21" s="141"/>
      <c r="L21" s="142"/>
      <c r="M21" s="143"/>
      <c r="N21" s="75">
        <f t="shared" si="2"/>
        <v>0</v>
      </c>
      <c r="O21" s="76"/>
      <c r="P21" s="77">
        <f t="shared" si="3"/>
      </c>
      <c r="Q21" s="51"/>
      <c r="R21" s="77"/>
    </row>
    <row r="22" spans="1:18" ht="30" customHeight="1">
      <c r="A22" s="64">
        <v>13</v>
      </c>
      <c r="B22" s="113"/>
      <c r="C22" s="66"/>
      <c r="D22" s="67"/>
      <c r="E22" s="67"/>
      <c r="F22" s="135"/>
      <c r="G22" s="69"/>
      <c r="H22" s="139"/>
      <c r="I22" s="140"/>
      <c r="J22" s="141"/>
      <c r="K22" s="144"/>
      <c r="L22" s="142"/>
      <c r="M22" s="143"/>
      <c r="N22" s="75">
        <f t="shared" si="2"/>
        <v>0</v>
      </c>
      <c r="O22" s="76"/>
      <c r="P22" s="77">
        <f t="shared" si="3"/>
      </c>
      <c r="Q22" s="51"/>
      <c r="R22" s="77"/>
    </row>
    <row r="23" spans="1:18" ht="30" customHeight="1">
      <c r="A23" s="64">
        <v>14</v>
      </c>
      <c r="B23" s="113"/>
      <c r="C23" s="66"/>
      <c r="D23" s="67"/>
      <c r="E23" s="67"/>
      <c r="F23" s="135"/>
      <c r="G23" s="69"/>
      <c r="H23" s="139"/>
      <c r="I23" s="140"/>
      <c r="J23" s="141"/>
      <c r="K23" s="144"/>
      <c r="L23" s="142"/>
      <c r="M23" s="143"/>
      <c r="N23" s="75">
        <f t="shared" si="2"/>
        <v>0</v>
      </c>
      <c r="O23" s="76"/>
      <c r="P23" s="77">
        <f t="shared" si="3"/>
      </c>
      <c r="Q23" s="51"/>
      <c r="R23" s="77"/>
    </row>
    <row r="24" spans="1:18" ht="30" customHeight="1">
      <c r="A24" s="64">
        <v>15</v>
      </c>
      <c r="B24" s="113"/>
      <c r="C24" s="66"/>
      <c r="D24" s="67"/>
      <c r="E24" s="67"/>
      <c r="F24" s="135"/>
      <c r="G24" s="69"/>
      <c r="H24" s="139"/>
      <c r="I24" s="140"/>
      <c r="J24" s="141"/>
      <c r="K24" s="144"/>
      <c r="L24" s="142"/>
      <c r="M24" s="143"/>
      <c r="N24" s="75">
        <f t="shared" si="2"/>
        <v>0</v>
      </c>
      <c r="O24" s="76"/>
      <c r="P24" s="77">
        <f t="shared" si="3"/>
      </c>
      <c r="Q24" s="51"/>
      <c r="R24" s="77"/>
    </row>
    <row r="25" spans="1:18" ht="30" customHeight="1">
      <c r="A25" s="64">
        <v>16</v>
      </c>
      <c r="B25" s="113"/>
      <c r="C25" s="66"/>
      <c r="D25" s="67"/>
      <c r="E25" s="67"/>
      <c r="F25" s="135"/>
      <c r="G25" s="69"/>
      <c r="H25" s="139"/>
      <c r="I25" s="140"/>
      <c r="J25" s="141"/>
      <c r="K25" s="144"/>
      <c r="L25" s="142"/>
      <c r="M25" s="143"/>
      <c r="N25" s="75">
        <f t="shared" si="2"/>
        <v>0</v>
      </c>
      <c r="O25" s="76"/>
      <c r="P25" s="77">
        <f t="shared" si="3"/>
      </c>
      <c r="Q25" s="51"/>
      <c r="R25" s="77"/>
    </row>
    <row r="26" spans="1:18" ht="30" customHeight="1">
      <c r="A26" s="64">
        <v>17</v>
      </c>
      <c r="B26" s="113"/>
      <c r="C26" s="66"/>
      <c r="D26" s="67"/>
      <c r="E26" s="67"/>
      <c r="F26" s="135"/>
      <c r="G26" s="69"/>
      <c r="H26" s="139"/>
      <c r="I26" s="140"/>
      <c r="J26" s="141"/>
      <c r="K26" s="144"/>
      <c r="L26" s="142"/>
      <c r="M26" s="143"/>
      <c r="N26" s="75">
        <f t="shared" si="2"/>
        <v>0</v>
      </c>
      <c r="O26" s="76"/>
      <c r="P26" s="77">
        <f t="shared" si="3"/>
      </c>
      <c r="Q26" s="51"/>
      <c r="R26" s="77"/>
    </row>
    <row r="27" spans="1:18" ht="30" customHeight="1">
      <c r="A27" s="64">
        <v>18</v>
      </c>
      <c r="B27" s="113"/>
      <c r="C27" s="66"/>
      <c r="D27" s="67"/>
      <c r="E27" s="67"/>
      <c r="F27" s="135"/>
      <c r="G27" s="69"/>
      <c r="H27" s="139"/>
      <c r="I27" s="140"/>
      <c r="J27" s="141"/>
      <c r="K27" s="144"/>
      <c r="L27" s="142"/>
      <c r="M27" s="143"/>
      <c r="N27" s="75">
        <f t="shared" si="2"/>
        <v>0</v>
      </c>
      <c r="O27" s="76"/>
      <c r="P27" s="77">
        <f t="shared" si="3"/>
      </c>
      <c r="Q27" s="51"/>
      <c r="R27" s="77"/>
    </row>
    <row r="28" spans="1:18" ht="30" customHeight="1">
      <c r="A28" s="64">
        <v>19</v>
      </c>
      <c r="B28" s="113"/>
      <c r="C28" s="66"/>
      <c r="D28" s="67"/>
      <c r="E28" s="67"/>
      <c r="F28" s="135"/>
      <c r="G28" s="69"/>
      <c r="H28" s="139"/>
      <c r="I28" s="140"/>
      <c r="J28" s="141"/>
      <c r="K28" s="144"/>
      <c r="L28" s="142"/>
      <c r="M28" s="143"/>
      <c r="N28" s="75">
        <f t="shared" si="2"/>
        <v>0</v>
      </c>
      <c r="O28" s="76"/>
      <c r="P28" s="77">
        <f t="shared" si="3"/>
      </c>
      <c r="Q28" s="51"/>
      <c r="R28" s="77"/>
    </row>
    <row r="29" spans="1:18" ht="30" customHeight="1">
      <c r="A29" s="64">
        <v>20</v>
      </c>
      <c r="B29" s="113"/>
      <c r="C29" s="66"/>
      <c r="D29" s="67"/>
      <c r="E29" s="67"/>
      <c r="F29" s="68"/>
      <c r="G29" s="69"/>
      <c r="H29" s="139"/>
      <c r="I29" s="140"/>
      <c r="J29" s="141"/>
      <c r="K29" s="144"/>
      <c r="L29" s="142"/>
      <c r="M29" s="143"/>
      <c r="N29" s="75">
        <f t="shared" si="2"/>
        <v>0</v>
      </c>
      <c r="O29" s="76"/>
      <c r="P29" s="77">
        <f t="shared" si="3"/>
      </c>
      <c r="Q29" s="51"/>
      <c r="R29" s="77"/>
    </row>
    <row r="30" spans="1:18" ht="30" customHeight="1">
      <c r="A30" s="64">
        <v>21</v>
      </c>
      <c r="B30" s="113"/>
      <c r="C30" s="66"/>
      <c r="D30" s="67"/>
      <c r="E30" s="67"/>
      <c r="F30" s="68"/>
      <c r="G30" s="69"/>
      <c r="H30" s="139"/>
      <c r="I30" s="140"/>
      <c r="J30" s="141"/>
      <c r="K30" s="144"/>
      <c r="L30" s="142"/>
      <c r="M30" s="143"/>
      <c r="N30" s="75">
        <f t="shared" si="2"/>
        <v>0</v>
      </c>
      <c r="O30" s="76"/>
      <c r="P30" s="77">
        <f t="shared" si="3"/>
      </c>
      <c r="Q30" s="51"/>
      <c r="R30" s="77"/>
    </row>
    <row r="31" spans="1:18" ht="30" customHeight="1">
      <c r="A31" s="64">
        <v>22</v>
      </c>
      <c r="B31" s="113"/>
      <c r="C31" s="66"/>
      <c r="D31" s="67"/>
      <c r="E31" s="67"/>
      <c r="F31" s="68"/>
      <c r="G31" s="69"/>
      <c r="H31" s="139"/>
      <c r="I31" s="140"/>
      <c r="J31" s="141"/>
      <c r="K31" s="144"/>
      <c r="L31" s="142"/>
      <c r="M31" s="143"/>
      <c r="N31" s="75">
        <f t="shared" si="2"/>
        <v>0</v>
      </c>
      <c r="O31" s="76"/>
      <c r="P31" s="77">
        <f t="shared" si="3"/>
      </c>
      <c r="Q31" s="51"/>
      <c r="R31" s="77"/>
    </row>
    <row r="32" spans="1:18" ht="30" customHeight="1">
      <c r="A32" s="64">
        <v>23</v>
      </c>
      <c r="B32" s="113"/>
      <c r="C32" s="66"/>
      <c r="D32" s="67"/>
      <c r="E32" s="67"/>
      <c r="F32" s="68"/>
      <c r="G32" s="69"/>
      <c r="H32" s="139"/>
      <c r="I32" s="140"/>
      <c r="J32" s="141"/>
      <c r="K32" s="144"/>
      <c r="L32" s="142"/>
      <c r="M32" s="143"/>
      <c r="N32" s="75">
        <f t="shared" si="2"/>
        <v>0</v>
      </c>
      <c r="O32" s="76"/>
      <c r="P32" s="77">
        <f t="shared" si="3"/>
      </c>
      <c r="Q32" s="51"/>
      <c r="R32" s="77"/>
    </row>
    <row r="33" spans="1:18" ht="30" customHeight="1">
      <c r="A33" s="64">
        <v>24</v>
      </c>
      <c r="B33" s="113"/>
      <c r="C33" s="66"/>
      <c r="D33" s="67"/>
      <c r="E33" s="67"/>
      <c r="F33" s="68"/>
      <c r="G33" s="69"/>
      <c r="H33" s="139"/>
      <c r="I33" s="140"/>
      <c r="J33" s="141"/>
      <c r="K33" s="144"/>
      <c r="L33" s="142"/>
      <c r="M33" s="143"/>
      <c r="N33" s="75">
        <f t="shared" si="2"/>
        <v>0</v>
      </c>
      <c r="O33" s="76"/>
      <c r="P33" s="77">
        <f t="shared" si="3"/>
      </c>
      <c r="Q33" s="51"/>
      <c r="R33" s="77"/>
    </row>
    <row r="34" spans="1:18" ht="30" customHeight="1">
      <c r="A34" s="64">
        <v>25</v>
      </c>
      <c r="B34" s="113"/>
      <c r="C34" s="66"/>
      <c r="D34" s="67"/>
      <c r="E34" s="67"/>
      <c r="F34" s="68"/>
      <c r="G34" s="69"/>
      <c r="H34" s="139"/>
      <c r="I34" s="140"/>
      <c r="J34" s="141"/>
      <c r="K34" s="144"/>
      <c r="L34" s="142"/>
      <c r="M34" s="143"/>
      <c r="N34" s="75">
        <f t="shared" si="2"/>
        <v>0</v>
      </c>
      <c r="O34" s="76"/>
      <c r="P34" s="77">
        <f t="shared" si="3"/>
      </c>
      <c r="Q34" s="51"/>
      <c r="R34" s="77"/>
    </row>
    <row r="35" spans="1:18" ht="30" customHeight="1">
      <c r="A35" s="64">
        <v>26</v>
      </c>
      <c r="B35" s="113"/>
      <c r="C35" s="66"/>
      <c r="D35" s="67"/>
      <c r="E35" s="67"/>
      <c r="F35" s="68"/>
      <c r="G35" s="69"/>
      <c r="H35" s="139"/>
      <c r="I35" s="140"/>
      <c r="J35" s="141"/>
      <c r="K35" s="144"/>
      <c r="L35" s="142"/>
      <c r="M35" s="143"/>
      <c r="N35" s="75">
        <f t="shared" si="2"/>
        <v>0</v>
      </c>
      <c r="O35" s="76"/>
      <c r="P35" s="77">
        <f t="shared" si="3"/>
      </c>
      <c r="Q35" s="51"/>
      <c r="R35" s="77"/>
    </row>
    <row r="36" spans="1:18" ht="30" customHeight="1">
      <c r="A36" s="64">
        <v>27</v>
      </c>
      <c r="B36" s="113"/>
      <c r="C36" s="66"/>
      <c r="D36" s="67"/>
      <c r="E36" s="67"/>
      <c r="F36" s="68"/>
      <c r="G36" s="69"/>
      <c r="H36" s="139"/>
      <c r="I36" s="140"/>
      <c r="J36" s="141"/>
      <c r="K36" s="144"/>
      <c r="L36" s="142"/>
      <c r="M36" s="143"/>
      <c r="N36" s="75">
        <f t="shared" si="2"/>
        <v>0</v>
      </c>
      <c r="O36" s="76"/>
      <c r="P36" s="77">
        <f t="shared" si="3"/>
      </c>
      <c r="Q36" s="51"/>
      <c r="R36" s="77"/>
    </row>
    <row r="37" spans="1:18" ht="30" customHeight="1">
      <c r="A37" s="64">
        <v>28</v>
      </c>
      <c r="B37" s="113"/>
      <c r="C37" s="66"/>
      <c r="D37" s="67"/>
      <c r="E37" s="67"/>
      <c r="F37" s="68"/>
      <c r="G37" s="69"/>
      <c r="H37" s="139"/>
      <c r="I37" s="140"/>
      <c r="J37" s="141"/>
      <c r="K37" s="144"/>
      <c r="L37" s="142"/>
      <c r="M37" s="143"/>
      <c r="N37" s="75">
        <f t="shared" si="2"/>
        <v>0</v>
      </c>
      <c r="O37" s="76"/>
      <c r="P37" s="77">
        <f t="shared" si="3"/>
      </c>
      <c r="Q37" s="51"/>
      <c r="R37" s="77"/>
    </row>
    <row r="38" spans="1:18" ht="30" customHeight="1">
      <c r="A38" s="64">
        <v>29</v>
      </c>
      <c r="B38" s="113"/>
      <c r="C38" s="66"/>
      <c r="D38" s="67"/>
      <c r="E38" s="67"/>
      <c r="F38" s="68"/>
      <c r="G38" s="69"/>
      <c r="H38" s="139"/>
      <c r="I38" s="140"/>
      <c r="J38" s="141"/>
      <c r="K38" s="144"/>
      <c r="L38" s="142"/>
      <c r="M38" s="143"/>
      <c r="N38" s="75">
        <f t="shared" si="2"/>
        <v>0</v>
      </c>
      <c r="O38" s="76"/>
      <c r="P38" s="77">
        <f t="shared" si="3"/>
      </c>
      <c r="Q38" s="51"/>
      <c r="R38" s="77"/>
    </row>
    <row r="39" spans="1:18" ht="30" customHeight="1">
      <c r="A39" s="64">
        <v>30</v>
      </c>
      <c r="B39" s="113"/>
      <c r="C39" s="66"/>
      <c r="D39" s="67"/>
      <c r="E39" s="67"/>
      <c r="F39" s="68"/>
      <c r="G39" s="69"/>
      <c r="H39" s="139"/>
      <c r="I39" s="140"/>
      <c r="J39" s="141"/>
      <c r="K39" s="144"/>
      <c r="L39" s="142"/>
      <c r="M39" s="143"/>
      <c r="N39" s="75">
        <f t="shared" si="2"/>
        <v>0</v>
      </c>
      <c r="O39" s="76"/>
      <c r="P39" s="77">
        <f t="shared" si="3"/>
      </c>
      <c r="Q39" s="51"/>
      <c r="R39" s="77"/>
    </row>
    <row r="40" spans="1:18" ht="30" customHeight="1">
      <c r="A40" s="64">
        <v>31</v>
      </c>
      <c r="B40" s="113"/>
      <c r="C40" s="66"/>
      <c r="D40" s="67"/>
      <c r="E40" s="67"/>
      <c r="F40" s="68"/>
      <c r="G40" s="69"/>
      <c r="H40" s="139"/>
      <c r="I40" s="140"/>
      <c r="J40" s="141"/>
      <c r="K40" s="144"/>
      <c r="L40" s="142"/>
      <c r="M40" s="143"/>
      <c r="N40" s="75">
        <f t="shared" si="2"/>
        <v>0</v>
      </c>
      <c r="O40" s="76"/>
      <c r="P40" s="77">
        <f t="shared" si="3"/>
      </c>
      <c r="Q40" s="51"/>
      <c r="R40" s="77"/>
    </row>
    <row r="41" spans="1:18" ht="30" customHeight="1">
      <c r="A41" s="64">
        <v>32</v>
      </c>
      <c r="B41" s="113"/>
      <c r="C41" s="66"/>
      <c r="D41" s="67"/>
      <c r="E41" s="67"/>
      <c r="F41" s="68"/>
      <c r="G41" s="69"/>
      <c r="H41" s="139"/>
      <c r="I41" s="140"/>
      <c r="J41" s="141"/>
      <c r="K41" s="144"/>
      <c r="L41" s="142"/>
      <c r="M41" s="143"/>
      <c r="N41" s="75">
        <f t="shared" si="2"/>
        <v>0</v>
      </c>
      <c r="O41" s="76"/>
      <c r="P41" s="77">
        <f t="shared" si="3"/>
      </c>
      <c r="Q41" s="51"/>
      <c r="R41" s="77"/>
    </row>
    <row r="42" spans="1:18" ht="30" customHeight="1">
      <c r="A42" s="64">
        <v>33</v>
      </c>
      <c r="B42" s="113"/>
      <c r="C42" s="66"/>
      <c r="D42" s="67"/>
      <c r="E42" s="67"/>
      <c r="F42" s="68"/>
      <c r="G42" s="69"/>
      <c r="H42" s="139"/>
      <c r="I42" s="140"/>
      <c r="J42" s="141"/>
      <c r="K42" s="144"/>
      <c r="L42" s="142"/>
      <c r="M42" s="143"/>
      <c r="N42" s="75">
        <f t="shared" si="2"/>
        <v>0</v>
      </c>
      <c r="O42" s="76"/>
      <c r="P42" s="77">
        <f t="shared" si="3"/>
      </c>
      <c r="Q42" s="51"/>
      <c r="R42" s="77"/>
    </row>
    <row r="43" spans="1:18" ht="30" customHeight="1">
      <c r="A43" s="64">
        <v>34</v>
      </c>
      <c r="B43" s="113"/>
      <c r="C43" s="66"/>
      <c r="D43" s="67"/>
      <c r="E43" s="67"/>
      <c r="F43" s="68"/>
      <c r="G43" s="69"/>
      <c r="H43" s="70"/>
      <c r="I43" s="71"/>
      <c r="J43" s="72"/>
      <c r="K43" s="81"/>
      <c r="L43" s="73"/>
      <c r="M43" s="74"/>
      <c r="N43" s="75">
        <f t="shared" si="2"/>
        <v>0</v>
      </c>
      <c r="O43" s="76"/>
      <c r="P43" s="77">
        <f t="shared" si="3"/>
      </c>
      <c r="Q43" s="51"/>
      <c r="R43" s="77"/>
    </row>
    <row r="44" spans="1:18" ht="30" customHeight="1">
      <c r="A44" s="64">
        <v>35</v>
      </c>
      <c r="B44" s="113"/>
      <c r="C44" s="66"/>
      <c r="D44" s="67"/>
      <c r="E44" s="67"/>
      <c r="F44" s="68"/>
      <c r="G44" s="69"/>
      <c r="H44" s="70"/>
      <c r="I44" s="71"/>
      <c r="J44" s="72"/>
      <c r="K44" s="81"/>
      <c r="L44" s="73"/>
      <c r="M44" s="74"/>
      <c r="N44" s="75">
        <f t="shared" si="2"/>
        <v>0</v>
      </c>
      <c r="O44" s="76"/>
      <c r="P44" s="77">
        <f t="shared" si="3"/>
      </c>
      <c r="Q44" s="51"/>
      <c r="R44" s="77"/>
    </row>
    <row r="45" spans="1:18" ht="30" customHeight="1">
      <c r="A45" s="64">
        <v>36</v>
      </c>
      <c r="B45" s="113"/>
      <c r="C45" s="66"/>
      <c r="D45" s="67"/>
      <c r="E45" s="67"/>
      <c r="F45" s="68"/>
      <c r="G45" s="69"/>
      <c r="H45" s="70"/>
      <c r="I45" s="71"/>
      <c r="J45" s="72"/>
      <c r="K45" s="81"/>
      <c r="L45" s="73"/>
      <c r="M45" s="74"/>
      <c r="N45" s="75">
        <f t="shared" si="2"/>
        <v>0</v>
      </c>
      <c r="O45" s="76"/>
      <c r="P45" s="77">
        <f t="shared" si="3"/>
      </c>
      <c r="Q45" s="51"/>
      <c r="R45" s="77"/>
    </row>
    <row r="46" spans="1:18" ht="30" customHeight="1">
      <c r="A46" s="64">
        <v>37</v>
      </c>
      <c r="B46" s="113"/>
      <c r="C46" s="66"/>
      <c r="D46" s="67"/>
      <c r="E46" s="67"/>
      <c r="F46" s="68"/>
      <c r="G46" s="69"/>
      <c r="H46" s="70"/>
      <c r="I46" s="71"/>
      <c r="J46" s="72"/>
      <c r="K46" s="81"/>
      <c r="L46" s="73"/>
      <c r="M46" s="74"/>
      <c r="N46" s="75">
        <f t="shared" si="2"/>
        <v>0</v>
      </c>
      <c r="O46" s="76"/>
      <c r="P46" s="77">
        <f t="shared" si="3"/>
      </c>
      <c r="Q46" s="51"/>
      <c r="R46" s="77"/>
    </row>
    <row r="47" spans="1:18" ht="30" customHeight="1">
      <c r="A47" s="64">
        <v>38</v>
      </c>
      <c r="B47" s="113"/>
      <c r="C47" s="66"/>
      <c r="D47" s="67"/>
      <c r="E47" s="67"/>
      <c r="F47" s="68"/>
      <c r="G47" s="69"/>
      <c r="H47" s="70"/>
      <c r="I47" s="71"/>
      <c r="J47" s="72"/>
      <c r="K47" s="81"/>
      <c r="L47" s="73"/>
      <c r="M47" s="74"/>
      <c r="N47" s="75">
        <f t="shared" si="2"/>
        <v>0</v>
      </c>
      <c r="O47" s="76"/>
      <c r="P47" s="77">
        <f t="shared" si="3"/>
      </c>
      <c r="Q47" s="51"/>
      <c r="R47" s="77"/>
    </row>
    <row r="48" spans="1:18" ht="30" customHeight="1">
      <c r="A48" s="64">
        <v>39</v>
      </c>
      <c r="B48" s="113"/>
      <c r="C48" s="66"/>
      <c r="D48" s="67"/>
      <c r="E48" s="67"/>
      <c r="F48" s="68"/>
      <c r="G48" s="69"/>
      <c r="H48" s="70"/>
      <c r="I48" s="71"/>
      <c r="J48" s="72"/>
      <c r="K48" s="81"/>
      <c r="L48" s="73"/>
      <c r="M48" s="74"/>
      <c r="N48" s="75">
        <f t="shared" si="2"/>
        <v>0</v>
      </c>
      <c r="O48" s="76"/>
      <c r="P48" s="77">
        <f t="shared" si="3"/>
      </c>
      <c r="Q48" s="51"/>
      <c r="R48" s="77"/>
    </row>
    <row r="49" spans="1:18" ht="30" customHeight="1">
      <c r="A49" s="64">
        <v>40</v>
      </c>
      <c r="B49" s="113"/>
      <c r="C49" s="66"/>
      <c r="D49" s="67"/>
      <c r="E49" s="67"/>
      <c r="F49" s="68"/>
      <c r="G49" s="69"/>
      <c r="H49" s="70"/>
      <c r="I49" s="71"/>
      <c r="J49" s="72"/>
      <c r="K49" s="81"/>
      <c r="L49" s="73"/>
      <c r="M49" s="74"/>
      <c r="N49" s="75">
        <f t="shared" si="2"/>
        <v>0</v>
      </c>
      <c r="O49" s="76"/>
      <c r="P49" s="77">
        <f t="shared" si="3"/>
      </c>
      <c r="Q49" s="51"/>
      <c r="R49" s="77"/>
    </row>
    <row r="50" spans="1:18" ht="30" customHeight="1">
      <c r="A50" s="64">
        <v>41</v>
      </c>
      <c r="B50" s="65"/>
      <c r="C50" s="66"/>
      <c r="D50" s="67"/>
      <c r="E50" s="67"/>
      <c r="F50" s="68"/>
      <c r="G50" s="69"/>
      <c r="H50" s="70"/>
      <c r="I50" s="71"/>
      <c r="J50" s="72"/>
      <c r="K50" s="81"/>
      <c r="L50" s="73"/>
      <c r="M50" s="74"/>
      <c r="N50" s="75">
        <f t="shared" si="2"/>
        <v>0</v>
      </c>
      <c r="O50" s="76"/>
      <c r="P50" s="77">
        <f t="shared" si="3"/>
      </c>
      <c r="Q50" s="51"/>
      <c r="R50" s="77"/>
    </row>
    <row r="51" spans="1:18" ht="30" customHeight="1">
      <c r="A51" s="64">
        <v>42</v>
      </c>
      <c r="B51" s="65"/>
      <c r="C51" s="66"/>
      <c r="D51" s="67"/>
      <c r="E51" s="67"/>
      <c r="F51" s="68"/>
      <c r="G51" s="69"/>
      <c r="H51" s="70"/>
      <c r="I51" s="71"/>
      <c r="J51" s="72"/>
      <c r="K51" s="81"/>
      <c r="L51" s="73"/>
      <c r="M51" s="74"/>
      <c r="N51" s="75">
        <f t="shared" si="2"/>
        <v>0</v>
      </c>
      <c r="O51" s="76"/>
      <c r="P51" s="77">
        <f t="shared" si="3"/>
      </c>
      <c r="Q51" s="51"/>
      <c r="R51" s="77"/>
    </row>
    <row r="52" spans="1:18" ht="30" customHeight="1">
      <c r="A52" s="64">
        <v>43</v>
      </c>
      <c r="B52" s="65"/>
      <c r="C52" s="66"/>
      <c r="D52" s="67"/>
      <c r="E52" s="67"/>
      <c r="F52" s="68"/>
      <c r="G52" s="69"/>
      <c r="H52" s="70"/>
      <c r="I52" s="71"/>
      <c r="J52" s="72"/>
      <c r="K52" s="81"/>
      <c r="L52" s="73"/>
      <c r="M52" s="74"/>
      <c r="N52" s="75">
        <f t="shared" si="2"/>
        <v>0</v>
      </c>
      <c r="O52" s="76"/>
      <c r="P52" s="77">
        <f t="shared" si="3"/>
      </c>
      <c r="Q52" s="51"/>
      <c r="R52" s="77"/>
    </row>
    <row r="53" spans="1:18" ht="30" customHeight="1">
      <c r="A53" s="64">
        <v>44</v>
      </c>
      <c r="B53" s="65"/>
      <c r="C53" s="66"/>
      <c r="D53" s="67"/>
      <c r="E53" s="67"/>
      <c r="F53" s="68"/>
      <c r="G53" s="69"/>
      <c r="H53" s="70"/>
      <c r="I53" s="71"/>
      <c r="J53" s="72"/>
      <c r="K53" s="81"/>
      <c r="L53" s="73"/>
      <c r="M53" s="74"/>
      <c r="N53" s="75">
        <f t="shared" si="2"/>
        <v>0</v>
      </c>
      <c r="O53" s="76"/>
      <c r="P53" s="77">
        <f t="shared" si="3"/>
      </c>
      <c r="Q53" s="51"/>
      <c r="R53" s="77"/>
    </row>
    <row r="54" spans="1:18" ht="30" customHeight="1">
      <c r="A54" s="64">
        <v>45</v>
      </c>
      <c r="B54" s="65"/>
      <c r="C54" s="66"/>
      <c r="D54" s="67"/>
      <c r="E54" s="67"/>
      <c r="F54" s="68"/>
      <c r="G54" s="69"/>
      <c r="H54" s="70">
        <f>IF($D$4="si",($G$6/$G$7*G54),IF($D$4="no",G54*$G$5,0))</f>
        <v>0</v>
      </c>
      <c r="I54" s="71"/>
      <c r="J54" s="72"/>
      <c r="K54" s="81"/>
      <c r="L54" s="73"/>
      <c r="M54" s="74"/>
      <c r="N54" s="75">
        <f t="shared" si="2"/>
        <v>0</v>
      </c>
      <c r="O54" s="76"/>
      <c r="P54" s="77">
        <f t="shared" si="3"/>
      </c>
      <c r="Q54" s="51"/>
      <c r="R54" s="77"/>
    </row>
    <row r="55" spans="1:18" ht="18.75" customHeight="1">
      <c r="A55" s="109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4"/>
      <c r="O55" s="83"/>
      <c r="P55" s="83"/>
      <c r="Q55" s="85"/>
      <c r="R55" s="86"/>
    </row>
    <row r="56" spans="1:18" ht="18.75" customHeight="1">
      <c r="A56" s="110"/>
      <c r="B56" s="88"/>
      <c r="C56" s="89"/>
      <c r="D56" s="90"/>
      <c r="E56" s="91"/>
      <c r="F56" s="92"/>
      <c r="G56" s="93"/>
      <c r="H56" s="94"/>
      <c r="I56" s="94"/>
      <c r="J56" s="95"/>
      <c r="K56" s="95"/>
      <c r="L56" s="94"/>
      <c r="M56" s="94"/>
      <c r="N56" s="96"/>
      <c r="O56" s="97"/>
      <c r="P56" s="98"/>
      <c r="Q56" s="85"/>
      <c r="R56" s="5"/>
    </row>
    <row r="57" spans="1:18" ht="18.75" customHeight="1">
      <c r="A57" s="111"/>
      <c r="B57" s="100" t="s">
        <v>38</v>
      </c>
      <c r="C57" s="100"/>
      <c r="D57" s="100"/>
      <c r="E57" s="92"/>
      <c r="F57" s="92"/>
      <c r="G57" s="100" t="s">
        <v>39</v>
      </c>
      <c r="H57" s="100"/>
      <c r="I57" s="100"/>
      <c r="J57" s="92"/>
      <c r="K57" s="92"/>
      <c r="L57" s="100" t="s">
        <v>40</v>
      </c>
      <c r="M57" s="100"/>
      <c r="N57" s="101"/>
      <c r="O57" s="92"/>
      <c r="P57" s="98"/>
      <c r="Q57" s="85"/>
      <c r="R57" s="5"/>
    </row>
    <row r="58" spans="1:18" ht="18.75" customHeight="1">
      <c r="A58" s="11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102"/>
      <c r="O58" s="92"/>
      <c r="P58" s="98"/>
      <c r="Q58" s="85"/>
      <c r="R58" s="5"/>
    </row>
    <row r="59" spans="1:18" ht="18.75" customHeight="1">
      <c r="A59" s="11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02"/>
      <c r="O59" s="92"/>
      <c r="P59" s="92"/>
      <c r="Q59" s="85"/>
      <c r="R59" s="5"/>
    </row>
  </sheetData>
  <sheetProtection/>
  <mergeCells count="27">
    <mergeCell ref="O9:O11"/>
    <mergeCell ref="P9:P11"/>
    <mergeCell ref="R9:R11"/>
    <mergeCell ref="L10:L11"/>
    <mergeCell ref="M10:M11"/>
    <mergeCell ref="H9:H11"/>
    <mergeCell ref="I9:I11"/>
    <mergeCell ref="J9:J11"/>
    <mergeCell ref="K9:K11"/>
    <mergeCell ref="L9:M9"/>
    <mergeCell ref="N9:N11"/>
    <mergeCell ref="N6:O6"/>
    <mergeCell ref="A8:C8"/>
    <mergeCell ref="D8:F8"/>
    <mergeCell ref="A9:A11"/>
    <mergeCell ref="B9:B11"/>
    <mergeCell ref="C9:C11"/>
    <mergeCell ref="D9:D11"/>
    <mergeCell ref="E9:E11"/>
    <mergeCell ref="F9:F11"/>
    <mergeCell ref="G9:G10"/>
    <mergeCell ref="B2:C2"/>
    <mergeCell ref="D2:E2"/>
    <mergeCell ref="B3:C3"/>
    <mergeCell ref="D3:E3"/>
    <mergeCell ref="B4:C4"/>
    <mergeCell ref="D4:E4"/>
  </mergeCells>
  <conditionalFormatting sqref="M2">
    <cfRule type="cellIs" priority="1" dxfId="0" operator="notEqual" stopIfTrue="1">
      <formula>0</formula>
    </cfRule>
  </conditionalFormatting>
  <printOptions/>
  <pageMargins left="0.7086614173228347" right="0.7086614173228347" top="0.35433070866141736" bottom="0.35433070866141736" header="0.31496062992125984" footer="0.31496062992125984"/>
  <pageSetup firstPageNumber="1" useFirstPageNumber="1" fitToHeight="1" fitToWidth="1" horizontalDpi="300" verticalDpi="300" orientation="landscape" paperSize="9" scale="2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1"/>
  <sheetViews>
    <sheetView zoomScale="50" zoomScaleNormal="50" zoomScalePageLayoutView="0" workbookViewId="0" topLeftCell="A1">
      <selection activeCell="E18" sqref="E18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0.1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23.19921875" style="1" customWidth="1"/>
    <col min="14" max="14" width="26.19921875" style="1" customWidth="1"/>
    <col min="15" max="15" width="23.59765625" style="1" customWidth="1"/>
    <col min="16" max="16" width="20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ht="172.5" customHeight="1"/>
    <row r="2" spans="1:18" ht="65.25" customHeight="1">
      <c r="A2" s="2"/>
      <c r="B2" s="182" t="s">
        <v>0</v>
      </c>
      <c r="C2" s="182"/>
      <c r="D2" s="182" t="s">
        <v>1</v>
      </c>
      <c r="E2" s="182"/>
      <c r="F2" s="3" t="s">
        <v>2</v>
      </c>
      <c r="G2" s="4" t="s">
        <v>42</v>
      </c>
      <c r="H2" s="5"/>
      <c r="I2" s="5"/>
      <c r="J2" s="5"/>
      <c r="K2" s="5"/>
      <c r="L2" s="5" t="s">
        <v>3</v>
      </c>
      <c r="M2" s="6">
        <f>P2-N8</f>
        <v>0</v>
      </c>
      <c r="N2" s="7" t="s">
        <v>4</v>
      </c>
      <c r="O2" s="8"/>
      <c r="P2" s="9">
        <f>SUM(H8:M8)</f>
        <v>2898559</v>
      </c>
      <c r="Q2" s="10" t="s">
        <v>5</v>
      </c>
      <c r="R2" s="106">
        <f>SUM(R12:R56)</f>
        <v>1628</v>
      </c>
    </row>
    <row r="3" spans="1:18" ht="57.75" customHeight="1">
      <c r="A3" s="2"/>
      <c r="B3" s="182" t="s">
        <v>6</v>
      </c>
      <c r="C3" s="182"/>
      <c r="D3" s="182" t="s">
        <v>7</v>
      </c>
      <c r="E3" s="182"/>
      <c r="F3" s="11"/>
      <c r="G3" s="12"/>
      <c r="H3" s="5"/>
      <c r="I3" s="5"/>
      <c r="J3" s="5"/>
      <c r="K3" s="5"/>
      <c r="L3" s="5"/>
      <c r="M3" s="13"/>
      <c r="N3" s="14" t="s">
        <v>8</v>
      </c>
      <c r="O3" s="15"/>
      <c r="P3" s="16"/>
      <c r="Q3" s="10" t="s">
        <v>9</v>
      </c>
      <c r="R3" s="5"/>
    </row>
    <row r="4" spans="1:18" ht="35.25" customHeight="1">
      <c r="A4" s="2"/>
      <c r="B4" s="182" t="s">
        <v>10</v>
      </c>
      <c r="C4" s="182"/>
      <c r="D4" s="182" t="s">
        <v>9</v>
      </c>
      <c r="E4" s="182"/>
      <c r="F4" s="17"/>
      <c r="G4" s="18"/>
      <c r="H4" s="5"/>
      <c r="I4" s="5"/>
      <c r="J4" s="5"/>
      <c r="K4" s="5"/>
      <c r="L4" s="5"/>
      <c r="M4" s="13"/>
      <c r="N4" s="14" t="s">
        <v>11</v>
      </c>
      <c r="O4" s="15"/>
      <c r="P4" s="19">
        <f>O8</f>
        <v>0</v>
      </c>
      <c r="Q4" s="10"/>
      <c r="R4" s="5"/>
    </row>
    <row r="5" spans="1:18" ht="35.25" customHeight="1">
      <c r="A5" s="20"/>
      <c r="B5" s="21"/>
      <c r="C5" s="21"/>
      <c r="D5" s="22"/>
      <c r="E5" s="23"/>
      <c r="F5" s="24" t="s">
        <v>12</v>
      </c>
      <c r="G5" s="25">
        <v>1</v>
      </c>
      <c r="H5" s="26"/>
      <c r="I5" s="27"/>
      <c r="J5" s="5"/>
      <c r="K5" s="5"/>
      <c r="L5" s="5"/>
      <c r="M5" s="13"/>
      <c r="N5" s="14"/>
      <c r="O5" s="15"/>
      <c r="P5" s="16"/>
      <c r="Q5" s="10"/>
      <c r="R5" s="5"/>
    </row>
    <row r="6" spans="1:18" ht="43.5" customHeight="1">
      <c r="A6" s="2"/>
      <c r="B6" s="28" t="s">
        <v>13</v>
      </c>
      <c r="C6" s="29"/>
      <c r="D6" s="30"/>
      <c r="E6" s="13"/>
      <c r="F6" s="24" t="s">
        <v>14</v>
      </c>
      <c r="G6" s="25">
        <v>1.11</v>
      </c>
      <c r="H6" s="31"/>
      <c r="I6" s="5"/>
      <c r="J6" s="5"/>
      <c r="K6" s="5"/>
      <c r="L6" s="5"/>
      <c r="M6" s="13"/>
      <c r="N6" s="183" t="s">
        <v>15</v>
      </c>
      <c r="O6" s="184"/>
      <c r="P6" s="32">
        <f>P2-P3-P4</f>
        <v>2898559</v>
      </c>
      <c r="Q6" s="10"/>
      <c r="R6" s="106">
        <f>R2</f>
        <v>1628</v>
      </c>
    </row>
    <row r="7" spans="1:18" ht="43.5" customHeight="1" thickBot="1">
      <c r="A7" s="33"/>
      <c r="B7" s="34" t="s">
        <v>44</v>
      </c>
      <c r="C7" s="34"/>
      <c r="D7" s="145"/>
      <c r="E7" s="36"/>
      <c r="F7" s="37" t="s">
        <v>17</v>
      </c>
      <c r="G7" s="38">
        <v>11.11</v>
      </c>
      <c r="H7" s="39"/>
      <c r="I7" s="40"/>
      <c r="J7" s="40"/>
      <c r="K7" s="40"/>
      <c r="L7" s="40"/>
      <c r="M7" s="40"/>
      <c r="N7" s="41"/>
      <c r="O7" s="42"/>
      <c r="P7" s="22"/>
      <c r="Q7" s="43"/>
      <c r="R7" s="5"/>
    </row>
    <row r="8" spans="1:18" ht="27" customHeight="1" thickBot="1" thickTop="1">
      <c r="A8" s="185" t="s">
        <v>18</v>
      </c>
      <c r="B8" s="186"/>
      <c r="C8" s="187"/>
      <c r="D8" s="188" t="s">
        <v>19</v>
      </c>
      <c r="E8" s="189"/>
      <c r="F8" s="190"/>
      <c r="G8" s="44">
        <f aca="true" t="shared" si="0" ref="G8:O8">SUM(G12:G56)</f>
        <v>0</v>
      </c>
      <c r="H8" s="45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7">
        <f t="shared" si="0"/>
        <v>2898559</v>
      </c>
      <c r="N8" s="49">
        <f t="shared" si="0"/>
        <v>2898559</v>
      </c>
      <c r="O8" s="49">
        <f t="shared" si="0"/>
        <v>0</v>
      </c>
      <c r="P8" s="50">
        <f>N8-SUM(H8:M8)</f>
        <v>0</v>
      </c>
      <c r="Q8" s="5"/>
      <c r="R8" s="40"/>
    </row>
    <row r="9" spans="1:18" ht="36" customHeight="1" thickBot="1" thickTop="1">
      <c r="A9" s="191"/>
      <c r="B9" s="192" t="s">
        <v>20</v>
      </c>
      <c r="C9" s="192" t="s">
        <v>21</v>
      </c>
      <c r="D9" s="193" t="s">
        <v>22</v>
      </c>
      <c r="E9" s="192" t="s">
        <v>23</v>
      </c>
      <c r="F9" s="194" t="s">
        <v>24</v>
      </c>
      <c r="G9" s="195" t="s">
        <v>25</v>
      </c>
      <c r="H9" s="203" t="s">
        <v>26</v>
      </c>
      <c r="I9" s="204" t="s">
        <v>27</v>
      </c>
      <c r="J9" s="204" t="s">
        <v>28</v>
      </c>
      <c r="K9" s="204" t="s">
        <v>29</v>
      </c>
      <c r="L9" s="205" t="s">
        <v>30</v>
      </c>
      <c r="M9" s="206"/>
      <c r="N9" s="207" t="s">
        <v>4</v>
      </c>
      <c r="O9" s="197" t="s">
        <v>31</v>
      </c>
      <c r="P9" s="198" t="s">
        <v>32</v>
      </c>
      <c r="Q9" s="51"/>
      <c r="R9" s="209" t="s">
        <v>33</v>
      </c>
    </row>
    <row r="10" spans="1:18" ht="36" customHeight="1" thickBot="1" thickTop="1">
      <c r="A10" s="191"/>
      <c r="B10" s="192"/>
      <c r="C10" s="192"/>
      <c r="D10" s="193"/>
      <c r="E10" s="192"/>
      <c r="F10" s="194"/>
      <c r="G10" s="196"/>
      <c r="H10" s="203"/>
      <c r="I10" s="204"/>
      <c r="J10" s="204"/>
      <c r="K10" s="204"/>
      <c r="L10" s="199" t="s">
        <v>34</v>
      </c>
      <c r="M10" s="201" t="s">
        <v>35</v>
      </c>
      <c r="N10" s="208"/>
      <c r="O10" s="197"/>
      <c r="P10" s="198"/>
      <c r="Q10" s="51"/>
      <c r="R10" s="210"/>
    </row>
    <row r="11" spans="1:18" ht="37.5" customHeight="1" thickBot="1" thickTop="1">
      <c r="A11" s="191"/>
      <c r="B11" s="192"/>
      <c r="C11" s="192"/>
      <c r="D11" s="193"/>
      <c r="E11" s="192"/>
      <c r="F11" s="194"/>
      <c r="G11" s="52" t="s">
        <v>36</v>
      </c>
      <c r="H11" s="203"/>
      <c r="I11" s="204"/>
      <c r="J11" s="204"/>
      <c r="K11" s="204"/>
      <c r="L11" s="200"/>
      <c r="M11" s="202"/>
      <c r="N11" s="208"/>
      <c r="O11" s="197"/>
      <c r="P11" s="198"/>
      <c r="Q11" s="51"/>
      <c r="R11" s="212"/>
    </row>
    <row r="12" spans="1:18" ht="30" customHeight="1" thickTop="1">
      <c r="A12" s="53">
        <v>1</v>
      </c>
      <c r="B12" s="112">
        <v>41298</v>
      </c>
      <c r="C12" s="54" t="s">
        <v>67</v>
      </c>
      <c r="D12" s="55" t="s">
        <v>68</v>
      </c>
      <c r="E12" s="55" t="s">
        <v>69</v>
      </c>
      <c r="F12" s="123" t="s">
        <v>97</v>
      </c>
      <c r="G12" s="56"/>
      <c r="H12" s="57">
        <f aca="true" t="shared" si="1" ref="H12:H56">IF($D$4="si",($G$6/$G$7*G12),IF($D$4="no",G12*$G$5,0))</f>
        <v>0</v>
      </c>
      <c r="I12" s="58"/>
      <c r="J12" s="58"/>
      <c r="K12" s="59"/>
      <c r="L12" s="60"/>
      <c r="M12" s="157">
        <v>23819</v>
      </c>
      <c r="N12" s="61">
        <f aca="true" t="shared" si="2" ref="N12:N56">SUM(H12:M12)</f>
        <v>23819</v>
      </c>
      <c r="O12" s="62"/>
      <c r="P12" s="63"/>
      <c r="Q12" s="51"/>
      <c r="R12" s="108">
        <v>13.43</v>
      </c>
    </row>
    <row r="13" spans="1:18" ht="30" customHeight="1">
      <c r="A13" s="64">
        <v>2</v>
      </c>
      <c r="B13" s="113">
        <v>41298</v>
      </c>
      <c r="C13" s="66" t="s">
        <v>67</v>
      </c>
      <c r="D13" s="67" t="s">
        <v>70</v>
      </c>
      <c r="E13" s="67" t="s">
        <v>69</v>
      </c>
      <c r="F13" s="124" t="s">
        <v>97</v>
      </c>
      <c r="G13" s="69"/>
      <c r="H13" s="70">
        <f t="shared" si="1"/>
        <v>0</v>
      </c>
      <c r="I13" s="71"/>
      <c r="J13" s="71"/>
      <c r="K13" s="72"/>
      <c r="L13" s="73"/>
      <c r="M13" s="161">
        <v>312713</v>
      </c>
      <c r="N13" s="75">
        <f t="shared" si="2"/>
        <v>312713</v>
      </c>
      <c r="O13" s="76"/>
      <c r="P13" s="77"/>
      <c r="Q13" s="171"/>
      <c r="R13" s="172">
        <v>176.29</v>
      </c>
    </row>
    <row r="14" spans="1:18" ht="30" customHeight="1">
      <c r="A14" s="64">
        <v>3</v>
      </c>
      <c r="B14" s="113">
        <v>41298</v>
      </c>
      <c r="C14" s="66" t="s">
        <v>67</v>
      </c>
      <c r="D14" s="67" t="s">
        <v>70</v>
      </c>
      <c r="E14" s="67" t="s">
        <v>69</v>
      </c>
      <c r="F14" s="124" t="s">
        <v>97</v>
      </c>
      <c r="G14" s="69"/>
      <c r="H14" s="70">
        <f t="shared" si="1"/>
        <v>0</v>
      </c>
      <c r="I14" s="71"/>
      <c r="J14" s="71"/>
      <c r="K14" s="72"/>
      <c r="L14" s="73"/>
      <c r="M14" s="161">
        <v>78012</v>
      </c>
      <c r="N14" s="75">
        <f t="shared" si="2"/>
        <v>78012</v>
      </c>
      <c r="O14" s="76"/>
      <c r="P14" s="77">
        <f aca="true" t="shared" si="3" ref="P14:P56">IF(F14="Milano","X","")</f>
      </c>
      <c r="Q14" s="171"/>
      <c r="R14" s="172">
        <v>43.98</v>
      </c>
    </row>
    <row r="15" spans="1:18" ht="30" customHeight="1">
      <c r="A15" s="64">
        <v>4</v>
      </c>
      <c r="B15" s="113">
        <v>41299</v>
      </c>
      <c r="C15" s="66" t="s">
        <v>67</v>
      </c>
      <c r="D15" s="67" t="s">
        <v>55</v>
      </c>
      <c r="E15" s="67" t="s">
        <v>69</v>
      </c>
      <c r="F15" s="124" t="s">
        <v>97</v>
      </c>
      <c r="G15" s="69"/>
      <c r="H15" s="70">
        <f t="shared" si="1"/>
        <v>0</v>
      </c>
      <c r="I15" s="71"/>
      <c r="J15" s="78"/>
      <c r="K15" s="72"/>
      <c r="L15" s="73"/>
      <c r="M15" s="161">
        <v>360074</v>
      </c>
      <c r="N15" s="75">
        <f t="shared" si="2"/>
        <v>360074</v>
      </c>
      <c r="O15" s="76"/>
      <c r="P15" s="77">
        <f t="shared" si="3"/>
      </c>
      <c r="Q15" s="171"/>
      <c r="R15" s="172">
        <v>202.11</v>
      </c>
    </row>
    <row r="16" spans="1:18" ht="30" customHeight="1">
      <c r="A16" s="64">
        <v>5</v>
      </c>
      <c r="B16" s="113">
        <v>41299</v>
      </c>
      <c r="C16" s="66" t="s">
        <v>67</v>
      </c>
      <c r="D16" s="67" t="s">
        <v>55</v>
      </c>
      <c r="E16" s="67" t="s">
        <v>69</v>
      </c>
      <c r="F16" s="124" t="s">
        <v>97</v>
      </c>
      <c r="G16" s="69"/>
      <c r="H16" s="70">
        <f t="shared" si="1"/>
        <v>0</v>
      </c>
      <c r="I16" s="71"/>
      <c r="J16" s="78"/>
      <c r="K16" s="72"/>
      <c r="L16" s="73"/>
      <c r="M16" s="161">
        <v>26286</v>
      </c>
      <c r="N16" s="75">
        <f t="shared" si="2"/>
        <v>26286</v>
      </c>
      <c r="O16" s="76"/>
      <c r="P16" s="77">
        <f t="shared" si="3"/>
      </c>
      <c r="Q16" s="171"/>
      <c r="R16" s="172">
        <v>14.75</v>
      </c>
    </row>
    <row r="17" spans="1:18" ht="30" customHeight="1">
      <c r="A17" s="64">
        <v>6</v>
      </c>
      <c r="B17" s="113">
        <v>41299</v>
      </c>
      <c r="C17" s="66" t="s">
        <v>67</v>
      </c>
      <c r="D17" s="67" t="s">
        <v>71</v>
      </c>
      <c r="E17" s="67" t="s">
        <v>69</v>
      </c>
      <c r="F17" s="124" t="s">
        <v>97</v>
      </c>
      <c r="G17" s="69"/>
      <c r="H17" s="70">
        <f t="shared" si="1"/>
        <v>0</v>
      </c>
      <c r="I17" s="71"/>
      <c r="J17" s="71"/>
      <c r="K17" s="79"/>
      <c r="L17" s="73"/>
      <c r="M17" s="161">
        <v>2097655</v>
      </c>
      <c r="N17" s="75">
        <f t="shared" si="2"/>
        <v>2097655</v>
      </c>
      <c r="O17" s="76"/>
      <c r="P17" s="77">
        <f t="shared" si="3"/>
      </c>
      <c r="Q17" s="171"/>
      <c r="R17" s="172">
        <v>1177.44</v>
      </c>
    </row>
    <row r="18" spans="1:18" ht="30" customHeight="1">
      <c r="A18" s="64">
        <v>7</v>
      </c>
      <c r="B18" s="113"/>
      <c r="C18" s="66"/>
      <c r="D18" s="67"/>
      <c r="E18" s="67"/>
      <c r="F18" s="124"/>
      <c r="G18" s="69"/>
      <c r="H18" s="70">
        <f t="shared" si="1"/>
        <v>0</v>
      </c>
      <c r="I18" s="71"/>
      <c r="J18" s="71"/>
      <c r="K18" s="79"/>
      <c r="L18" s="73"/>
      <c r="M18" s="161"/>
      <c r="N18" s="75">
        <f t="shared" si="2"/>
        <v>0</v>
      </c>
      <c r="O18" s="76"/>
      <c r="P18" s="77">
        <f t="shared" si="3"/>
      </c>
      <c r="Q18" s="171"/>
      <c r="R18" s="172"/>
    </row>
    <row r="19" spans="1:18" ht="30" customHeight="1">
      <c r="A19" s="64">
        <v>8</v>
      </c>
      <c r="B19" s="113"/>
      <c r="C19" s="66"/>
      <c r="D19" s="67"/>
      <c r="E19" s="67"/>
      <c r="F19" s="124"/>
      <c r="G19" s="69"/>
      <c r="H19" s="70">
        <f t="shared" si="1"/>
        <v>0</v>
      </c>
      <c r="I19" s="71"/>
      <c r="J19" s="71"/>
      <c r="K19" s="79"/>
      <c r="L19" s="73"/>
      <c r="M19" s="126"/>
      <c r="N19" s="75">
        <f t="shared" si="2"/>
        <v>0</v>
      </c>
      <c r="O19" s="76"/>
      <c r="P19" s="77">
        <f t="shared" si="3"/>
      </c>
      <c r="Q19" s="51"/>
      <c r="R19" s="152"/>
    </row>
    <row r="20" spans="1:18" ht="30" customHeight="1">
      <c r="A20" s="64">
        <v>9</v>
      </c>
      <c r="B20" s="113"/>
      <c r="C20" s="66"/>
      <c r="D20" s="67"/>
      <c r="E20" s="67"/>
      <c r="F20" s="125"/>
      <c r="G20" s="69"/>
      <c r="H20" s="70">
        <f t="shared" si="1"/>
        <v>0</v>
      </c>
      <c r="I20" s="71"/>
      <c r="J20" s="71"/>
      <c r="K20" s="79"/>
      <c r="L20" s="73"/>
      <c r="M20" s="126"/>
      <c r="N20" s="75">
        <f t="shared" si="2"/>
        <v>0</v>
      </c>
      <c r="O20" s="76"/>
      <c r="P20" s="77">
        <f t="shared" si="3"/>
      </c>
      <c r="Q20" s="51"/>
      <c r="R20" s="77"/>
    </row>
    <row r="21" spans="1:18" ht="30" customHeight="1">
      <c r="A21" s="64">
        <v>10</v>
      </c>
      <c r="B21" s="113"/>
      <c r="C21" s="66"/>
      <c r="D21" s="67"/>
      <c r="E21" s="67"/>
      <c r="F21" s="125"/>
      <c r="G21" s="69"/>
      <c r="H21" s="70">
        <f t="shared" si="1"/>
        <v>0</v>
      </c>
      <c r="I21" s="71"/>
      <c r="J21" s="71"/>
      <c r="K21" s="79"/>
      <c r="L21" s="73"/>
      <c r="M21" s="126"/>
      <c r="N21" s="75">
        <f t="shared" si="2"/>
        <v>0</v>
      </c>
      <c r="O21" s="76"/>
      <c r="P21" s="77">
        <f t="shared" si="3"/>
      </c>
      <c r="Q21" s="51"/>
      <c r="R21" s="77"/>
    </row>
    <row r="22" spans="1:18" ht="30" customHeight="1">
      <c r="A22" s="64">
        <v>11</v>
      </c>
      <c r="B22" s="113"/>
      <c r="C22" s="66"/>
      <c r="D22" s="67"/>
      <c r="E22" s="67"/>
      <c r="F22" s="125"/>
      <c r="G22" s="69"/>
      <c r="H22" s="70">
        <f t="shared" si="1"/>
        <v>0</v>
      </c>
      <c r="I22" s="71"/>
      <c r="J22" s="72"/>
      <c r="K22" s="80"/>
      <c r="L22" s="73"/>
      <c r="M22" s="126"/>
      <c r="N22" s="75">
        <f t="shared" si="2"/>
        <v>0</v>
      </c>
      <c r="O22" s="76"/>
      <c r="P22" s="77">
        <f t="shared" si="3"/>
      </c>
      <c r="Q22" s="51"/>
      <c r="R22" s="77"/>
    </row>
    <row r="23" spans="1:18" ht="30" customHeight="1">
      <c r="A23" s="64">
        <v>12</v>
      </c>
      <c r="B23" s="113"/>
      <c r="C23" s="66"/>
      <c r="D23" s="67"/>
      <c r="E23" s="67"/>
      <c r="F23" s="125"/>
      <c r="G23" s="69"/>
      <c r="H23" s="70">
        <f t="shared" si="1"/>
        <v>0</v>
      </c>
      <c r="I23" s="71"/>
      <c r="J23" s="71"/>
      <c r="K23" s="72"/>
      <c r="L23" s="73"/>
      <c r="M23" s="126"/>
      <c r="N23" s="75">
        <f t="shared" si="2"/>
        <v>0</v>
      </c>
      <c r="O23" s="76"/>
      <c r="P23" s="77">
        <f t="shared" si="3"/>
      </c>
      <c r="Q23" s="51"/>
      <c r="R23" s="77"/>
    </row>
    <row r="24" spans="1:18" ht="30" customHeight="1">
      <c r="A24" s="64">
        <v>13</v>
      </c>
      <c r="B24" s="113"/>
      <c r="C24" s="66"/>
      <c r="D24" s="67"/>
      <c r="E24" s="67"/>
      <c r="F24" s="124"/>
      <c r="G24" s="69"/>
      <c r="H24" s="70">
        <f t="shared" si="1"/>
        <v>0</v>
      </c>
      <c r="I24" s="71"/>
      <c r="J24" s="72"/>
      <c r="K24" s="81"/>
      <c r="L24" s="73"/>
      <c r="M24" s="126"/>
      <c r="N24" s="75">
        <f t="shared" si="2"/>
        <v>0</v>
      </c>
      <c r="O24" s="76"/>
      <c r="P24" s="77">
        <f t="shared" si="3"/>
      </c>
      <c r="Q24" s="51"/>
      <c r="R24" s="77"/>
    </row>
    <row r="25" spans="1:18" ht="30" customHeight="1">
      <c r="A25" s="64">
        <v>14</v>
      </c>
      <c r="B25" s="113"/>
      <c r="C25" s="66"/>
      <c r="D25" s="67"/>
      <c r="E25" s="67"/>
      <c r="F25" s="124"/>
      <c r="G25" s="69"/>
      <c r="H25" s="70">
        <f t="shared" si="1"/>
        <v>0</v>
      </c>
      <c r="I25" s="71"/>
      <c r="J25" s="72"/>
      <c r="K25" s="81"/>
      <c r="L25" s="73"/>
      <c r="M25" s="126"/>
      <c r="N25" s="75">
        <f t="shared" si="2"/>
        <v>0</v>
      </c>
      <c r="O25" s="76"/>
      <c r="P25" s="77">
        <f t="shared" si="3"/>
      </c>
      <c r="Q25" s="51"/>
      <c r="R25" s="77"/>
    </row>
    <row r="26" spans="1:18" ht="30" customHeight="1">
      <c r="A26" s="64">
        <v>15</v>
      </c>
      <c r="B26" s="113"/>
      <c r="C26" s="66"/>
      <c r="D26" s="67"/>
      <c r="E26" s="67"/>
      <c r="F26" s="124"/>
      <c r="G26" s="69"/>
      <c r="H26" s="70">
        <f t="shared" si="1"/>
        <v>0</v>
      </c>
      <c r="I26" s="71"/>
      <c r="J26" s="72"/>
      <c r="K26" s="81"/>
      <c r="L26" s="73"/>
      <c r="M26" s="126"/>
      <c r="N26" s="75">
        <f t="shared" si="2"/>
        <v>0</v>
      </c>
      <c r="O26" s="76"/>
      <c r="P26" s="77">
        <f t="shared" si="3"/>
      </c>
      <c r="Q26" s="51"/>
      <c r="R26" s="77"/>
    </row>
    <row r="27" spans="1:18" ht="30" customHeight="1">
      <c r="A27" s="64">
        <v>16</v>
      </c>
      <c r="B27" s="113"/>
      <c r="C27" s="66"/>
      <c r="D27" s="67"/>
      <c r="E27" s="67"/>
      <c r="F27" s="124"/>
      <c r="G27" s="69"/>
      <c r="H27" s="70">
        <f t="shared" si="1"/>
        <v>0</v>
      </c>
      <c r="I27" s="71"/>
      <c r="J27" s="72"/>
      <c r="K27" s="81"/>
      <c r="L27" s="73"/>
      <c r="M27" s="126"/>
      <c r="N27" s="75">
        <f t="shared" si="2"/>
        <v>0</v>
      </c>
      <c r="O27" s="76"/>
      <c r="P27" s="77">
        <f t="shared" si="3"/>
      </c>
      <c r="Q27" s="51"/>
      <c r="R27" s="77"/>
    </row>
    <row r="28" spans="1:18" ht="30" customHeight="1">
      <c r="A28" s="64">
        <v>17</v>
      </c>
      <c r="B28" s="113"/>
      <c r="C28" s="66"/>
      <c r="D28" s="67"/>
      <c r="E28" s="67"/>
      <c r="F28" s="124"/>
      <c r="G28" s="69"/>
      <c r="H28" s="70">
        <f t="shared" si="1"/>
        <v>0</v>
      </c>
      <c r="I28" s="71"/>
      <c r="J28" s="72"/>
      <c r="K28" s="81"/>
      <c r="L28" s="73"/>
      <c r="M28" s="126"/>
      <c r="N28" s="75">
        <f t="shared" si="2"/>
        <v>0</v>
      </c>
      <c r="O28" s="76"/>
      <c r="P28" s="77">
        <f t="shared" si="3"/>
      </c>
      <c r="Q28" s="51"/>
      <c r="R28" s="77"/>
    </row>
    <row r="29" spans="1:18" ht="30" customHeight="1">
      <c r="A29" s="64">
        <v>18</v>
      </c>
      <c r="B29" s="113"/>
      <c r="C29" s="66"/>
      <c r="D29" s="67"/>
      <c r="E29" s="67"/>
      <c r="F29" s="124"/>
      <c r="G29" s="69"/>
      <c r="H29" s="70">
        <f t="shared" si="1"/>
        <v>0</v>
      </c>
      <c r="I29" s="71"/>
      <c r="J29" s="72"/>
      <c r="K29" s="81"/>
      <c r="L29" s="73"/>
      <c r="M29" s="126"/>
      <c r="N29" s="75">
        <f t="shared" si="2"/>
        <v>0</v>
      </c>
      <c r="O29" s="76"/>
      <c r="P29" s="77">
        <f t="shared" si="3"/>
      </c>
      <c r="Q29" s="51"/>
      <c r="R29" s="77"/>
    </row>
    <row r="30" spans="1:18" ht="30" customHeight="1">
      <c r="A30" s="64">
        <v>19</v>
      </c>
      <c r="B30" s="113"/>
      <c r="C30" s="66"/>
      <c r="D30" s="67"/>
      <c r="E30" s="67"/>
      <c r="F30" s="124"/>
      <c r="G30" s="69"/>
      <c r="H30" s="70">
        <f t="shared" si="1"/>
        <v>0</v>
      </c>
      <c r="I30" s="71"/>
      <c r="J30" s="72"/>
      <c r="K30" s="81"/>
      <c r="L30" s="73"/>
      <c r="M30" s="126"/>
      <c r="N30" s="75">
        <f t="shared" si="2"/>
        <v>0</v>
      </c>
      <c r="O30" s="76"/>
      <c r="P30" s="77">
        <f t="shared" si="3"/>
      </c>
      <c r="Q30" s="51"/>
      <c r="R30" s="77"/>
    </row>
    <row r="31" spans="1:18" ht="30" customHeight="1">
      <c r="A31" s="64">
        <v>20</v>
      </c>
      <c r="B31" s="113"/>
      <c r="C31" s="66"/>
      <c r="D31" s="67"/>
      <c r="E31" s="67"/>
      <c r="F31" s="124"/>
      <c r="G31" s="69"/>
      <c r="H31" s="70">
        <f t="shared" si="1"/>
        <v>0</v>
      </c>
      <c r="I31" s="71"/>
      <c r="J31" s="72"/>
      <c r="K31" s="81"/>
      <c r="L31" s="73"/>
      <c r="M31" s="126"/>
      <c r="N31" s="75">
        <f t="shared" si="2"/>
        <v>0</v>
      </c>
      <c r="O31" s="76"/>
      <c r="P31" s="77">
        <f t="shared" si="3"/>
      </c>
      <c r="Q31" s="51"/>
      <c r="R31" s="77"/>
    </row>
    <row r="32" spans="1:18" ht="30" customHeight="1">
      <c r="A32" s="64">
        <v>21</v>
      </c>
      <c r="B32" s="113"/>
      <c r="C32" s="66"/>
      <c r="D32" s="67"/>
      <c r="E32" s="67"/>
      <c r="F32" s="124"/>
      <c r="G32" s="69"/>
      <c r="H32" s="70">
        <f t="shared" si="1"/>
        <v>0</v>
      </c>
      <c r="I32" s="71"/>
      <c r="J32" s="72"/>
      <c r="K32" s="81"/>
      <c r="L32" s="73"/>
      <c r="M32" s="126"/>
      <c r="N32" s="75">
        <f t="shared" si="2"/>
        <v>0</v>
      </c>
      <c r="O32" s="76"/>
      <c r="P32" s="77">
        <f t="shared" si="3"/>
      </c>
      <c r="Q32" s="51"/>
      <c r="R32" s="77"/>
    </row>
    <row r="33" spans="1:18" ht="30" customHeight="1">
      <c r="A33" s="64">
        <v>22</v>
      </c>
      <c r="B33" s="113"/>
      <c r="C33" s="66"/>
      <c r="D33" s="67"/>
      <c r="E33" s="67"/>
      <c r="F33" s="124"/>
      <c r="G33" s="69"/>
      <c r="H33" s="70">
        <f t="shared" si="1"/>
        <v>0</v>
      </c>
      <c r="I33" s="71"/>
      <c r="J33" s="72"/>
      <c r="K33" s="81"/>
      <c r="L33" s="73"/>
      <c r="M33" s="126"/>
      <c r="N33" s="75">
        <f t="shared" si="2"/>
        <v>0</v>
      </c>
      <c r="O33" s="76"/>
      <c r="P33" s="77">
        <f t="shared" si="3"/>
      </c>
      <c r="Q33" s="51"/>
      <c r="R33" s="77"/>
    </row>
    <row r="34" spans="1:18" ht="30" customHeight="1">
      <c r="A34" s="64">
        <v>23</v>
      </c>
      <c r="B34" s="113"/>
      <c r="C34" s="66"/>
      <c r="D34" s="67"/>
      <c r="E34" s="67"/>
      <c r="F34" s="124"/>
      <c r="G34" s="69"/>
      <c r="H34" s="70">
        <f t="shared" si="1"/>
        <v>0</v>
      </c>
      <c r="I34" s="71"/>
      <c r="J34" s="72"/>
      <c r="K34" s="81"/>
      <c r="L34" s="73"/>
      <c r="M34" s="126"/>
      <c r="N34" s="75">
        <f t="shared" si="2"/>
        <v>0</v>
      </c>
      <c r="O34" s="76"/>
      <c r="P34" s="77">
        <f t="shared" si="3"/>
      </c>
      <c r="Q34" s="51"/>
      <c r="R34" s="77"/>
    </row>
    <row r="35" spans="1:18" ht="30" customHeight="1">
      <c r="A35" s="64">
        <v>24</v>
      </c>
      <c r="B35" s="113"/>
      <c r="C35" s="66"/>
      <c r="D35" s="67"/>
      <c r="E35" s="67"/>
      <c r="F35" s="124"/>
      <c r="G35" s="69"/>
      <c r="H35" s="70">
        <f t="shared" si="1"/>
        <v>0</v>
      </c>
      <c r="I35" s="71"/>
      <c r="J35" s="72"/>
      <c r="K35" s="81"/>
      <c r="L35" s="73"/>
      <c r="M35" s="126"/>
      <c r="N35" s="75">
        <f t="shared" si="2"/>
        <v>0</v>
      </c>
      <c r="O35" s="76"/>
      <c r="P35" s="77">
        <f t="shared" si="3"/>
      </c>
      <c r="Q35" s="51"/>
      <c r="R35" s="77"/>
    </row>
    <row r="36" spans="1:18" ht="30" customHeight="1">
      <c r="A36" s="64">
        <v>25</v>
      </c>
      <c r="B36" s="113"/>
      <c r="C36" s="66"/>
      <c r="D36" s="67"/>
      <c r="E36" s="67"/>
      <c r="F36" s="124"/>
      <c r="G36" s="69"/>
      <c r="H36" s="70">
        <f t="shared" si="1"/>
        <v>0</v>
      </c>
      <c r="I36" s="71"/>
      <c r="J36" s="72"/>
      <c r="K36" s="81"/>
      <c r="L36" s="73"/>
      <c r="M36" s="126"/>
      <c r="N36" s="75">
        <f t="shared" si="2"/>
        <v>0</v>
      </c>
      <c r="O36" s="76"/>
      <c r="P36" s="77">
        <f t="shared" si="3"/>
      </c>
      <c r="Q36" s="51"/>
      <c r="R36" s="77"/>
    </row>
    <row r="37" spans="1:18" ht="30" customHeight="1">
      <c r="A37" s="64">
        <v>26</v>
      </c>
      <c r="B37" s="113"/>
      <c r="C37" s="66"/>
      <c r="D37" s="67"/>
      <c r="E37" s="67"/>
      <c r="F37" s="124"/>
      <c r="G37" s="69"/>
      <c r="H37" s="70">
        <f t="shared" si="1"/>
        <v>0</v>
      </c>
      <c r="I37" s="71"/>
      <c r="J37" s="72"/>
      <c r="K37" s="81"/>
      <c r="L37" s="73"/>
      <c r="M37" s="126"/>
      <c r="N37" s="75">
        <f t="shared" si="2"/>
        <v>0</v>
      </c>
      <c r="O37" s="76"/>
      <c r="P37" s="77">
        <f t="shared" si="3"/>
      </c>
      <c r="Q37" s="51"/>
      <c r="R37" s="77"/>
    </row>
    <row r="38" spans="1:18" ht="30" customHeight="1">
      <c r="A38" s="64">
        <v>27</v>
      </c>
      <c r="B38" s="113"/>
      <c r="C38" s="66"/>
      <c r="D38" s="67"/>
      <c r="E38" s="67"/>
      <c r="F38" s="124"/>
      <c r="G38" s="69"/>
      <c r="H38" s="70">
        <f t="shared" si="1"/>
        <v>0</v>
      </c>
      <c r="I38" s="71"/>
      <c r="J38" s="72"/>
      <c r="K38" s="81"/>
      <c r="L38" s="73"/>
      <c r="M38" s="126"/>
      <c r="N38" s="75">
        <f t="shared" si="2"/>
        <v>0</v>
      </c>
      <c r="O38" s="76"/>
      <c r="P38" s="77">
        <f t="shared" si="3"/>
      </c>
      <c r="Q38" s="51"/>
      <c r="R38" s="77"/>
    </row>
    <row r="39" spans="1:18" ht="30" customHeight="1">
      <c r="A39" s="64">
        <v>28</v>
      </c>
      <c r="B39" s="113"/>
      <c r="C39" s="66"/>
      <c r="D39" s="67"/>
      <c r="E39" s="67"/>
      <c r="F39" s="124"/>
      <c r="G39" s="69"/>
      <c r="H39" s="70">
        <f t="shared" si="1"/>
        <v>0</v>
      </c>
      <c r="I39" s="71"/>
      <c r="J39" s="72"/>
      <c r="K39" s="81"/>
      <c r="L39" s="73"/>
      <c r="M39" s="126"/>
      <c r="N39" s="75">
        <f t="shared" si="2"/>
        <v>0</v>
      </c>
      <c r="O39" s="76"/>
      <c r="P39" s="77">
        <f t="shared" si="3"/>
      </c>
      <c r="Q39" s="51"/>
      <c r="R39" s="77"/>
    </row>
    <row r="40" spans="1:18" ht="30" customHeight="1">
      <c r="A40" s="64">
        <v>29</v>
      </c>
      <c r="B40" s="113"/>
      <c r="C40" s="66"/>
      <c r="D40" s="67"/>
      <c r="E40" s="67"/>
      <c r="F40" s="124"/>
      <c r="G40" s="69"/>
      <c r="H40" s="70">
        <f t="shared" si="1"/>
        <v>0</v>
      </c>
      <c r="I40" s="71"/>
      <c r="J40" s="72"/>
      <c r="K40" s="81"/>
      <c r="L40" s="73"/>
      <c r="M40" s="126"/>
      <c r="N40" s="75">
        <f t="shared" si="2"/>
        <v>0</v>
      </c>
      <c r="O40" s="76"/>
      <c r="P40" s="77">
        <f t="shared" si="3"/>
      </c>
      <c r="Q40" s="51"/>
      <c r="R40" s="77"/>
    </row>
    <row r="41" spans="1:18" ht="30" customHeight="1">
      <c r="A41" s="64">
        <v>30</v>
      </c>
      <c r="B41" s="113"/>
      <c r="C41" s="66"/>
      <c r="D41" s="67"/>
      <c r="E41" s="67"/>
      <c r="F41" s="124"/>
      <c r="G41" s="69"/>
      <c r="H41" s="70">
        <f t="shared" si="1"/>
        <v>0</v>
      </c>
      <c r="I41" s="71"/>
      <c r="J41" s="72"/>
      <c r="K41" s="81"/>
      <c r="L41" s="73"/>
      <c r="M41" s="126"/>
      <c r="N41" s="75">
        <f t="shared" si="2"/>
        <v>0</v>
      </c>
      <c r="O41" s="76"/>
      <c r="P41" s="77">
        <f t="shared" si="3"/>
      </c>
      <c r="Q41" s="51"/>
      <c r="R41" s="77"/>
    </row>
    <row r="42" spans="1:18" ht="30" customHeight="1">
      <c r="A42" s="64">
        <v>31</v>
      </c>
      <c r="B42" s="113"/>
      <c r="C42" s="66"/>
      <c r="D42" s="67"/>
      <c r="E42" s="67"/>
      <c r="F42" s="124"/>
      <c r="G42" s="69"/>
      <c r="H42" s="70">
        <f t="shared" si="1"/>
        <v>0</v>
      </c>
      <c r="I42" s="71"/>
      <c r="J42" s="72"/>
      <c r="K42" s="81"/>
      <c r="L42" s="73"/>
      <c r="M42" s="126"/>
      <c r="N42" s="75">
        <f t="shared" si="2"/>
        <v>0</v>
      </c>
      <c r="O42" s="76"/>
      <c r="P42" s="77">
        <f t="shared" si="3"/>
      </c>
      <c r="Q42" s="51"/>
      <c r="R42" s="77"/>
    </row>
    <row r="43" spans="1:18" ht="30" customHeight="1">
      <c r="A43" s="64">
        <v>32</v>
      </c>
      <c r="B43" s="113"/>
      <c r="C43" s="66"/>
      <c r="D43" s="67"/>
      <c r="E43" s="67"/>
      <c r="F43" s="124"/>
      <c r="G43" s="69"/>
      <c r="H43" s="70">
        <f t="shared" si="1"/>
        <v>0</v>
      </c>
      <c r="I43" s="71"/>
      <c r="J43" s="72"/>
      <c r="K43" s="81"/>
      <c r="L43" s="73"/>
      <c r="M43" s="126"/>
      <c r="N43" s="75">
        <f t="shared" si="2"/>
        <v>0</v>
      </c>
      <c r="O43" s="76"/>
      <c r="P43" s="77">
        <f t="shared" si="3"/>
      </c>
      <c r="Q43" s="51"/>
      <c r="R43" s="77"/>
    </row>
    <row r="44" spans="1:18" ht="30" customHeight="1">
      <c r="A44" s="64">
        <v>33</v>
      </c>
      <c r="B44" s="113"/>
      <c r="C44" s="66"/>
      <c r="D44" s="67"/>
      <c r="E44" s="67"/>
      <c r="F44" s="124"/>
      <c r="G44" s="69"/>
      <c r="H44" s="70">
        <f t="shared" si="1"/>
        <v>0</v>
      </c>
      <c r="I44" s="71"/>
      <c r="J44" s="72"/>
      <c r="K44" s="81"/>
      <c r="L44" s="73"/>
      <c r="M44" s="74"/>
      <c r="N44" s="75">
        <f t="shared" si="2"/>
        <v>0</v>
      </c>
      <c r="O44" s="76"/>
      <c r="P44" s="77">
        <f t="shared" si="3"/>
      </c>
      <c r="Q44" s="51"/>
      <c r="R44" s="77"/>
    </row>
    <row r="45" spans="1:18" ht="30" customHeight="1">
      <c r="A45" s="64">
        <v>34</v>
      </c>
      <c r="B45" s="113"/>
      <c r="C45" s="66"/>
      <c r="D45" s="67"/>
      <c r="E45" s="67"/>
      <c r="F45" s="124"/>
      <c r="G45" s="69"/>
      <c r="H45" s="70">
        <f t="shared" si="1"/>
        <v>0</v>
      </c>
      <c r="I45" s="71"/>
      <c r="J45" s="72"/>
      <c r="K45" s="81"/>
      <c r="L45" s="73"/>
      <c r="M45" s="74"/>
      <c r="N45" s="75">
        <f t="shared" si="2"/>
        <v>0</v>
      </c>
      <c r="O45" s="76"/>
      <c r="P45" s="77">
        <f t="shared" si="3"/>
      </c>
      <c r="Q45" s="51"/>
      <c r="R45" s="77"/>
    </row>
    <row r="46" spans="1:18" ht="30" customHeight="1">
      <c r="A46" s="64">
        <v>35</v>
      </c>
      <c r="B46" s="113"/>
      <c r="C46" s="66"/>
      <c r="D46" s="67"/>
      <c r="E46" s="67"/>
      <c r="F46" s="124"/>
      <c r="G46" s="69"/>
      <c r="H46" s="70">
        <f t="shared" si="1"/>
        <v>0</v>
      </c>
      <c r="I46" s="71"/>
      <c r="J46" s="72"/>
      <c r="K46" s="81"/>
      <c r="L46" s="73"/>
      <c r="M46" s="74"/>
      <c r="N46" s="75">
        <f t="shared" si="2"/>
        <v>0</v>
      </c>
      <c r="O46" s="76"/>
      <c r="P46" s="77">
        <f t="shared" si="3"/>
      </c>
      <c r="Q46" s="51"/>
      <c r="R46" s="77"/>
    </row>
    <row r="47" spans="1:18" ht="30" customHeight="1">
      <c r="A47" s="64">
        <v>36</v>
      </c>
      <c r="B47" s="113"/>
      <c r="C47" s="66"/>
      <c r="D47" s="67"/>
      <c r="E47" s="67"/>
      <c r="F47" s="124"/>
      <c r="G47" s="69"/>
      <c r="H47" s="70">
        <f t="shared" si="1"/>
        <v>0</v>
      </c>
      <c r="I47" s="71"/>
      <c r="J47" s="72"/>
      <c r="K47" s="81"/>
      <c r="L47" s="73"/>
      <c r="M47" s="74"/>
      <c r="N47" s="75">
        <f t="shared" si="2"/>
        <v>0</v>
      </c>
      <c r="O47" s="76"/>
      <c r="P47" s="77">
        <f t="shared" si="3"/>
      </c>
      <c r="Q47" s="51"/>
      <c r="R47" s="77"/>
    </row>
    <row r="48" spans="1:18" ht="30" customHeight="1">
      <c r="A48" s="64">
        <v>37</v>
      </c>
      <c r="B48" s="113"/>
      <c r="C48" s="66"/>
      <c r="D48" s="67"/>
      <c r="E48" s="67"/>
      <c r="F48" s="124"/>
      <c r="G48" s="69"/>
      <c r="H48" s="70">
        <f t="shared" si="1"/>
        <v>0</v>
      </c>
      <c r="I48" s="71"/>
      <c r="J48" s="72"/>
      <c r="K48" s="81"/>
      <c r="L48" s="73"/>
      <c r="M48" s="74"/>
      <c r="N48" s="75">
        <f t="shared" si="2"/>
        <v>0</v>
      </c>
      <c r="O48" s="76"/>
      <c r="P48" s="77">
        <f t="shared" si="3"/>
      </c>
      <c r="Q48" s="51"/>
      <c r="R48" s="77"/>
    </row>
    <row r="49" spans="1:18" ht="30" customHeight="1">
      <c r="A49" s="64">
        <v>38</v>
      </c>
      <c r="B49" s="113"/>
      <c r="C49" s="66"/>
      <c r="D49" s="67"/>
      <c r="E49" s="67"/>
      <c r="F49" s="124"/>
      <c r="G49" s="69"/>
      <c r="H49" s="70">
        <f t="shared" si="1"/>
        <v>0</v>
      </c>
      <c r="I49" s="71"/>
      <c r="J49" s="72"/>
      <c r="K49" s="81"/>
      <c r="L49" s="73"/>
      <c r="M49" s="74"/>
      <c r="N49" s="75">
        <f t="shared" si="2"/>
        <v>0</v>
      </c>
      <c r="O49" s="76"/>
      <c r="P49" s="77">
        <f t="shared" si="3"/>
      </c>
      <c r="Q49" s="51"/>
      <c r="R49" s="77"/>
    </row>
    <row r="50" spans="1:18" ht="30" customHeight="1">
      <c r="A50" s="64">
        <v>39</v>
      </c>
      <c r="B50" s="113"/>
      <c r="C50" s="66"/>
      <c r="D50" s="67"/>
      <c r="E50" s="67"/>
      <c r="F50" s="124"/>
      <c r="G50" s="69"/>
      <c r="H50" s="70">
        <f t="shared" si="1"/>
        <v>0</v>
      </c>
      <c r="I50" s="71"/>
      <c r="J50" s="72"/>
      <c r="K50" s="81"/>
      <c r="L50" s="73"/>
      <c r="M50" s="74"/>
      <c r="N50" s="75">
        <f t="shared" si="2"/>
        <v>0</v>
      </c>
      <c r="O50" s="76"/>
      <c r="P50" s="77">
        <f t="shared" si="3"/>
      </c>
      <c r="Q50" s="51"/>
      <c r="R50" s="77"/>
    </row>
    <row r="51" spans="1:18" ht="30" customHeight="1">
      <c r="A51" s="64">
        <v>40</v>
      </c>
      <c r="B51" s="113"/>
      <c r="C51" s="66"/>
      <c r="D51" s="67"/>
      <c r="E51" s="67"/>
      <c r="F51" s="124"/>
      <c r="G51" s="69"/>
      <c r="H51" s="70">
        <f t="shared" si="1"/>
        <v>0</v>
      </c>
      <c r="I51" s="71"/>
      <c r="J51" s="72"/>
      <c r="K51" s="81"/>
      <c r="L51" s="73"/>
      <c r="M51" s="74"/>
      <c r="N51" s="75">
        <f t="shared" si="2"/>
        <v>0</v>
      </c>
      <c r="O51" s="76"/>
      <c r="P51" s="77">
        <f t="shared" si="3"/>
      </c>
      <c r="Q51" s="51"/>
      <c r="R51" s="77"/>
    </row>
    <row r="52" spans="1:18" ht="30" customHeight="1">
      <c r="A52" s="64">
        <v>41</v>
      </c>
      <c r="B52" s="65"/>
      <c r="C52" s="66"/>
      <c r="D52" s="67"/>
      <c r="E52" s="67"/>
      <c r="F52" s="124"/>
      <c r="G52" s="69"/>
      <c r="H52" s="70">
        <f t="shared" si="1"/>
        <v>0</v>
      </c>
      <c r="I52" s="71"/>
      <c r="J52" s="72"/>
      <c r="K52" s="81"/>
      <c r="L52" s="73"/>
      <c r="M52" s="74"/>
      <c r="N52" s="75">
        <f t="shared" si="2"/>
        <v>0</v>
      </c>
      <c r="O52" s="76"/>
      <c r="P52" s="77">
        <f t="shared" si="3"/>
      </c>
      <c r="Q52" s="51"/>
      <c r="R52" s="77"/>
    </row>
    <row r="53" spans="1:18" ht="30" customHeight="1">
      <c r="A53" s="64">
        <v>42</v>
      </c>
      <c r="B53" s="65"/>
      <c r="C53" s="66"/>
      <c r="D53" s="67"/>
      <c r="E53" s="67"/>
      <c r="F53" s="124"/>
      <c r="G53" s="69"/>
      <c r="H53" s="70">
        <f t="shared" si="1"/>
        <v>0</v>
      </c>
      <c r="I53" s="71"/>
      <c r="J53" s="72"/>
      <c r="K53" s="81"/>
      <c r="L53" s="73"/>
      <c r="M53" s="74"/>
      <c r="N53" s="75">
        <f t="shared" si="2"/>
        <v>0</v>
      </c>
      <c r="O53" s="76"/>
      <c r="P53" s="77">
        <f t="shared" si="3"/>
      </c>
      <c r="Q53" s="51"/>
      <c r="R53" s="77"/>
    </row>
    <row r="54" spans="1:18" ht="30" customHeight="1">
      <c r="A54" s="64">
        <v>43</v>
      </c>
      <c r="B54" s="65"/>
      <c r="C54" s="66"/>
      <c r="D54" s="67"/>
      <c r="E54" s="67"/>
      <c r="F54" s="124"/>
      <c r="G54" s="69"/>
      <c r="H54" s="70">
        <f t="shared" si="1"/>
        <v>0</v>
      </c>
      <c r="I54" s="71"/>
      <c r="J54" s="72"/>
      <c r="K54" s="81"/>
      <c r="L54" s="73"/>
      <c r="M54" s="74"/>
      <c r="N54" s="75">
        <f t="shared" si="2"/>
        <v>0</v>
      </c>
      <c r="O54" s="76"/>
      <c r="P54" s="77">
        <f t="shared" si="3"/>
      </c>
      <c r="Q54" s="51"/>
      <c r="R54" s="77"/>
    </row>
    <row r="55" spans="1:18" ht="30" customHeight="1">
      <c r="A55" s="64">
        <v>44</v>
      </c>
      <c r="B55" s="65"/>
      <c r="C55" s="66"/>
      <c r="D55" s="67"/>
      <c r="E55" s="67"/>
      <c r="F55" s="124"/>
      <c r="G55" s="69"/>
      <c r="H55" s="70">
        <f t="shared" si="1"/>
        <v>0</v>
      </c>
      <c r="I55" s="71"/>
      <c r="J55" s="72"/>
      <c r="K55" s="81"/>
      <c r="L55" s="73"/>
      <c r="M55" s="74"/>
      <c r="N55" s="75">
        <f t="shared" si="2"/>
        <v>0</v>
      </c>
      <c r="O55" s="76"/>
      <c r="P55" s="77">
        <f t="shared" si="3"/>
      </c>
      <c r="Q55" s="51"/>
      <c r="R55" s="77"/>
    </row>
    <row r="56" spans="1:18" ht="30" customHeight="1">
      <c r="A56" s="64">
        <v>45</v>
      </c>
      <c r="B56" s="65"/>
      <c r="C56" s="66"/>
      <c r="D56" s="67"/>
      <c r="E56" s="67"/>
      <c r="F56" s="124"/>
      <c r="G56" s="69"/>
      <c r="H56" s="70">
        <f t="shared" si="1"/>
        <v>0</v>
      </c>
      <c r="I56" s="71"/>
      <c r="J56" s="72"/>
      <c r="K56" s="81"/>
      <c r="L56" s="73"/>
      <c r="M56" s="74"/>
      <c r="N56" s="75">
        <f t="shared" si="2"/>
        <v>0</v>
      </c>
      <c r="O56" s="76"/>
      <c r="P56" s="77">
        <f t="shared" si="3"/>
      </c>
      <c r="Q56" s="51"/>
      <c r="R56" s="77"/>
    </row>
    <row r="57" spans="1:18" ht="18.75" customHeight="1">
      <c r="A57" s="109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4"/>
      <c r="O57" s="83"/>
      <c r="P57" s="83"/>
      <c r="Q57" s="85"/>
      <c r="R57" s="86"/>
    </row>
    <row r="58" spans="1:18" ht="18.75" customHeight="1">
      <c r="A58" s="110"/>
      <c r="B58" s="88"/>
      <c r="C58" s="89"/>
      <c r="D58" s="90"/>
      <c r="E58" s="91"/>
      <c r="F58" s="92"/>
      <c r="G58" s="93"/>
      <c r="H58" s="94"/>
      <c r="I58" s="94"/>
      <c r="J58" s="95"/>
      <c r="K58" s="95"/>
      <c r="L58" s="94"/>
      <c r="M58" s="94"/>
      <c r="N58" s="96"/>
      <c r="O58" s="97"/>
      <c r="P58" s="98"/>
      <c r="Q58" s="85"/>
      <c r="R58" s="5"/>
    </row>
    <row r="59" spans="1:18" ht="18.75" customHeight="1">
      <c r="A59" s="111"/>
      <c r="B59" s="100" t="s">
        <v>38</v>
      </c>
      <c r="C59" s="100"/>
      <c r="D59" s="100"/>
      <c r="E59" s="92"/>
      <c r="F59" s="92"/>
      <c r="G59" s="100" t="s">
        <v>39</v>
      </c>
      <c r="H59" s="100"/>
      <c r="I59" s="100"/>
      <c r="J59" s="92"/>
      <c r="K59" s="92"/>
      <c r="L59" s="100" t="s">
        <v>40</v>
      </c>
      <c r="M59" s="100"/>
      <c r="N59" s="101"/>
      <c r="O59" s="92"/>
      <c r="P59" s="98"/>
      <c r="Q59" s="85"/>
      <c r="R59" s="5"/>
    </row>
    <row r="60" spans="1:18" ht="18.75" customHeight="1">
      <c r="A60" s="11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102"/>
      <c r="O60" s="92"/>
      <c r="P60" s="98"/>
      <c r="Q60" s="85"/>
      <c r="R60" s="5"/>
    </row>
    <row r="61" spans="1:18" ht="18.75" customHeight="1">
      <c r="A61" s="111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102"/>
      <c r="O61" s="92"/>
      <c r="P61" s="92"/>
      <c r="Q61" s="85"/>
      <c r="R61" s="5"/>
    </row>
  </sheetData>
  <sheetProtection/>
  <mergeCells count="27">
    <mergeCell ref="O9:O11"/>
    <mergeCell ref="P9:P11"/>
    <mergeCell ref="R9:R11"/>
    <mergeCell ref="L10:L11"/>
    <mergeCell ref="M10:M11"/>
    <mergeCell ref="H9:H11"/>
    <mergeCell ref="I9:I11"/>
    <mergeCell ref="J9:J11"/>
    <mergeCell ref="K9:K11"/>
    <mergeCell ref="L9:M9"/>
    <mergeCell ref="N9:N11"/>
    <mergeCell ref="N6:O6"/>
    <mergeCell ref="A8:C8"/>
    <mergeCell ref="D8:F8"/>
    <mergeCell ref="A9:A11"/>
    <mergeCell ref="B9:B11"/>
    <mergeCell ref="C9:C11"/>
    <mergeCell ref="D9:D11"/>
    <mergeCell ref="E9:E11"/>
    <mergeCell ref="F9:F11"/>
    <mergeCell ref="G9:G10"/>
    <mergeCell ref="B2:C2"/>
    <mergeCell ref="D2:E2"/>
    <mergeCell ref="B3:C3"/>
    <mergeCell ref="D3:E3"/>
    <mergeCell ref="B4:C4"/>
    <mergeCell ref="D4:E4"/>
  </mergeCells>
  <conditionalFormatting sqref="M2">
    <cfRule type="cellIs" priority="1" dxfId="0" operator="not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2013-02-19T16:51:18Z</cp:lastPrinted>
  <dcterms:created xsi:type="dcterms:W3CDTF">2012-08-30T12:36:15Z</dcterms:created>
  <dcterms:modified xsi:type="dcterms:W3CDTF">2013-02-19T17:09:22Z</dcterms:modified>
  <cp:category/>
  <cp:version/>
  <cp:contentType/>
  <cp:contentStatus/>
</cp:coreProperties>
</file>