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3"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P29" i="3"/>
  <c r="H29"/>
  <c r="N29" s="1"/>
  <c r="P28"/>
  <c r="N28"/>
  <c r="H28"/>
  <c r="P27"/>
  <c r="H27"/>
  <c r="N27" s="1"/>
  <c r="P26"/>
  <c r="H26"/>
  <c r="N26" s="1"/>
  <c r="P25"/>
  <c r="H25"/>
  <c r="N25" s="1"/>
  <c r="P24"/>
  <c r="N24"/>
  <c r="H24"/>
  <c r="P23"/>
  <c r="H23"/>
  <c r="N23" s="1"/>
  <c r="P22"/>
  <c r="N22"/>
  <c r="H22"/>
  <c r="P21"/>
  <c r="H21"/>
  <c r="N21" s="1"/>
  <c r="P20"/>
  <c r="N20"/>
  <c r="H20"/>
  <c r="P19"/>
  <c r="H19"/>
  <c r="N19" s="1"/>
  <c r="P18"/>
  <c r="N18"/>
  <c r="P17"/>
  <c r="N17"/>
  <c r="P16"/>
  <c r="N16"/>
  <c r="P15"/>
  <c r="N15"/>
  <c r="P14"/>
  <c r="N14"/>
  <c r="N13"/>
  <c r="N12"/>
  <c r="N11"/>
  <c r="O7"/>
  <c r="P3" s="1"/>
  <c r="M7"/>
  <c r="L7"/>
  <c r="K7"/>
  <c r="J7"/>
  <c r="I7"/>
  <c r="H7"/>
  <c r="G7"/>
  <c r="Q3"/>
  <c r="Q1"/>
  <c r="Q5" s="1"/>
  <c r="P1" l="1"/>
  <c r="P5" s="1"/>
  <c r="N7"/>
  <c r="P7" s="1"/>
  <c r="M1" l="1"/>
  <c r="P5" i="1" l="1"/>
  <c r="M7"/>
  <c r="L7"/>
  <c r="J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N7" l="1"/>
  <c r="P7" s="1"/>
  <c r="P1"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<sst xmlns="http://schemas.openxmlformats.org/spreadsheetml/2006/main" count="177" uniqueCount="55">
  <si>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</si>
  <si>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</si>
  <si>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</si>
  <si>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</si>
  <si>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</si>
  <si>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</si>
  <si>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</si>
  <si>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</si>
  <si>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</si>
  <si>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</si>
  <si>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</si>
  <si>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</si>
  <si>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</si>
  <si>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</si>
  <si>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</si>
  <si>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</si>
  <si>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</si>
  <si>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</si>
  <si>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</si>
  <si>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</si>
  <si>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</si>
  <si>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</si>
  <si>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</si>
  <si>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</si>
  <si>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</si>
  <si>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</si>
  <si>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</si>
  <si>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</si>
  <si>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</si>
  <si>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</si>
  <si>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</si>
  <si>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</si>
  <si>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</si>
  <si>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</si>
  <si>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</si>
  <si>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</si>
  <si>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</si>
  <si>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</si>
  <si>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</si>
  <si>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</si>
  <si>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</si>
  <si>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</si>
  <si>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GENNAIO</t>
  </si>
  <si>
    <t>01_01</t>
  </si>
  <si>
    <t>Trattoria Meneghina</t>
  </si>
  <si>
    <t xml:space="preserve">Volemose Bene </t>
  </si>
  <si>
    <t>01_02</t>
  </si>
  <si>
    <t>(importi in Valuta  MYR)</t>
  </si>
  <si>
    <t>SPESE ESTERO</t>
  </si>
  <si>
    <t>Paese</t>
  </si>
  <si>
    <t>Valuta</t>
  </si>
  <si>
    <t>SPESE VITTO / ALLOGGIO</t>
  </si>
  <si>
    <t>Controvalore € Carta Credito</t>
  </si>
  <si>
    <t>USD</t>
  </si>
  <si>
    <t>Linode</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</si>
</sst>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8" fontId="2" fillId="0" borderId="60" xfId="0" applyNumberFormat="1" applyFont="1" applyFill="1" applyBorder="1" applyAlignment="1" applyProtection="1">
      <alignment vertical="center"/>
    </xf>
    <xf numFmtId="40" fontId="2" fillId="0" borderId="60" xfId="0" applyNumberFormat="1" applyFont="1" applyFill="1" applyBorder="1" applyAlignment="1" applyProtection="1">
      <alignment vertical="center"/>
    </xf>
    <xf numFmtId="0" fontId="2" fillId="0" borderId="60"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60" xfId="0" applyFont="1" applyFill="1" applyBorder="1" applyAlignment="1" applyProtection="1">
      <alignmen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view="pageBreakPreview" zoomScale="50" zoomScaleSheetLayoutView="50" workbookViewId="0">
      <pane ySplit="5" topLeftCell="A27" activePane="bottomLeft" state="frozen"/>
      <selection pane="bottomLeft" activeCell="D136" sqref="D136"/>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04" t="s">
        <v>0</v>
      </c>
      <c r="C1" s="104"/>
      <c r="D1" s="104"/>
      <c r="E1" s="105" t="s">
        <v>39</v>
      </c>
      <c r="F1" s="105"/>
      <c r="G1" s="41" t="s">
        <v>42</v>
      </c>
      <c r="H1" s="40" t="s">
        <v>43</v>
      </c>
      <c r="L1" s="8" t="s">
        <v>29</v>
      </c>
      <c r="M1" s="3">
        <f>+P1-N7</f>
        <v>0</v>
      </c>
      <c r="N1" s="5" t="s">
        <v>1</v>
      </c>
      <c r="O1" s="6"/>
      <c r="P1" s="7">
        <f>SUM(N7)</f>
        <v>1145.9000000000001</v>
      </c>
      <c r="Q1" s="3" t="s">
        <v>27</v>
      </c>
    </row>
    <row r="2" spans="1:19" s="8" customFormat="1" ht="35.25" customHeight="1">
      <c r="A2" s="4"/>
      <c r="B2" s="106" t="s">
        <v>2</v>
      </c>
      <c r="C2" s="106"/>
      <c r="D2" s="106"/>
      <c r="E2" s="105"/>
      <c r="F2" s="105"/>
      <c r="G2" s="9"/>
      <c r="H2" s="9"/>
      <c r="N2" s="10" t="s">
        <v>3</v>
      </c>
      <c r="O2" s="11"/>
      <c r="P2" s="12"/>
      <c r="Q2" s="3" t="s">
        <v>26</v>
      </c>
    </row>
    <row r="3" spans="1:19" s="8" customFormat="1" ht="35.25" customHeight="1">
      <c r="A3" s="4"/>
      <c r="B3" s="106" t="s">
        <v>25</v>
      </c>
      <c r="C3" s="106"/>
      <c r="D3" s="106"/>
      <c r="E3" s="105" t="s">
        <v>26</v>
      </c>
      <c r="F3" s="105"/>
      <c r="N3" s="10" t="s">
        <v>4</v>
      </c>
      <c r="O3" s="11"/>
      <c r="P3" s="12">
        <f>+O7</f>
        <v>827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c r="F5" s="14"/>
      <c r="G5" s="10" t="s">
        <v>7</v>
      </c>
      <c r="H5" s="21">
        <v>1.1100000000000001</v>
      </c>
      <c r="N5" s="109" t="s">
        <v>8</v>
      </c>
      <c r="O5" s="109"/>
      <c r="P5" s="22">
        <f>P1-P2-P3-P4</f>
        <v>318.90000000000009</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12" t="s">
        <v>11</v>
      </c>
      <c r="F7" s="113"/>
      <c r="G7" s="25">
        <f t="shared" ref="G7:O7" si="0">SUM(G11:G135)</f>
        <v>0</v>
      </c>
      <c r="H7" s="25">
        <f t="shared" si="0"/>
        <v>0</v>
      </c>
      <c r="I7" s="51">
        <f t="shared" si="0"/>
        <v>0</v>
      </c>
      <c r="J7" s="54">
        <f>SUM(J11:J148)</f>
        <v>318.90000000000003</v>
      </c>
      <c r="K7" s="52">
        <f t="shared" si="0"/>
        <v>0</v>
      </c>
      <c r="L7" s="52">
        <f>SUM(L11:L148)</f>
        <v>800</v>
      </c>
      <c r="M7" s="52">
        <f>SUM(M11:M148)</f>
        <v>27</v>
      </c>
      <c r="N7" s="52">
        <f>SUM(N11:N148)</f>
        <v>1145.9000000000001</v>
      </c>
      <c r="O7" s="53">
        <f t="shared" si="0"/>
        <v>827</v>
      </c>
      <c r="P7" s="13">
        <f>+N7-SUM(I7:M7)</f>
        <v>0</v>
      </c>
    </row>
    <row r="8" spans="1:19" ht="36" customHeight="1" thickTop="1" thickBot="1">
      <c r="A8" s="90"/>
      <c r="B8" s="50"/>
      <c r="C8" s="92" t="s">
        <v>13</v>
      </c>
      <c r="D8" s="94" t="s">
        <v>24</v>
      </c>
      <c r="E8" s="93" t="s">
        <v>14</v>
      </c>
      <c r="F8" s="95" t="s">
        <v>30</v>
      </c>
      <c r="G8" s="96" t="s">
        <v>15</v>
      </c>
      <c r="H8" s="97" t="s">
        <v>16</v>
      </c>
      <c r="I8" s="102" t="s">
        <v>33</v>
      </c>
      <c r="J8" s="102" t="s">
        <v>35</v>
      </c>
      <c r="K8" s="102" t="s">
        <v>34</v>
      </c>
      <c r="L8" s="110" t="s">
        <v>31</v>
      </c>
      <c r="M8" s="111"/>
      <c r="N8" s="88" t="s">
        <v>17</v>
      </c>
      <c r="O8" s="100" t="s">
        <v>18</v>
      </c>
      <c r="P8" s="87" t="s">
        <v>19</v>
      </c>
      <c r="R8" s="2"/>
    </row>
    <row r="9" spans="1:19" ht="36" customHeight="1" thickTop="1" thickBot="1">
      <c r="A9" s="91"/>
      <c r="B9" s="50" t="s">
        <v>12</v>
      </c>
      <c r="C9" s="93"/>
      <c r="D9" s="93"/>
      <c r="E9" s="93"/>
      <c r="F9" s="95"/>
      <c r="G9" s="96"/>
      <c r="H9" s="98"/>
      <c r="I9" s="103" t="s">
        <v>33</v>
      </c>
      <c r="J9" s="103"/>
      <c r="K9" s="103" t="s">
        <v>32</v>
      </c>
      <c r="L9" s="114" t="s">
        <v>22</v>
      </c>
      <c r="M9" s="107" t="s">
        <v>23</v>
      </c>
      <c r="N9" s="89"/>
      <c r="O9" s="101"/>
      <c r="P9" s="87"/>
      <c r="R9" s="2"/>
    </row>
    <row r="10" spans="1:19" ht="37.5" customHeight="1" thickTop="1" thickBot="1">
      <c r="A10" s="91"/>
      <c r="B10" s="45"/>
      <c r="C10" s="93"/>
      <c r="D10" s="93"/>
      <c r="E10" s="93"/>
      <c r="F10" s="95"/>
      <c r="G10" s="26" t="s">
        <v>20</v>
      </c>
      <c r="H10" s="99"/>
      <c r="I10" s="103"/>
      <c r="J10" s="103"/>
      <c r="K10" s="103"/>
      <c r="L10" s="115"/>
      <c r="M10" s="108"/>
      <c r="N10" s="89"/>
      <c r="O10" s="101"/>
      <c r="P10" s="87"/>
      <c r="R10" s="2"/>
    </row>
    <row r="11" spans="1:19" ht="30" customHeight="1" thickTop="1">
      <c r="A11" s="27">
        <v>1</v>
      </c>
      <c r="B11" s="70">
        <v>41277</v>
      </c>
      <c r="C11" s="71"/>
      <c r="D11" s="71" t="s">
        <v>40</v>
      </c>
      <c r="E11" s="72" t="s">
        <v>41</v>
      </c>
      <c r="F11" s="72" t="s">
        <v>41</v>
      </c>
      <c r="G11" s="64"/>
      <c r="H11" s="68">
        <f>IF($E$3="si",($H$5/$H$6*G11),IF($E$3="no",G11*$H$4,0))</f>
        <v>0</v>
      </c>
      <c r="I11" s="55"/>
      <c r="J11" s="55">
        <v>11.5</v>
      </c>
      <c r="K11" s="30"/>
      <c r="L11" s="31"/>
      <c r="M11" s="32"/>
      <c r="N11" s="33">
        <f>SUM(H11:M11)</f>
        <v>11.5</v>
      </c>
      <c r="O11" s="34"/>
      <c r="P11" s="35" t="str">
        <f>IF($F11="Milano","X","")</f>
        <v>X</v>
      </c>
      <c r="R11" s="2"/>
    </row>
    <row r="12" spans="1:19" ht="30" customHeight="1">
      <c r="A12" s="36">
        <v>2</v>
      </c>
      <c r="B12" s="70">
        <v>41278</v>
      </c>
      <c r="C12" s="71"/>
      <c r="D12" s="71" t="s">
        <v>40</v>
      </c>
      <c r="E12" s="72" t="s">
        <v>41</v>
      </c>
      <c r="F12" s="72" t="s">
        <v>41</v>
      </c>
      <c r="G12" s="64"/>
      <c r="H12" s="68">
        <f>IF($E$3="si",($H$5/$H$6*G12),IF($E$3="no",G12*$H$4,0))</f>
        <v>0</v>
      </c>
      <c r="I12" s="55"/>
      <c r="J12" s="55">
        <v>11</v>
      </c>
      <c r="K12" s="30"/>
      <c r="L12" s="31"/>
      <c r="M12" s="32"/>
      <c r="N12" s="33">
        <f>SUM(H12:M12)</f>
        <v>11</v>
      </c>
      <c r="O12" s="34"/>
      <c r="P12" s="35" t="str">
        <f>IF($F12="Milano","X","")</f>
        <v>X</v>
      </c>
      <c r="R12" s="2"/>
    </row>
    <row r="13" spans="1:19" ht="30" customHeight="1">
      <c r="A13" s="36">
        <v>3</v>
      </c>
      <c r="B13" s="70">
        <v>41281</v>
      </c>
      <c r="C13" s="71"/>
      <c r="D13" s="71" t="s">
        <v>40</v>
      </c>
      <c r="E13" s="72" t="s">
        <v>41</v>
      </c>
      <c r="F13" s="72" t="s">
        <v>41</v>
      </c>
      <c r="G13" s="64"/>
      <c r="H13" s="68">
        <f>IF($E$3="si",($H$5/$H$6*G13),IF($E$3="no",G13*$H$4,0))</f>
        <v>0</v>
      </c>
      <c r="I13" s="55"/>
      <c r="J13" s="55">
        <v>11</v>
      </c>
      <c r="K13" s="30"/>
      <c r="L13" s="31"/>
      <c r="M13" s="32"/>
      <c r="N13" s="33">
        <f>SUM(H13:M13)</f>
        <v>11</v>
      </c>
      <c r="O13" s="37"/>
      <c r="P13" s="35" t="str">
        <f t="shared" ref="P13:P148" si="1">IF($F13="Milano","X","")</f>
        <v>X</v>
      </c>
      <c r="R13" s="2"/>
    </row>
    <row r="14" spans="1:19" ht="30" customHeight="1">
      <c r="A14" s="36">
        <v>4</v>
      </c>
      <c r="B14" s="70">
        <v>41282</v>
      </c>
      <c r="C14" s="29"/>
      <c r="D14" s="71" t="s">
        <v>40</v>
      </c>
      <c r="E14" s="72" t="s">
        <v>41</v>
      </c>
      <c r="F14" s="72" t="s">
        <v>41</v>
      </c>
      <c r="G14" s="64"/>
      <c r="H14" s="68">
        <f t="shared" ref="H14:H135" si="2">IF($E$3="si",($H$5/$H$6*G14),IF($E$3="no",G14*$H$4,0))</f>
        <v>0</v>
      </c>
      <c r="I14" s="55"/>
      <c r="J14" s="55">
        <v>14</v>
      </c>
      <c r="K14" s="30"/>
      <c r="L14" s="31"/>
      <c r="M14" s="32"/>
      <c r="N14" s="33">
        <f t="shared" ref="N14:N19" si="3">SUM(H14:M14)</f>
        <v>14</v>
      </c>
      <c r="O14" s="37"/>
      <c r="P14" s="35" t="str">
        <f t="shared" si="1"/>
        <v>X</v>
      </c>
      <c r="R14" s="2"/>
    </row>
    <row r="15" spans="1:19" ht="30" customHeight="1">
      <c r="A15" s="36">
        <v>5</v>
      </c>
      <c r="B15" s="70">
        <v>41282</v>
      </c>
      <c r="C15" s="29"/>
      <c r="D15" s="71" t="s">
        <v>40</v>
      </c>
      <c r="E15" s="72" t="s">
        <v>41</v>
      </c>
      <c r="F15" s="72" t="s">
        <v>41</v>
      </c>
      <c r="G15" s="64"/>
      <c r="H15" s="68">
        <f t="shared" si="2"/>
        <v>0</v>
      </c>
      <c r="I15" s="55"/>
      <c r="J15" s="55">
        <v>17</v>
      </c>
      <c r="K15" s="30"/>
      <c r="L15" s="31"/>
      <c r="M15" s="32"/>
      <c r="N15" s="33">
        <f t="shared" si="3"/>
        <v>17</v>
      </c>
      <c r="O15" s="37"/>
      <c r="P15" s="35" t="str">
        <f t="shared" si="1"/>
        <v>X</v>
      </c>
      <c r="R15" s="2"/>
    </row>
    <row r="16" spans="1:19" ht="30" customHeight="1">
      <c r="A16" s="36">
        <v>6</v>
      </c>
      <c r="B16" s="70">
        <v>41282</v>
      </c>
      <c r="C16" s="29"/>
      <c r="D16" s="71" t="s">
        <v>40</v>
      </c>
      <c r="E16" s="72" t="s">
        <v>41</v>
      </c>
      <c r="F16" s="72" t="s">
        <v>41</v>
      </c>
      <c r="G16" s="64"/>
      <c r="H16" s="68">
        <f t="shared" si="2"/>
        <v>0</v>
      </c>
      <c r="I16" s="55"/>
      <c r="J16" s="55">
        <v>8.5</v>
      </c>
      <c r="K16" s="30"/>
      <c r="L16" s="31"/>
      <c r="M16" s="32"/>
      <c r="N16" s="33">
        <f t="shared" si="3"/>
        <v>8.5</v>
      </c>
      <c r="O16" s="37"/>
      <c r="P16" s="35" t="str">
        <f t="shared" si="1"/>
        <v>X</v>
      </c>
      <c r="R16" s="2"/>
    </row>
    <row r="17" spans="1:18" ht="30" customHeight="1">
      <c r="A17" s="36">
        <v>7</v>
      </c>
      <c r="B17" s="70">
        <v>41282</v>
      </c>
      <c r="C17" s="29"/>
      <c r="D17" s="71" t="s">
        <v>40</v>
      </c>
      <c r="E17" s="72" t="s">
        <v>41</v>
      </c>
      <c r="F17" s="72" t="s">
        <v>41</v>
      </c>
      <c r="G17" s="64"/>
      <c r="H17" s="68">
        <f t="shared" si="2"/>
        <v>0</v>
      </c>
      <c r="I17" s="55"/>
      <c r="J17" s="55">
        <v>15</v>
      </c>
      <c r="K17" s="30"/>
      <c r="L17" s="31"/>
      <c r="M17" s="32"/>
      <c r="N17" s="33">
        <f t="shared" si="3"/>
        <v>15</v>
      </c>
      <c r="O17" s="37"/>
      <c r="P17" s="35" t="str">
        <f t="shared" si="1"/>
        <v>X</v>
      </c>
      <c r="R17" s="2"/>
    </row>
    <row r="18" spans="1:18" ht="30" customHeight="1">
      <c r="A18" s="36">
        <v>8</v>
      </c>
      <c r="B18" s="70">
        <v>41282</v>
      </c>
      <c r="C18" s="29"/>
      <c r="D18" s="71" t="s">
        <v>40</v>
      </c>
      <c r="E18" s="72" t="s">
        <v>41</v>
      </c>
      <c r="F18" s="72" t="s">
        <v>41</v>
      </c>
      <c r="G18" s="64"/>
      <c r="H18" s="68">
        <f t="shared" si="2"/>
        <v>0</v>
      </c>
      <c r="I18" s="55"/>
      <c r="J18" s="55">
        <v>15</v>
      </c>
      <c r="K18" s="30"/>
      <c r="L18" s="31"/>
      <c r="M18" s="32"/>
      <c r="N18" s="33">
        <f t="shared" si="3"/>
        <v>15</v>
      </c>
      <c r="O18" s="37"/>
      <c r="P18" s="35" t="str">
        <f t="shared" si="1"/>
        <v>X</v>
      </c>
      <c r="R18" s="2"/>
    </row>
    <row r="19" spans="1:18" ht="30" customHeight="1">
      <c r="A19" s="36">
        <v>9</v>
      </c>
      <c r="B19" s="28">
        <v>41283</v>
      </c>
      <c r="C19" s="29"/>
      <c r="D19" s="71" t="s">
        <v>40</v>
      </c>
      <c r="E19" s="72" t="s">
        <v>41</v>
      </c>
      <c r="F19" s="72" t="s">
        <v>41</v>
      </c>
      <c r="G19" s="64"/>
      <c r="H19" s="68">
        <f t="shared" si="2"/>
        <v>0</v>
      </c>
      <c r="I19" s="55"/>
      <c r="J19" s="55">
        <v>13</v>
      </c>
      <c r="K19" s="30"/>
      <c r="L19" s="31"/>
      <c r="M19" s="31"/>
      <c r="N19" s="33">
        <f t="shared" si="3"/>
        <v>13</v>
      </c>
      <c r="O19" s="37"/>
      <c r="P19" s="35" t="str">
        <f t="shared" si="1"/>
        <v>X</v>
      </c>
      <c r="R19" s="2"/>
    </row>
    <row r="20" spans="1:18" ht="30" customHeight="1">
      <c r="A20" s="36">
        <v>10</v>
      </c>
      <c r="B20" s="28">
        <v>41284</v>
      </c>
      <c r="C20" s="29"/>
      <c r="D20" s="71" t="s">
        <v>44</v>
      </c>
      <c r="E20" s="72" t="s">
        <v>41</v>
      </c>
      <c r="F20" s="72" t="s">
        <v>41</v>
      </c>
      <c r="G20" s="65"/>
      <c r="H20" s="68">
        <f t="shared" si="2"/>
        <v>0</v>
      </c>
      <c r="I20" s="55"/>
      <c r="J20" s="55"/>
      <c r="K20" s="30"/>
      <c r="L20" s="31">
        <v>800</v>
      </c>
      <c r="M20" s="31"/>
      <c r="N20" s="33">
        <f t="shared" ref="N20:N35" si="4">SUM(H20:M20)</f>
        <v>800</v>
      </c>
      <c r="O20" s="37">
        <v>800</v>
      </c>
      <c r="P20" s="35" t="str">
        <f t="shared" si="1"/>
        <v>X</v>
      </c>
      <c r="R20" s="2"/>
    </row>
    <row r="21" spans="1:18" ht="30" customHeight="1">
      <c r="A21" s="36">
        <v>11</v>
      </c>
      <c r="B21" s="28">
        <v>41284</v>
      </c>
      <c r="C21" s="29"/>
      <c r="D21" s="71" t="s">
        <v>40</v>
      </c>
      <c r="E21" s="72" t="s">
        <v>41</v>
      </c>
      <c r="F21" s="72" t="s">
        <v>41</v>
      </c>
      <c r="G21" s="65"/>
      <c r="H21" s="68">
        <f t="shared" si="2"/>
        <v>0</v>
      </c>
      <c r="I21" s="55"/>
      <c r="J21" s="55">
        <v>12.3</v>
      </c>
      <c r="K21" s="30"/>
      <c r="L21" s="31"/>
      <c r="M21" s="31"/>
      <c r="N21" s="33">
        <f t="shared" si="4"/>
        <v>12.3</v>
      </c>
      <c r="O21" s="37"/>
      <c r="P21" s="35" t="str">
        <f t="shared" si="1"/>
        <v>X</v>
      </c>
      <c r="R21" s="2"/>
    </row>
    <row r="22" spans="1:18" ht="30" customHeight="1">
      <c r="A22" s="36">
        <v>12</v>
      </c>
      <c r="B22" s="28">
        <v>41285</v>
      </c>
      <c r="C22" s="29"/>
      <c r="D22" s="71" t="s">
        <v>40</v>
      </c>
      <c r="E22" s="72" t="s">
        <v>41</v>
      </c>
      <c r="F22" s="72" t="s">
        <v>41</v>
      </c>
      <c r="G22" s="65"/>
      <c r="H22" s="68">
        <f t="shared" si="2"/>
        <v>0</v>
      </c>
      <c r="I22" s="55"/>
      <c r="J22" s="55">
        <v>12.2</v>
      </c>
      <c r="K22" s="30"/>
      <c r="L22" s="31"/>
      <c r="M22" s="31"/>
      <c r="N22" s="33">
        <f t="shared" si="4"/>
        <v>12.2</v>
      </c>
      <c r="O22" s="37"/>
      <c r="P22" s="35" t="str">
        <f t="shared" si="1"/>
        <v>X</v>
      </c>
      <c r="R22" s="2"/>
    </row>
    <row r="23" spans="1:18" ht="30" customHeight="1">
      <c r="A23" s="36">
        <v>13</v>
      </c>
      <c r="B23" s="28">
        <v>41289</v>
      </c>
      <c r="C23" s="29"/>
      <c r="D23" s="71" t="s">
        <v>40</v>
      </c>
      <c r="E23" s="72" t="s">
        <v>41</v>
      </c>
      <c r="F23" s="72" t="s">
        <v>41</v>
      </c>
      <c r="G23" s="65"/>
      <c r="H23" s="68">
        <f t="shared" si="2"/>
        <v>0</v>
      </c>
      <c r="I23" s="55"/>
      <c r="J23" s="55">
        <v>10.5</v>
      </c>
      <c r="K23" s="30"/>
      <c r="L23" s="31"/>
      <c r="M23" s="31"/>
      <c r="N23" s="33">
        <f t="shared" si="4"/>
        <v>10.5</v>
      </c>
      <c r="O23" s="37"/>
      <c r="P23" s="35" t="str">
        <f t="shared" si="1"/>
        <v>X</v>
      </c>
      <c r="R23" s="2"/>
    </row>
    <row r="24" spans="1:18" ht="30" customHeight="1">
      <c r="A24" s="36">
        <v>14</v>
      </c>
      <c r="B24" s="28">
        <v>41290</v>
      </c>
      <c r="C24" s="29"/>
      <c r="D24" s="71" t="s">
        <v>45</v>
      </c>
      <c r="E24" s="72" t="s">
        <v>41</v>
      </c>
      <c r="F24" s="72" t="s">
        <v>41</v>
      </c>
      <c r="G24" s="65"/>
      <c r="H24" s="68">
        <f t="shared" si="2"/>
        <v>0</v>
      </c>
      <c r="I24" s="55"/>
      <c r="J24" s="55"/>
      <c r="K24" s="30"/>
      <c r="L24" s="31"/>
      <c r="M24" s="31">
        <v>27</v>
      </c>
      <c r="N24" s="33">
        <f t="shared" si="4"/>
        <v>27</v>
      </c>
      <c r="O24" s="37">
        <v>27</v>
      </c>
      <c r="P24" s="35" t="str">
        <f t="shared" si="1"/>
        <v>X</v>
      </c>
      <c r="R24" s="2"/>
    </row>
    <row r="25" spans="1:18" ht="30" customHeight="1">
      <c r="A25" s="36">
        <v>15</v>
      </c>
      <c r="B25" s="28">
        <v>41290</v>
      </c>
      <c r="C25" s="29"/>
      <c r="D25" s="71" t="s">
        <v>40</v>
      </c>
      <c r="E25" s="72" t="s">
        <v>41</v>
      </c>
      <c r="F25" s="72" t="s">
        <v>41</v>
      </c>
      <c r="G25" s="65"/>
      <c r="H25" s="68"/>
      <c r="I25" s="55"/>
      <c r="J25" s="55">
        <v>12.5</v>
      </c>
      <c r="K25" s="30"/>
      <c r="L25" s="31"/>
      <c r="M25" s="31"/>
      <c r="N25" s="33">
        <f t="shared" si="4"/>
        <v>12.5</v>
      </c>
      <c r="O25" s="37"/>
      <c r="P25" s="35" t="str">
        <f t="shared" si="1"/>
        <v>X</v>
      </c>
      <c r="R25" s="2"/>
    </row>
    <row r="26" spans="1:18" ht="30" customHeight="1">
      <c r="A26" s="36">
        <v>16</v>
      </c>
      <c r="B26" s="28">
        <v>41291</v>
      </c>
      <c r="C26" s="29"/>
      <c r="D26" s="71" t="s">
        <v>40</v>
      </c>
      <c r="E26" s="72" t="s">
        <v>41</v>
      </c>
      <c r="F26" s="72" t="s">
        <v>41</v>
      </c>
      <c r="G26" s="65"/>
      <c r="H26" s="68"/>
      <c r="I26" s="55"/>
      <c r="J26" s="55">
        <v>15</v>
      </c>
      <c r="K26" s="30"/>
      <c r="L26" s="31"/>
      <c r="M26" s="31"/>
      <c r="N26" s="33">
        <f t="shared" si="4"/>
        <v>15</v>
      </c>
      <c r="O26" s="37"/>
      <c r="P26" s="35" t="str">
        <f t="shared" si="1"/>
        <v>X</v>
      </c>
      <c r="R26" s="2"/>
    </row>
    <row r="27" spans="1:18" ht="30" customHeight="1">
      <c r="A27" s="36">
        <v>17</v>
      </c>
      <c r="B27" s="28">
        <v>41291</v>
      </c>
      <c r="C27" s="29"/>
      <c r="D27" s="71" t="s">
        <v>40</v>
      </c>
      <c r="E27" s="72" t="s">
        <v>41</v>
      </c>
      <c r="F27" s="72" t="s">
        <v>41</v>
      </c>
      <c r="G27" s="65"/>
      <c r="H27" s="68"/>
      <c r="I27" s="55"/>
      <c r="J27" s="55">
        <v>15</v>
      </c>
      <c r="K27" s="30"/>
      <c r="L27" s="31"/>
      <c r="M27" s="31"/>
      <c r="N27" s="33">
        <f t="shared" si="4"/>
        <v>15</v>
      </c>
      <c r="O27" s="37"/>
      <c r="P27" s="35" t="str">
        <f t="shared" si="1"/>
        <v>X</v>
      </c>
      <c r="R27" s="2"/>
    </row>
    <row r="28" spans="1:18" ht="30" customHeight="1">
      <c r="A28" s="36">
        <v>18</v>
      </c>
      <c r="B28" s="28">
        <v>41291</v>
      </c>
      <c r="C28" s="29"/>
      <c r="D28" s="71" t="s">
        <v>40</v>
      </c>
      <c r="E28" s="72" t="s">
        <v>41</v>
      </c>
      <c r="F28" s="72" t="s">
        <v>41</v>
      </c>
      <c r="G28" s="65"/>
      <c r="H28" s="68"/>
      <c r="I28" s="55"/>
      <c r="J28" s="55">
        <v>13</v>
      </c>
      <c r="K28" s="30"/>
      <c r="L28" s="31"/>
      <c r="M28" s="31"/>
      <c r="N28" s="33">
        <f t="shared" si="4"/>
        <v>13</v>
      </c>
      <c r="O28" s="37"/>
      <c r="P28" s="35" t="str">
        <f t="shared" si="1"/>
        <v>X</v>
      </c>
      <c r="R28" s="2"/>
    </row>
    <row r="29" spans="1:18" ht="30" customHeight="1">
      <c r="A29" s="36">
        <v>19</v>
      </c>
      <c r="B29" s="28">
        <v>41292</v>
      </c>
      <c r="C29" s="29"/>
      <c r="D29" s="71" t="s">
        <v>40</v>
      </c>
      <c r="E29" s="72" t="s">
        <v>41</v>
      </c>
      <c r="F29" s="72" t="s">
        <v>41</v>
      </c>
      <c r="G29" s="65"/>
      <c r="H29" s="68"/>
      <c r="I29" s="55"/>
      <c r="J29" s="55">
        <v>12.4</v>
      </c>
      <c r="K29" s="30"/>
      <c r="L29" s="31"/>
      <c r="M29" s="31"/>
      <c r="N29" s="33">
        <f t="shared" si="4"/>
        <v>12.4</v>
      </c>
      <c r="O29" s="37"/>
      <c r="P29" s="35" t="str">
        <f t="shared" si="1"/>
        <v>X</v>
      </c>
      <c r="R29" s="2"/>
    </row>
    <row r="30" spans="1:18" ht="30" customHeight="1">
      <c r="A30" s="36">
        <v>20</v>
      </c>
      <c r="B30" s="28">
        <v>41292</v>
      </c>
      <c r="C30" s="29"/>
      <c r="D30" s="71" t="s">
        <v>40</v>
      </c>
      <c r="E30" s="72" t="s">
        <v>41</v>
      </c>
      <c r="F30" s="72" t="s">
        <v>41</v>
      </c>
      <c r="G30" s="65"/>
      <c r="H30" s="68"/>
      <c r="I30" s="55"/>
      <c r="J30" s="55">
        <v>11.8</v>
      </c>
      <c r="K30" s="30"/>
      <c r="L30" s="31"/>
      <c r="M30" s="31"/>
      <c r="N30" s="33">
        <f t="shared" si="4"/>
        <v>11.8</v>
      </c>
      <c r="O30" s="37"/>
      <c r="P30" s="35" t="str">
        <f t="shared" si="1"/>
        <v>X</v>
      </c>
      <c r="R30" s="2"/>
    </row>
    <row r="31" spans="1:18" ht="30" customHeight="1">
      <c r="A31" s="36">
        <v>21</v>
      </c>
      <c r="B31" s="28">
        <v>41295</v>
      </c>
      <c r="C31" s="29"/>
      <c r="D31" s="71" t="s">
        <v>40</v>
      </c>
      <c r="E31" s="72" t="s">
        <v>41</v>
      </c>
      <c r="F31" s="72" t="s">
        <v>41</v>
      </c>
      <c r="G31" s="65"/>
      <c r="H31" s="68"/>
      <c r="I31" s="55"/>
      <c r="J31" s="55">
        <v>12</v>
      </c>
      <c r="K31" s="30"/>
      <c r="L31" s="31"/>
      <c r="M31" s="31"/>
      <c r="N31" s="33">
        <f t="shared" si="4"/>
        <v>12</v>
      </c>
      <c r="O31" s="37"/>
      <c r="P31" s="35" t="str">
        <f t="shared" si="1"/>
        <v>X</v>
      </c>
      <c r="R31" s="2"/>
    </row>
    <row r="32" spans="1:18" ht="30" customHeight="1">
      <c r="A32" s="36">
        <v>22</v>
      </c>
      <c r="B32" s="28">
        <v>41296</v>
      </c>
      <c r="C32" s="29"/>
      <c r="D32" s="71" t="s">
        <v>40</v>
      </c>
      <c r="E32" s="72" t="s">
        <v>41</v>
      </c>
      <c r="F32" s="72" t="s">
        <v>41</v>
      </c>
      <c r="G32" s="65"/>
      <c r="H32" s="68"/>
      <c r="I32" s="55"/>
      <c r="J32" s="55">
        <v>12</v>
      </c>
      <c r="K32" s="30"/>
      <c r="L32" s="31"/>
      <c r="M32" s="31"/>
      <c r="N32" s="33">
        <f t="shared" si="4"/>
        <v>12</v>
      </c>
      <c r="O32" s="37"/>
      <c r="P32" s="35" t="str">
        <f t="shared" si="1"/>
        <v>X</v>
      </c>
      <c r="R32" s="2"/>
    </row>
    <row r="33" spans="1:18" ht="30" customHeight="1">
      <c r="A33" s="36">
        <v>23</v>
      </c>
      <c r="B33" s="28">
        <v>41296</v>
      </c>
      <c r="C33" s="29"/>
      <c r="D33" s="71" t="s">
        <v>40</v>
      </c>
      <c r="E33" s="72" t="s">
        <v>41</v>
      </c>
      <c r="F33" s="72" t="s">
        <v>41</v>
      </c>
      <c r="G33" s="65"/>
      <c r="H33" s="68"/>
      <c r="I33" s="55"/>
      <c r="J33" s="55">
        <v>12</v>
      </c>
      <c r="K33" s="30"/>
      <c r="L33" s="31"/>
      <c r="M33" s="31"/>
      <c r="N33" s="33">
        <f t="shared" si="4"/>
        <v>12</v>
      </c>
      <c r="O33" s="37"/>
      <c r="P33" s="35" t="str">
        <f t="shared" si="1"/>
        <v>X</v>
      </c>
      <c r="R33" s="2"/>
    </row>
    <row r="34" spans="1:18" ht="30" customHeight="1">
      <c r="A34" s="36">
        <v>24</v>
      </c>
      <c r="B34" s="28">
        <v>41297</v>
      </c>
      <c r="C34" s="29"/>
      <c r="D34" s="71" t="s">
        <v>40</v>
      </c>
      <c r="E34" s="72" t="s">
        <v>41</v>
      </c>
      <c r="F34" s="72" t="s">
        <v>41</v>
      </c>
      <c r="G34" s="65"/>
      <c r="H34" s="68"/>
      <c r="I34" s="55"/>
      <c r="J34" s="55">
        <v>11</v>
      </c>
      <c r="K34" s="30"/>
      <c r="L34" s="31"/>
      <c r="M34" s="31"/>
      <c r="N34" s="33">
        <f t="shared" si="4"/>
        <v>11</v>
      </c>
      <c r="O34" s="37"/>
      <c r="P34" s="35" t="str">
        <f t="shared" si="1"/>
        <v>X</v>
      </c>
      <c r="R34" s="2"/>
    </row>
    <row r="35" spans="1:18" ht="30" customHeight="1">
      <c r="A35" s="36">
        <v>25</v>
      </c>
      <c r="B35" s="28">
        <v>41298</v>
      </c>
      <c r="C35" s="29"/>
      <c r="D35" s="71" t="s">
        <v>40</v>
      </c>
      <c r="E35" s="72" t="s">
        <v>41</v>
      </c>
      <c r="F35" s="72" t="s">
        <v>41</v>
      </c>
      <c r="G35" s="65"/>
      <c r="H35" s="68"/>
      <c r="I35" s="55"/>
      <c r="J35" s="55">
        <v>12</v>
      </c>
      <c r="K35" s="30"/>
      <c r="L35" s="31"/>
      <c r="M35" s="31"/>
      <c r="N35" s="33">
        <f t="shared" si="4"/>
        <v>12</v>
      </c>
      <c r="O35" s="37"/>
      <c r="P35" s="35" t="str">
        <f t="shared" si="1"/>
        <v>X</v>
      </c>
      <c r="R35" s="2"/>
    </row>
    <row r="36" spans="1:18" ht="33" customHeight="1">
      <c r="A36" s="36">
        <v>26</v>
      </c>
      <c r="B36" s="28">
        <v>41299</v>
      </c>
      <c r="C36" s="29"/>
      <c r="D36" s="71" t="s">
        <v>40</v>
      </c>
      <c r="E36" s="72" t="s">
        <v>41</v>
      </c>
      <c r="F36" s="72" t="s">
        <v>41</v>
      </c>
      <c r="G36" s="65"/>
      <c r="H36" s="68"/>
      <c r="I36" s="55"/>
      <c r="J36" s="55">
        <v>15</v>
      </c>
      <c r="K36" s="30"/>
      <c r="L36" s="31"/>
      <c r="M36" s="31"/>
      <c r="N36" s="33">
        <f t="shared" ref="N36:N99" si="5">SUM(H36:M36)</f>
        <v>15</v>
      </c>
      <c r="O36" s="37"/>
      <c r="P36" s="35" t="str">
        <f t="shared" si="1"/>
        <v>X</v>
      </c>
      <c r="R36" s="2"/>
    </row>
    <row r="37" spans="1:18" ht="30" hidden="1" customHeight="1">
      <c r="A37" s="36">
        <v>26</v>
      </c>
      <c r="B37" s="28"/>
      <c r="C37" s="29"/>
      <c r="D37" s="71"/>
      <c r="E37" s="72"/>
      <c r="F37" s="72"/>
      <c r="G37" s="65"/>
      <c r="H37" s="55"/>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ref="H49:H84" si="6">IF($E$3="si",($H$5/$H$6*G49),IF($E$3="no",G49*$H$4,0))</f>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6"/>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6"/>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6"/>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6"/>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6"/>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6"/>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6"/>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6"/>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6"/>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6"/>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6"/>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6"/>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6"/>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6"/>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6"/>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6"/>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6"/>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6"/>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6"/>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6"/>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6"/>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6"/>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6"/>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6"/>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6"/>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6"/>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6"/>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6"/>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6"/>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6"/>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6"/>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6"/>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6"/>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6"/>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6"/>
        <v>0</v>
      </c>
      <c r="I84" s="56"/>
      <c r="J84" s="56"/>
      <c r="K84" s="39"/>
      <c r="L84" s="31"/>
      <c r="M84" s="32"/>
      <c r="N84" s="33">
        <f t="shared" si="5"/>
        <v>0</v>
      </c>
      <c r="O84" s="37"/>
      <c r="P84" s="35" t="str">
        <f t="shared" si="1"/>
        <v/>
      </c>
      <c r="R84" s="2"/>
    </row>
    <row r="85" spans="1:18" ht="30" customHeight="1">
      <c r="A85" s="36">
        <v>25</v>
      </c>
      <c r="B85" s="28">
        <v>41303</v>
      </c>
      <c r="C85" s="29"/>
      <c r="D85" s="71" t="s">
        <v>40</v>
      </c>
      <c r="E85" s="72" t="s">
        <v>41</v>
      </c>
      <c r="F85" s="72" t="s">
        <v>41</v>
      </c>
      <c r="G85" s="67"/>
      <c r="H85" s="68"/>
      <c r="I85" s="55"/>
      <c r="J85" s="55">
        <v>14.2</v>
      </c>
      <c r="K85" s="30"/>
      <c r="L85" s="31"/>
      <c r="M85" s="69"/>
      <c r="N85" s="33">
        <f t="shared" si="5"/>
        <v>14.2</v>
      </c>
      <c r="O85" s="37"/>
      <c r="P85" s="35" t="str">
        <f t="shared" si="1"/>
        <v>X</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7">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7"/>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7"/>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7"/>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7"/>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7"/>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7"/>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7"/>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7"/>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7"/>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7"/>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7"/>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7"/>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7"/>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7"/>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7"/>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7"/>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7"/>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7"/>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7"/>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7"/>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7"/>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7"/>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7"/>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7"/>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7"/>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7"/>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7"/>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7"/>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7"/>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7"/>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7"/>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7"/>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7"/>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7"/>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7"/>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7"/>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7"/>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7"/>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7"/>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7"/>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7"/>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7"/>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7"/>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7"/>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7"/>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7"/>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7"/>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4:B18 B80:B86 B11:B12 B131:B14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F16" sqref="F16"/>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4" t="s">
        <v>0</v>
      </c>
      <c r="C1" s="104"/>
      <c r="D1" s="104" t="s">
        <v>39</v>
      </c>
      <c r="E1" s="105" t="s">
        <v>39</v>
      </c>
      <c r="F1" s="105"/>
      <c r="G1" s="41" t="s">
        <v>42</v>
      </c>
      <c r="H1" s="116" t="s">
        <v>46</v>
      </c>
      <c r="L1" s="8" t="s">
        <v>29</v>
      </c>
      <c r="M1" s="3">
        <f>+P1-N7</f>
        <v>0</v>
      </c>
      <c r="N1" s="5" t="s">
        <v>1</v>
      </c>
      <c r="O1" s="6"/>
      <c r="P1" s="7">
        <f>SUM(H7:M7)</f>
        <v>79.8</v>
      </c>
      <c r="Q1" s="117">
        <f>SUM(Q11:Q29)</f>
        <v>59.66</v>
      </c>
    </row>
    <row r="2" spans="1:19" s="8" customFormat="1" ht="57.75" customHeight="1">
      <c r="A2" s="4"/>
      <c r="B2" s="106" t="s">
        <v>2</v>
      </c>
      <c r="C2" s="106"/>
      <c r="D2" s="106"/>
      <c r="E2" s="105"/>
      <c r="F2" s="105"/>
      <c r="G2" s="9"/>
      <c r="H2" s="9"/>
      <c r="N2" s="10" t="s">
        <v>3</v>
      </c>
      <c r="O2" s="11"/>
      <c r="P2" s="12"/>
      <c r="Q2" s="3"/>
    </row>
    <row r="3" spans="1:19" s="8" customFormat="1" ht="35.25" customHeight="1">
      <c r="A3" s="4"/>
      <c r="B3" s="106" t="s">
        <v>25</v>
      </c>
      <c r="C3" s="106"/>
      <c r="D3" s="106" t="s">
        <v>27</v>
      </c>
      <c r="E3" s="105" t="s">
        <v>27</v>
      </c>
      <c r="F3" s="105"/>
      <c r="N3" s="10" t="s">
        <v>4</v>
      </c>
      <c r="O3" s="11"/>
      <c r="P3" s="12">
        <f>+O7</f>
        <v>79.8</v>
      </c>
      <c r="Q3" s="117">
        <f>SUM(Q11:Q22)</f>
        <v>59.66</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2</v>
      </c>
      <c r="E5" s="46"/>
      <c r="F5" s="14" t="s">
        <v>7</v>
      </c>
      <c r="G5" s="10">
        <v>1.58</v>
      </c>
      <c r="H5" s="21"/>
      <c r="N5" s="109" t="s">
        <v>8</v>
      </c>
      <c r="O5" s="109"/>
      <c r="P5" s="22">
        <f>P1-P2-P3-P4</f>
        <v>0</v>
      </c>
      <c r="Q5" s="117">
        <f>Q1-Q3</f>
        <v>0</v>
      </c>
      <c r="R5" s="118"/>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19" t="s">
        <v>48</v>
      </c>
      <c r="B7" s="120"/>
      <c r="C7" s="121"/>
      <c r="D7" s="122" t="s">
        <v>11</v>
      </c>
      <c r="E7" s="123"/>
      <c r="F7" s="124"/>
      <c r="G7" s="25">
        <f>SUM(G11:G28)</f>
        <v>0</v>
      </c>
      <c r="H7" s="25">
        <f>SUM(H11:H28)</f>
        <v>0</v>
      </c>
      <c r="I7" s="51">
        <f>SUM(I11:I28)</f>
        <v>0</v>
      </c>
      <c r="J7" s="54">
        <f>SUM(J11:J29)</f>
        <v>0</v>
      </c>
      <c r="K7" s="52">
        <f>SUM(K11:K29)</f>
        <v>79.8</v>
      </c>
      <c r="L7" s="52">
        <f>SUM(L11:L28)</f>
        <v>0</v>
      </c>
      <c r="M7" s="52">
        <f>SUM(M11:M28)</f>
        <v>0</v>
      </c>
      <c r="N7" s="52">
        <f>SUM(N11:N29)</f>
        <v>79.8</v>
      </c>
      <c r="O7" s="53">
        <f>SUM(O11:O29)</f>
        <v>79.8</v>
      </c>
      <c r="P7" s="13">
        <f>+N7-SUM(H7:M7)</f>
        <v>0</v>
      </c>
    </row>
    <row r="8" spans="1:19" ht="36" customHeight="1" thickTop="1" thickBot="1">
      <c r="A8" s="90"/>
      <c r="B8" s="50"/>
      <c r="C8" s="92" t="s">
        <v>13</v>
      </c>
      <c r="D8" s="94" t="s">
        <v>24</v>
      </c>
      <c r="E8" s="93" t="s">
        <v>49</v>
      </c>
      <c r="F8" s="95" t="s">
        <v>50</v>
      </c>
      <c r="G8" s="96" t="s">
        <v>15</v>
      </c>
      <c r="H8" s="97" t="s">
        <v>16</v>
      </c>
      <c r="I8" s="102" t="s">
        <v>33</v>
      </c>
      <c r="J8" s="102" t="s">
        <v>35</v>
      </c>
      <c r="K8" s="102" t="s">
        <v>34</v>
      </c>
      <c r="L8" s="110" t="s">
        <v>51</v>
      </c>
      <c r="M8" s="111"/>
      <c r="N8" s="88" t="s">
        <v>17</v>
      </c>
      <c r="O8" s="100" t="s">
        <v>18</v>
      </c>
      <c r="P8" s="87" t="s">
        <v>19</v>
      </c>
      <c r="Q8" s="125" t="s">
        <v>52</v>
      </c>
      <c r="R8" s="2"/>
    </row>
    <row r="9" spans="1:19" ht="36" customHeight="1" thickTop="1" thickBot="1">
      <c r="A9" s="91"/>
      <c r="B9" s="50" t="s">
        <v>12</v>
      </c>
      <c r="C9" s="93"/>
      <c r="D9" s="93"/>
      <c r="E9" s="93"/>
      <c r="F9" s="95"/>
      <c r="G9" s="96"/>
      <c r="H9" s="98" t="s">
        <v>33</v>
      </c>
      <c r="I9" s="103" t="s">
        <v>33</v>
      </c>
      <c r="J9" s="103"/>
      <c r="K9" s="103" t="s">
        <v>32</v>
      </c>
      <c r="L9" s="114" t="s">
        <v>22</v>
      </c>
      <c r="M9" s="107" t="s">
        <v>23</v>
      </c>
      <c r="N9" s="89"/>
      <c r="O9" s="101"/>
      <c r="P9" s="87"/>
      <c r="Q9" s="126"/>
      <c r="R9" s="2"/>
    </row>
    <row r="10" spans="1:19" ht="37.5" customHeight="1" thickTop="1" thickBot="1">
      <c r="A10" s="91"/>
      <c r="B10" s="86"/>
      <c r="C10" s="93"/>
      <c r="D10" s="93"/>
      <c r="E10" s="93"/>
      <c r="F10" s="95"/>
      <c r="G10" s="26" t="s">
        <v>20</v>
      </c>
      <c r="H10" s="99"/>
      <c r="I10" s="103"/>
      <c r="J10" s="103"/>
      <c r="K10" s="103"/>
      <c r="L10" s="115"/>
      <c r="M10" s="108"/>
      <c r="N10" s="89"/>
      <c r="O10" s="101"/>
      <c r="P10" s="87"/>
      <c r="Q10" s="127"/>
      <c r="R10" s="2"/>
    </row>
    <row r="11" spans="1:19" ht="30" customHeight="1" thickTop="1">
      <c r="A11" s="27">
        <v>1</v>
      </c>
      <c r="B11" s="38">
        <v>41275</v>
      </c>
      <c r="C11" s="29"/>
      <c r="D11" s="128" t="s">
        <v>54</v>
      </c>
      <c r="E11" s="129" t="s">
        <v>41</v>
      </c>
      <c r="F11" s="129" t="s">
        <v>53</v>
      </c>
      <c r="G11" s="64"/>
      <c r="H11" s="68"/>
      <c r="I11" s="55"/>
      <c r="J11" s="55"/>
      <c r="K11" s="30">
        <v>39.9</v>
      </c>
      <c r="L11" s="31"/>
      <c r="M11" s="32"/>
      <c r="N11" s="33">
        <f>SUM(H11:M11)</f>
        <v>39.9</v>
      </c>
      <c r="O11" s="37">
        <v>39.9</v>
      </c>
      <c r="P11" s="35"/>
      <c r="Q11" s="130">
        <v>30.29</v>
      </c>
      <c r="R11" s="2"/>
    </row>
    <row r="12" spans="1:19" ht="30" customHeight="1">
      <c r="A12" s="36">
        <v>2</v>
      </c>
      <c r="B12" s="38">
        <v>41305</v>
      </c>
      <c r="C12" s="29"/>
      <c r="D12" s="128" t="s">
        <v>54</v>
      </c>
      <c r="E12" s="129" t="s">
        <v>41</v>
      </c>
      <c r="F12" s="129" t="s">
        <v>53</v>
      </c>
      <c r="G12" s="64"/>
      <c r="H12" s="68"/>
      <c r="I12" s="55"/>
      <c r="J12" s="55"/>
      <c r="K12" s="30">
        <v>39.9</v>
      </c>
      <c r="L12" s="31"/>
      <c r="M12" s="32"/>
      <c r="N12" s="33">
        <f>SUM(H12:M12)</f>
        <v>39.9</v>
      </c>
      <c r="O12" s="37">
        <v>39.9</v>
      </c>
      <c r="P12" s="35"/>
      <c r="Q12" s="130">
        <v>29.37</v>
      </c>
      <c r="R12" s="2"/>
    </row>
    <row r="13" spans="1:19" ht="30" customHeight="1">
      <c r="A13" s="36">
        <v>3</v>
      </c>
      <c r="B13" s="28"/>
      <c r="C13" s="29"/>
      <c r="D13" s="128"/>
      <c r="E13" s="129"/>
      <c r="F13" s="129"/>
      <c r="G13" s="64"/>
      <c r="H13" s="68"/>
      <c r="I13" s="55"/>
      <c r="J13" s="55"/>
      <c r="K13" s="30"/>
      <c r="L13" s="31"/>
      <c r="M13" s="32"/>
      <c r="N13" s="33">
        <f t="shared" ref="N13:N29" si="0">SUM(H13:M13)</f>
        <v>0</v>
      </c>
      <c r="O13" s="37"/>
      <c r="P13" s="35"/>
      <c r="Q13" s="131"/>
      <c r="R13" s="2"/>
    </row>
    <row r="14" spans="1:19" ht="30" customHeight="1">
      <c r="A14" s="36">
        <v>4</v>
      </c>
      <c r="B14" s="28"/>
      <c r="C14" s="29"/>
      <c r="D14" s="128"/>
      <c r="E14" s="129"/>
      <c r="F14" s="129"/>
      <c r="G14" s="64"/>
      <c r="H14" s="68"/>
      <c r="I14" s="55"/>
      <c r="J14" s="55"/>
      <c r="K14" s="30"/>
      <c r="L14" s="31"/>
      <c r="M14" s="32"/>
      <c r="N14" s="33">
        <f t="shared" si="0"/>
        <v>0</v>
      </c>
      <c r="O14" s="37"/>
      <c r="P14" s="35" t="str">
        <f>IF(F12="Milano","X","")</f>
        <v/>
      </c>
      <c r="Q14" s="130"/>
      <c r="R14" s="2"/>
    </row>
    <row r="15" spans="1:19" ht="30" customHeight="1">
      <c r="A15" s="36">
        <v>5</v>
      </c>
      <c r="B15" s="28"/>
      <c r="C15" s="29"/>
      <c r="D15" s="128"/>
      <c r="E15" s="129"/>
      <c r="F15" s="129"/>
      <c r="G15" s="64"/>
      <c r="H15" s="68"/>
      <c r="I15" s="55"/>
      <c r="J15" s="55"/>
      <c r="K15" s="30"/>
      <c r="L15" s="31"/>
      <c r="M15" s="32"/>
      <c r="N15" s="33">
        <f t="shared" si="0"/>
        <v>0</v>
      </c>
      <c r="O15" s="37"/>
      <c r="P15" s="35" t="str">
        <f t="shared" ref="P15:P29" si="1">IF(F15="Milano","X","")</f>
        <v/>
      </c>
      <c r="Q15" s="130"/>
      <c r="R15" s="2"/>
    </row>
    <row r="16" spans="1:19" ht="30" customHeight="1">
      <c r="A16" s="36">
        <v>6</v>
      </c>
      <c r="B16" s="28"/>
      <c r="C16" s="29"/>
      <c r="D16" s="128"/>
      <c r="E16" s="129"/>
      <c r="F16" s="129"/>
      <c r="G16" s="64"/>
      <c r="H16" s="68"/>
      <c r="I16" s="55"/>
      <c r="J16" s="55"/>
      <c r="K16" s="30"/>
      <c r="L16" s="31"/>
      <c r="M16" s="32"/>
      <c r="N16" s="33">
        <f t="shared" si="0"/>
        <v>0</v>
      </c>
      <c r="O16" s="37"/>
      <c r="P16" s="35" t="str">
        <f t="shared" si="1"/>
        <v/>
      </c>
      <c r="Q16" s="132"/>
      <c r="R16" s="2"/>
    </row>
    <row r="17" spans="1:18" ht="49.5" customHeight="1">
      <c r="A17" s="36">
        <v>7</v>
      </c>
      <c r="B17" s="28"/>
      <c r="C17" s="29"/>
      <c r="D17" s="133"/>
      <c r="E17" s="129"/>
      <c r="F17" s="129"/>
      <c r="G17" s="64"/>
      <c r="H17" s="68"/>
      <c r="I17" s="55"/>
      <c r="J17" s="55"/>
      <c r="K17" s="30"/>
      <c r="L17" s="31"/>
      <c r="M17" s="32"/>
      <c r="N17" s="33">
        <f t="shared" si="0"/>
        <v>0</v>
      </c>
      <c r="O17" s="37"/>
      <c r="P17" s="35" t="str">
        <f t="shared" si="1"/>
        <v/>
      </c>
      <c r="Q17" s="134"/>
      <c r="R17" s="2"/>
    </row>
    <row r="18" spans="1:18" ht="30" customHeight="1">
      <c r="A18" s="36">
        <v>8</v>
      </c>
      <c r="B18" s="28"/>
      <c r="C18" s="29"/>
      <c r="D18" s="29"/>
      <c r="E18" s="129"/>
      <c r="F18" s="129"/>
      <c r="G18" s="64"/>
      <c r="H18" s="68"/>
      <c r="I18" s="55"/>
      <c r="J18" s="55"/>
      <c r="K18" s="30"/>
      <c r="L18" s="31"/>
      <c r="M18" s="32"/>
      <c r="N18" s="33">
        <f t="shared" si="0"/>
        <v>0</v>
      </c>
      <c r="O18" s="37"/>
      <c r="P18" s="35" t="str">
        <f t="shared" si="1"/>
        <v/>
      </c>
      <c r="Q18" s="134"/>
      <c r="R18" s="2"/>
    </row>
    <row r="19" spans="1:18" ht="30" customHeight="1">
      <c r="A19" s="36">
        <v>9</v>
      </c>
      <c r="B19" s="28"/>
      <c r="C19" s="29"/>
      <c r="D19" s="128"/>
      <c r="E19" s="129"/>
      <c r="F19" s="129"/>
      <c r="G19" s="64"/>
      <c r="H19" s="68">
        <f t="shared" ref="H19:H29" si="2">IF($D$3="si",($G$5/$G$6*G19),IF($D$3="no",G19*$G$4,0))</f>
        <v>0</v>
      </c>
      <c r="I19" s="55"/>
      <c r="J19" s="55"/>
      <c r="K19" s="30"/>
      <c r="L19" s="31"/>
      <c r="M19" s="32"/>
      <c r="N19" s="33">
        <f t="shared" si="0"/>
        <v>0</v>
      </c>
      <c r="O19" s="37"/>
      <c r="P19" s="35" t="str">
        <f t="shared" si="1"/>
        <v/>
      </c>
      <c r="Q19" s="135"/>
      <c r="R19" s="2"/>
    </row>
    <row r="20" spans="1:18" ht="30" customHeight="1">
      <c r="A20" s="36">
        <v>10</v>
      </c>
      <c r="B20" s="28"/>
      <c r="C20" s="29"/>
      <c r="D20" s="29"/>
      <c r="E20" s="129"/>
      <c r="F20" s="129"/>
      <c r="G20" s="64"/>
      <c r="H20" s="68">
        <f t="shared" si="2"/>
        <v>0</v>
      </c>
      <c r="I20" s="55"/>
      <c r="J20" s="55"/>
      <c r="K20" s="30"/>
      <c r="L20" s="31"/>
      <c r="M20" s="31"/>
      <c r="N20" s="33">
        <f t="shared" si="0"/>
        <v>0</v>
      </c>
      <c r="O20" s="37"/>
      <c r="P20" s="35" t="str">
        <f t="shared" si="1"/>
        <v/>
      </c>
      <c r="Q20" s="135"/>
      <c r="R20" s="2"/>
    </row>
    <row r="21" spans="1:18" ht="30" customHeight="1">
      <c r="A21" s="36">
        <v>11</v>
      </c>
      <c r="B21" s="28"/>
      <c r="C21" s="29"/>
      <c r="D21" s="128"/>
      <c r="E21" s="129"/>
      <c r="F21" s="129"/>
      <c r="G21" s="65"/>
      <c r="H21" s="68">
        <f t="shared" si="2"/>
        <v>0</v>
      </c>
      <c r="I21" s="55"/>
      <c r="J21" s="55"/>
      <c r="K21" s="30"/>
      <c r="L21" s="31"/>
      <c r="M21" s="31"/>
      <c r="N21" s="33">
        <f t="shared" si="0"/>
        <v>0</v>
      </c>
      <c r="O21" s="37"/>
      <c r="P21" s="35" t="str">
        <f t="shared" si="1"/>
        <v/>
      </c>
      <c r="Q21" s="135"/>
      <c r="R21" s="2"/>
    </row>
    <row r="22" spans="1:18" ht="30" customHeight="1">
      <c r="A22" s="36">
        <v>12</v>
      </c>
      <c r="B22" s="28"/>
      <c r="C22" s="29"/>
      <c r="D22" s="128"/>
      <c r="E22" s="129"/>
      <c r="F22" s="129"/>
      <c r="G22" s="65"/>
      <c r="H22" s="68">
        <f t="shared" si="2"/>
        <v>0</v>
      </c>
      <c r="I22" s="55"/>
      <c r="J22" s="55"/>
      <c r="K22" s="30"/>
      <c r="L22" s="31"/>
      <c r="M22" s="31"/>
      <c r="N22" s="33">
        <f t="shared" si="0"/>
        <v>0</v>
      </c>
      <c r="O22" s="37"/>
      <c r="P22" s="35" t="str">
        <f t="shared" si="1"/>
        <v/>
      </c>
      <c r="Q22" s="135"/>
      <c r="R22" s="2"/>
    </row>
    <row r="23" spans="1:18" ht="30" customHeight="1">
      <c r="A23" s="36">
        <v>13</v>
      </c>
      <c r="B23" s="28"/>
      <c r="C23" s="29"/>
      <c r="D23" s="128"/>
      <c r="E23" s="129"/>
      <c r="F23" s="129"/>
      <c r="G23" s="65"/>
      <c r="H23" s="68">
        <f t="shared" si="2"/>
        <v>0</v>
      </c>
      <c r="I23" s="55"/>
      <c r="J23" s="55"/>
      <c r="K23" s="30"/>
      <c r="L23" s="31"/>
      <c r="M23" s="31"/>
      <c r="N23" s="33">
        <f t="shared" si="0"/>
        <v>0</v>
      </c>
      <c r="O23" s="37"/>
      <c r="P23" s="35" t="str">
        <f t="shared" si="1"/>
        <v/>
      </c>
      <c r="Q23" s="135"/>
      <c r="R23" s="2"/>
    </row>
    <row r="24" spans="1:18" ht="30" customHeight="1">
      <c r="A24" s="36">
        <v>14</v>
      </c>
      <c r="B24" s="28"/>
      <c r="C24" s="29"/>
      <c r="D24" s="128"/>
      <c r="E24" s="129"/>
      <c r="F24" s="129"/>
      <c r="G24" s="65"/>
      <c r="H24" s="68">
        <f t="shared" si="2"/>
        <v>0</v>
      </c>
      <c r="I24" s="55"/>
      <c r="J24" s="55"/>
      <c r="K24" s="30"/>
      <c r="L24" s="31"/>
      <c r="M24" s="31"/>
      <c r="N24" s="33">
        <f t="shared" si="0"/>
        <v>0</v>
      </c>
      <c r="O24" s="37"/>
      <c r="P24" s="35" t="str">
        <f t="shared" si="1"/>
        <v/>
      </c>
      <c r="Q24" s="135"/>
      <c r="R24" s="2"/>
    </row>
    <row r="25" spans="1:18" ht="30" customHeight="1">
      <c r="A25" s="36">
        <v>15</v>
      </c>
      <c r="B25" s="28"/>
      <c r="C25" s="29"/>
      <c r="D25" s="128"/>
      <c r="E25" s="129"/>
      <c r="F25" s="129"/>
      <c r="G25" s="65"/>
      <c r="H25" s="68">
        <f t="shared" si="2"/>
        <v>0</v>
      </c>
      <c r="I25" s="55"/>
      <c r="J25" s="55"/>
      <c r="K25" s="30"/>
      <c r="L25" s="31"/>
      <c r="M25" s="31"/>
      <c r="N25" s="33">
        <f t="shared" si="0"/>
        <v>0</v>
      </c>
      <c r="O25" s="37"/>
      <c r="P25" s="35" t="str">
        <f t="shared" si="1"/>
        <v/>
      </c>
      <c r="Q25" s="135"/>
      <c r="R25" s="2"/>
    </row>
    <row r="26" spans="1:18" ht="30" customHeight="1">
      <c r="A26" s="36">
        <v>16</v>
      </c>
      <c r="B26" s="28"/>
      <c r="C26" s="29"/>
      <c r="D26" s="128"/>
      <c r="E26" s="129"/>
      <c r="F26" s="129"/>
      <c r="G26" s="65"/>
      <c r="H26" s="68">
        <f t="shared" si="2"/>
        <v>0</v>
      </c>
      <c r="I26" s="55"/>
      <c r="J26" s="55"/>
      <c r="K26" s="30"/>
      <c r="L26" s="31"/>
      <c r="M26" s="31"/>
      <c r="N26" s="33">
        <f t="shared" si="0"/>
        <v>0</v>
      </c>
      <c r="O26" s="37"/>
      <c r="P26" s="35" t="str">
        <f t="shared" si="1"/>
        <v/>
      </c>
      <c r="Q26" s="135"/>
      <c r="R26" s="2"/>
    </row>
    <row r="27" spans="1:18" ht="30" customHeight="1">
      <c r="A27" s="36">
        <v>17</v>
      </c>
      <c r="B27" s="28"/>
      <c r="C27" s="29"/>
      <c r="D27" s="128"/>
      <c r="E27" s="129"/>
      <c r="F27" s="129"/>
      <c r="G27" s="65"/>
      <c r="H27" s="68">
        <f t="shared" si="2"/>
        <v>0</v>
      </c>
      <c r="I27" s="55"/>
      <c r="J27" s="55"/>
      <c r="K27" s="30"/>
      <c r="L27" s="31"/>
      <c r="M27" s="31"/>
      <c r="N27" s="33">
        <f t="shared" si="0"/>
        <v>0</v>
      </c>
      <c r="O27" s="37"/>
      <c r="P27" s="35" t="str">
        <f t="shared" si="1"/>
        <v/>
      </c>
      <c r="Q27" s="135"/>
      <c r="R27" s="2"/>
    </row>
    <row r="28" spans="1:18" ht="30" customHeight="1">
      <c r="A28" s="36">
        <v>18</v>
      </c>
      <c r="B28" s="28"/>
      <c r="C28" s="29"/>
      <c r="D28" s="128"/>
      <c r="E28" s="129"/>
      <c r="F28" s="129"/>
      <c r="G28" s="65"/>
      <c r="H28" s="68">
        <f t="shared" si="2"/>
        <v>0</v>
      </c>
      <c r="I28" s="55"/>
      <c r="J28" s="55"/>
      <c r="K28" s="30"/>
      <c r="L28" s="31"/>
      <c r="M28" s="31"/>
      <c r="N28" s="33">
        <f t="shared" si="0"/>
        <v>0</v>
      </c>
      <c r="O28" s="37"/>
      <c r="P28" s="35" t="str">
        <f t="shared" si="1"/>
        <v/>
      </c>
      <c r="Q28" s="135"/>
      <c r="R28" s="2"/>
    </row>
    <row r="29" spans="1:18" ht="30" customHeight="1">
      <c r="A29" s="36"/>
      <c r="B29" s="28"/>
      <c r="C29" s="29"/>
      <c r="D29" s="128"/>
      <c r="E29" s="129"/>
      <c r="F29" s="129"/>
      <c r="G29" s="65"/>
      <c r="H29" s="68">
        <f t="shared" si="2"/>
        <v>0</v>
      </c>
      <c r="I29" s="55"/>
      <c r="J29" s="55"/>
      <c r="K29" s="30"/>
      <c r="L29" s="31"/>
      <c r="M29" s="31"/>
      <c r="N29" s="33">
        <f t="shared" si="0"/>
        <v>0</v>
      </c>
      <c r="O29" s="37"/>
      <c r="P29" s="35" t="str">
        <f t="shared" si="1"/>
        <v/>
      </c>
      <c r="Q29" s="135"/>
      <c r="R29" s="2"/>
    </row>
    <row r="30" spans="1:18">
      <c r="A30" s="47"/>
      <c r="B30" s="136"/>
      <c r="D30" s="48"/>
      <c r="E30" s="48"/>
      <c r="F30" s="47"/>
      <c r="G30" s="136"/>
      <c r="I30" s="47"/>
      <c r="J30" s="136"/>
      <c r="L30" s="47"/>
      <c r="M30" s="136"/>
      <c r="O30" s="48"/>
      <c r="P30" s="48"/>
      <c r="Q30" s="3"/>
    </row>
    <row r="31" spans="1:18">
      <c r="A31" s="137"/>
      <c r="B31" s="75" t="s">
        <v>36</v>
      </c>
      <c r="C31" s="48"/>
      <c r="D31" s="48"/>
      <c r="E31" s="48"/>
      <c r="F31" s="138"/>
      <c r="G31" s="75" t="s">
        <v>38</v>
      </c>
      <c r="H31" s="48"/>
      <c r="I31" s="48"/>
      <c r="J31" s="139"/>
      <c r="K31" s="139"/>
      <c r="L31" s="48" t="s">
        <v>37</v>
      </c>
      <c r="M31" s="75"/>
      <c r="N31" s="139"/>
      <c r="P31" s="139"/>
      <c r="Q31" s="3"/>
    </row>
    <row r="32" spans="1:18">
      <c r="A32" s="47"/>
      <c r="B32" s="140"/>
      <c r="C32" s="61"/>
      <c r="D32" s="62"/>
      <c r="E32" s="48"/>
      <c r="F32" s="48"/>
      <c r="G32" s="140"/>
      <c r="H32" s="61"/>
      <c r="I32" s="62"/>
      <c r="J32" s="139"/>
      <c r="K32" s="139"/>
      <c r="L32" s="140"/>
      <c r="M32" s="61"/>
      <c r="N32" s="62"/>
      <c r="O32" s="57"/>
      <c r="P32" s="139"/>
      <c r="Q32" s="3"/>
    </row>
    <row r="33" spans="1:17">
      <c r="A33" s="47"/>
      <c r="B33" s="57"/>
      <c r="C33" s="57"/>
      <c r="D33" s="57"/>
      <c r="E33" s="48"/>
      <c r="F33" s="48"/>
      <c r="G33" s="57"/>
      <c r="H33" s="57"/>
      <c r="I33" s="57"/>
      <c r="J33" s="139"/>
      <c r="K33" s="139"/>
      <c r="L33" s="57"/>
      <c r="M33" s="57"/>
      <c r="N33" s="57"/>
      <c r="O33" s="48"/>
      <c r="P33" s="139"/>
      <c r="Q33" s="3"/>
    </row>
    <row r="34" spans="1:17">
      <c r="A34" s="47"/>
      <c r="B34" s="48"/>
      <c r="C34" s="48"/>
      <c r="D34" s="48"/>
      <c r="E34" s="48"/>
      <c r="F34" s="48"/>
      <c r="G34" s="48"/>
      <c r="H34" s="48"/>
      <c r="I34" s="48"/>
      <c r="J34" s="139"/>
      <c r="K34" s="139"/>
      <c r="L34" s="48"/>
      <c r="M34" s="48"/>
      <c r="N34" s="48"/>
      <c r="O34" s="48"/>
      <c r="P34" s="139"/>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2013-02-28T10:26:25Z</cp:lastPrinted>
  <dcterms:created xsi:type="dcterms:W3CDTF">2007-03-06T14:42:56Z</dcterms:created>
  <dcterms:modified xsi:type="dcterms:W3CDTF">2013-02-28T10:26:33Z</dcterms:modified>
</cp:coreProperties>
</file>