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<sst xmlns="http://schemas.openxmlformats.org/spreadsheetml/2006/main" count="133" uniqueCount="59">
  <si>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</si>
  <si>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</si>
  <si>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</si>
  <si>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</si>
  <si>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</si>
  <si>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</si>
  <si>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</si>
  <si>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</si>
  <si>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</si>
  <si>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</si>
  <si>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</si>
  <si>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</si>
  <si>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</si>
  <si>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</si>
  <si>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</si>
  <si>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</si>
  <si>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</si>
  <si>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</si>
  <si>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</si>
  <si>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</si>
  <si>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</si>
  <si>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</si>
  <si>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</si>
  <si>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</si>
  <si>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</si>
  <si>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</si>
  <si>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</si>
  <si>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</si>
  <si>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</si>
  <si>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</si>
  <si>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</si>
  <si>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</si>
  <si>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</si>
  <si>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</si>
  <si>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</si>
  <si>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</si>
  <si>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</si>
  <si>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</si>
  <si>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</si>
  <si>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</si>
  <si>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(TAXI AUTOBUS)</t>
  </si>
  <si>
    <t>Massimiliano Luppi</t>
  </si>
  <si>
    <t>09 01</t>
  </si>
  <si>
    <t>milano</t>
  </si>
  <si>
    <t>trip Tunisi</t>
  </si>
  <si>
    <t>pranzo DEA</t>
  </si>
  <si>
    <t>cena DEA</t>
  </si>
  <si>
    <t>trip Parigi</t>
  </si>
  <si>
    <t>trip Tunisia</t>
  </si>
  <si>
    <t>parigi</t>
  </si>
  <si>
    <t>Settembre</t>
  </si>
  <si>
    <t>DEA</t>
  </si>
  <si>
    <t>(importi in Valuta  TND)</t>
  </si>
  <si>
    <t>albergo Tunisi</t>
  </si>
  <si>
    <t>Tunisia</t>
  </si>
  <si>
    <t>tnd</t>
  </si>
  <si>
    <t>Controvalore € Carta Credito</t>
  </si>
  <si>
    <t>Operazione del 23/09 Maison Blanche € 148,10</t>
  </si>
  <si>
    <t>Operazione del 23/09 € 9,29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</si>
</sst>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72" xfId="0" applyNumberFormat="1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right" vertical="center" wrapText="1"/>
      <protection/>
    </xf>
    <xf numFmtId="40" fontId="3" fillId="0" borderId="76" xfId="0" applyNumberFormat="1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38.57421875" style="2" customWidth="1"/>
    <col min="18" max="16384" width="9.140625" style="2" customWidth="1"/>
  </cols>
  <sheetData>
    <row r="1" spans="1:16" s="8" customFormat="1" ht="65.25" customHeight="1">
      <c r="A1" s="4"/>
      <c r="B1" s="79" t="s">
        <v>0</v>
      </c>
      <c r="C1" s="79"/>
      <c r="D1" s="80" t="s">
        <v>41</v>
      </c>
      <c r="E1" s="80"/>
      <c r="F1" s="55" t="s">
        <v>50</v>
      </c>
      <c r="G1" s="53" t="s">
        <v>42</v>
      </c>
      <c r="K1" s="8" t="s">
        <v>31</v>
      </c>
      <c r="L1" s="3">
        <f>+O1-M7</f>
        <v>0</v>
      </c>
      <c r="M1" s="5" t="s">
        <v>1</v>
      </c>
      <c r="N1" s="6"/>
      <c r="O1" s="62">
        <f>SUM(H7:L7)</f>
        <v>294.7</v>
      </c>
      <c r="P1" s="3" t="s">
        <v>28</v>
      </c>
    </row>
    <row r="2" spans="1:16" s="8" customFormat="1" ht="57.75" customHeight="1">
      <c r="A2" s="4"/>
      <c r="B2" s="81" t="s">
        <v>2</v>
      </c>
      <c r="C2" s="81"/>
      <c r="D2" s="80"/>
      <c r="E2" s="80"/>
      <c r="F2" s="9"/>
      <c r="G2" s="9"/>
      <c r="M2" s="10" t="s">
        <v>3</v>
      </c>
      <c r="N2" s="11"/>
      <c r="O2" s="12"/>
      <c r="P2" s="3" t="s">
        <v>27</v>
      </c>
    </row>
    <row r="3" spans="1:16" s="8" customFormat="1" ht="35.25" customHeight="1">
      <c r="A3" s="4"/>
      <c r="B3" s="81" t="s">
        <v>26</v>
      </c>
      <c r="C3" s="81"/>
      <c r="D3" s="80" t="s">
        <v>28</v>
      </c>
      <c r="E3" s="80"/>
      <c r="M3" s="10" t="s">
        <v>4</v>
      </c>
      <c r="N3" s="11"/>
      <c r="O3" s="70">
        <f>+N7</f>
        <v>294.7</v>
      </c>
      <c r="P3" s="13"/>
    </row>
    <row r="4" spans="1:16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</row>
    <row r="5" spans="1:16" s="8" customFormat="1" ht="43.5" customHeight="1" thickBot="1" thickTop="1">
      <c r="A5" s="4"/>
      <c r="B5" s="19" t="s">
        <v>6</v>
      </c>
      <c r="C5" s="20"/>
      <c r="D5" s="64">
        <v>2</v>
      </c>
      <c r="E5" s="14"/>
      <c r="F5" s="10" t="s">
        <v>7</v>
      </c>
      <c r="G5" s="21">
        <v>1.11</v>
      </c>
      <c r="M5" s="88" t="s">
        <v>8</v>
      </c>
      <c r="N5" s="88"/>
      <c r="O5" s="63">
        <f>O1-O2-O3-O4</f>
        <v>0</v>
      </c>
      <c r="P5" s="13"/>
    </row>
    <row r="6" spans="1:16" s="8" customFormat="1" ht="43.5" customHeight="1" thickBot="1" thickTop="1">
      <c r="A6" s="4"/>
      <c r="B6" s="61" t="s">
        <v>52</v>
      </c>
      <c r="C6" s="61"/>
      <c r="D6" s="14"/>
      <c r="E6" s="14"/>
      <c r="F6" s="10" t="s">
        <v>10</v>
      </c>
      <c r="G6" s="24">
        <v>11.11</v>
      </c>
      <c r="P6" s="13"/>
    </row>
    <row r="7" spans="1:15" s="8" customFormat="1" ht="27" customHeight="1" thickBot="1" thickTop="1">
      <c r="A7" s="89" t="s">
        <v>30</v>
      </c>
      <c r="B7" s="90"/>
      <c r="C7" s="91"/>
      <c r="D7" s="96" t="s">
        <v>11</v>
      </c>
      <c r="E7" s="97"/>
      <c r="F7" s="98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294.7</v>
      </c>
      <c r="M7" s="26">
        <f t="shared" si="0"/>
        <v>294.7</v>
      </c>
      <c r="N7" s="59">
        <f t="shared" si="0"/>
        <v>294.7</v>
      </c>
      <c r="O7" s="13">
        <f>+M7-SUM(H7:L7)</f>
        <v>0</v>
      </c>
    </row>
    <row r="8" spans="1:17" ht="36" customHeight="1" thickBot="1" thickTop="1">
      <c r="A8" s="99"/>
      <c r="B8" s="101" t="s">
        <v>12</v>
      </c>
      <c r="C8" s="101" t="s">
        <v>13</v>
      </c>
      <c r="D8" s="103" t="s">
        <v>25</v>
      </c>
      <c r="E8" s="102" t="s">
        <v>33</v>
      </c>
      <c r="F8" s="104" t="s">
        <v>32</v>
      </c>
      <c r="G8" s="105" t="s">
        <v>15</v>
      </c>
      <c r="H8" s="92" t="s">
        <v>16</v>
      </c>
      <c r="I8" s="92" t="s">
        <v>39</v>
      </c>
      <c r="J8" s="92" t="s">
        <v>40</v>
      </c>
      <c r="K8" s="93" t="s">
        <v>22</v>
      </c>
      <c r="L8" s="94"/>
      <c r="M8" s="95" t="s">
        <v>17</v>
      </c>
      <c r="N8" s="82" t="s">
        <v>18</v>
      </c>
      <c r="O8" s="83" t="s">
        <v>19</v>
      </c>
      <c r="P8" s="2"/>
      <c r="Q8" s="118" t="s">
        <v>56</v>
      </c>
    </row>
    <row r="9" spans="1:17" ht="36" customHeight="1" thickBot="1" thickTop="1">
      <c r="A9" s="100"/>
      <c r="B9" s="102" t="s">
        <v>12</v>
      </c>
      <c r="C9" s="102"/>
      <c r="D9" s="102"/>
      <c r="E9" s="102"/>
      <c r="F9" s="104"/>
      <c r="G9" s="105"/>
      <c r="H9" s="92" t="s">
        <v>39</v>
      </c>
      <c r="I9" s="92" t="s">
        <v>39</v>
      </c>
      <c r="J9" s="92" t="s">
        <v>39</v>
      </c>
      <c r="K9" s="84" t="s">
        <v>23</v>
      </c>
      <c r="L9" s="86" t="s">
        <v>24</v>
      </c>
      <c r="M9" s="95"/>
      <c r="N9" s="82"/>
      <c r="O9" s="83"/>
      <c r="P9" s="2"/>
      <c r="Q9" s="119"/>
    </row>
    <row r="10" spans="1:17" ht="37.5" customHeight="1" thickBot="1" thickTop="1">
      <c r="A10" s="100"/>
      <c r="B10" s="102"/>
      <c r="C10" s="102"/>
      <c r="D10" s="102"/>
      <c r="E10" s="102"/>
      <c r="F10" s="104"/>
      <c r="G10" s="29" t="s">
        <v>20</v>
      </c>
      <c r="H10" s="92"/>
      <c r="I10" s="92"/>
      <c r="J10" s="92"/>
      <c r="K10" s="85"/>
      <c r="L10" s="87"/>
      <c r="M10" s="95"/>
      <c r="N10" s="82"/>
      <c r="O10" s="83"/>
      <c r="P10" s="2"/>
      <c r="Q10" s="120"/>
    </row>
    <row r="11" spans="1:17" ht="52.5" customHeight="1" thickTop="1">
      <c r="A11" s="30">
        <v>1</v>
      </c>
      <c r="B11" s="50">
        <v>40438</v>
      </c>
      <c r="C11" s="32"/>
      <c r="D11" s="33" t="s">
        <v>53</v>
      </c>
      <c r="E11" s="33" t="s">
        <v>54</v>
      </c>
      <c r="F11" s="34" t="s">
        <v>55</v>
      </c>
      <c r="G11" s="35"/>
      <c r="H11" s="36">
        <f>IF($D$3="si",($G$5/$G$6*G11),IF($D$3="no",G11*$G$4,0))</f>
        <v>0</v>
      </c>
      <c r="I11" s="37"/>
      <c r="J11" s="38"/>
      <c r="K11" s="76"/>
      <c r="L11" s="41">
        <v>277.3</v>
      </c>
      <c r="M11" s="42">
        <f aca="true" t="shared" si="1" ref="M11:M27">SUM(H11:L11)</f>
        <v>277.3</v>
      </c>
      <c r="N11" s="43">
        <v>277.3</v>
      </c>
      <c r="O11" s="44">
        <f aca="true" t="shared" si="2" ref="O11:O27">IF(F11="Milano","X","")</f>
      </c>
      <c r="P11" s="2"/>
      <c r="Q11" s="121" t="s">
        <v>57</v>
      </c>
    </row>
    <row r="12" spans="1:17" ht="48" customHeight="1">
      <c r="A12" s="45">
        <v>2</v>
      </c>
      <c r="B12" s="50">
        <v>40438</v>
      </c>
      <c r="C12" s="47"/>
      <c r="D12" s="33" t="s">
        <v>48</v>
      </c>
      <c r="E12" s="33" t="s">
        <v>54</v>
      </c>
      <c r="F12" s="34" t="s">
        <v>55</v>
      </c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>
        <v>17.4</v>
      </c>
      <c r="M12" s="42">
        <f t="shared" si="1"/>
        <v>17.4</v>
      </c>
      <c r="N12" s="46">
        <v>17.4</v>
      </c>
      <c r="O12" s="44">
        <f t="shared" si="2"/>
      </c>
      <c r="P12" s="2"/>
      <c r="Q12" s="121" t="s">
        <v>58</v>
      </c>
    </row>
    <row r="13" spans="1:17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  <c r="Q13" s="122"/>
    </row>
    <row r="14" spans="1:17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  <c r="Q14" s="123"/>
    </row>
    <row r="15" spans="1:17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  <c r="Q15" s="124"/>
    </row>
    <row r="16" spans="1:17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  <c r="Q16" s="123"/>
    </row>
    <row r="17" spans="1:17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  <c r="Q17" s="123"/>
    </row>
    <row r="18" spans="1:17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  <c r="Q18" s="123"/>
    </row>
    <row r="19" spans="1:17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  <c r="Q19" s="123"/>
    </row>
    <row r="20" spans="1:17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  <c r="Q20" s="123"/>
    </row>
    <row r="21" spans="1:17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  <c r="Q21" s="123"/>
    </row>
    <row r="22" spans="1:17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  <c r="Q22" s="123"/>
    </row>
    <row r="23" spans="1:17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  <c r="Q23" s="123"/>
    </row>
    <row r="24" spans="1:17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  <c r="Q24" s="123"/>
    </row>
    <row r="25" spans="1:17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  <c r="Q25" s="123"/>
    </row>
    <row r="26" spans="1:17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  <c r="Q26" s="123"/>
    </row>
    <row r="27" spans="1:17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  <c r="Q27" s="123"/>
    </row>
    <row r="28" spans="1:17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  <c r="Q28" s="123"/>
    </row>
    <row r="29" spans="1:17" s="66" customFormat="1" ht="18">
      <c r="A29" s="65"/>
      <c r="B29" s="66" t="s">
        <v>35</v>
      </c>
      <c r="G29" s="66" t="s">
        <v>36</v>
      </c>
      <c r="P29" s="67"/>
      <c r="Q29" s="123"/>
    </row>
    <row r="30" ht="18">
      <c r="Q30" s="123"/>
    </row>
    <row r="31" ht="18">
      <c r="Q31" s="123"/>
    </row>
    <row r="32" ht="18">
      <c r="Q32" s="123"/>
    </row>
    <row r="33" ht="18">
      <c r="Q33" s="123"/>
    </row>
    <row r="34" ht="18">
      <c r="Q34" s="123"/>
    </row>
    <row r="35" ht="18">
      <c r="Q35" s="123"/>
    </row>
    <row r="36" ht="18">
      <c r="Q36" s="123"/>
    </row>
    <row r="37" ht="18">
      <c r="Q37" s="123"/>
    </row>
    <row r="38" ht="18">
      <c r="Q38" s="123"/>
    </row>
    <row r="39" ht="18">
      <c r="Q39" s="123"/>
    </row>
    <row r="40" ht="18">
      <c r="Q40" s="123"/>
    </row>
    <row r="41" ht="18">
      <c r="Q41" s="123"/>
    </row>
    <row r="42" ht="18">
      <c r="Q42" s="123"/>
    </row>
    <row r="43" ht="18">
      <c r="Q43" s="123"/>
    </row>
  </sheetData>
  <sheetProtection/>
  <mergeCells count="26">
    <mergeCell ref="G8:G9"/>
    <mergeCell ref="H8:H10"/>
    <mergeCell ref="Q8:Q10"/>
    <mergeCell ref="D7:F7"/>
    <mergeCell ref="A8:A10"/>
    <mergeCell ref="B8:B10"/>
    <mergeCell ref="C8:C10"/>
    <mergeCell ref="D8:D10"/>
    <mergeCell ref="E8:E10"/>
    <mergeCell ref="F8:F10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9" width="26.421875" style="2" customWidth="1"/>
    <col min="10" max="10" width="19.8515625" style="2" customWidth="1"/>
    <col min="11" max="11" width="22.140625" style="2" customWidth="1"/>
    <col min="12" max="12" width="25.57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79" t="s">
        <v>0</v>
      </c>
      <c r="C1" s="79"/>
      <c r="D1" s="79"/>
      <c r="E1" s="80" t="s">
        <v>41</v>
      </c>
      <c r="F1" s="80"/>
      <c r="G1" s="55" t="s">
        <v>50</v>
      </c>
      <c r="H1" s="53" t="s">
        <v>42</v>
      </c>
      <c r="K1" s="8" t="s">
        <v>31</v>
      </c>
      <c r="L1" s="3">
        <f>+O1-M7</f>
        <v>0</v>
      </c>
      <c r="M1" s="5" t="s">
        <v>1</v>
      </c>
      <c r="N1" s="6"/>
      <c r="O1" s="7">
        <f>SUM(H7:L7)</f>
        <v>1169.25</v>
      </c>
      <c r="P1" s="3" t="s">
        <v>28</v>
      </c>
    </row>
    <row r="2" spans="1:16" s="8" customFormat="1" ht="35.25" customHeight="1">
      <c r="A2" s="4"/>
      <c r="B2" s="81" t="s">
        <v>2</v>
      </c>
      <c r="C2" s="81"/>
      <c r="D2" s="81"/>
      <c r="E2" s="80"/>
      <c r="F2" s="80"/>
      <c r="G2" s="9"/>
      <c r="H2" s="9"/>
      <c r="M2" s="10" t="s">
        <v>3</v>
      </c>
      <c r="N2" s="11"/>
      <c r="O2" s="12"/>
      <c r="P2" s="3" t="s">
        <v>27</v>
      </c>
    </row>
    <row r="3" spans="1:17" s="8" customFormat="1" ht="35.25" customHeight="1">
      <c r="A3" s="4"/>
      <c r="B3" s="81" t="s">
        <v>26</v>
      </c>
      <c r="C3" s="81"/>
      <c r="D3" s="81"/>
      <c r="E3" s="80" t="s">
        <v>28</v>
      </c>
      <c r="F3" s="80"/>
      <c r="M3" s="10" t="s">
        <v>4</v>
      </c>
      <c r="N3" s="11"/>
      <c r="O3" s="12">
        <f>+N7</f>
        <v>694.15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>
        <v>15</v>
      </c>
      <c r="F5" s="14"/>
      <c r="G5" s="10" t="s">
        <v>7</v>
      </c>
      <c r="H5" s="21">
        <v>1.38</v>
      </c>
      <c r="M5" s="88" t="s">
        <v>8</v>
      </c>
      <c r="N5" s="88"/>
      <c r="O5" s="22">
        <f>O1-O2-O3-O4</f>
        <v>475.1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29</v>
      </c>
      <c r="E7" s="109" t="s">
        <v>11</v>
      </c>
      <c r="F7" s="110"/>
      <c r="G7" s="25">
        <f aca="true" t="shared" si="0" ref="G7:N7">SUM(G11:G83)</f>
        <v>160</v>
      </c>
      <c r="H7" s="25">
        <f>SUM(H11:H83)</f>
        <v>0</v>
      </c>
      <c r="I7" s="73">
        <f t="shared" si="0"/>
        <v>51.4</v>
      </c>
      <c r="J7" s="74">
        <f t="shared" si="0"/>
        <v>408</v>
      </c>
      <c r="K7" s="74">
        <f t="shared" si="0"/>
        <v>351.9</v>
      </c>
      <c r="L7" s="74">
        <f t="shared" si="0"/>
        <v>357.95</v>
      </c>
      <c r="M7" s="74">
        <f t="shared" si="0"/>
        <v>1169.25</v>
      </c>
      <c r="N7" s="75">
        <f t="shared" si="0"/>
        <v>694.15</v>
      </c>
      <c r="O7" s="13">
        <f>+M7-SUM(I7:L7)</f>
        <v>0</v>
      </c>
    </row>
    <row r="8" spans="1:17" ht="36" customHeight="1" thickBot="1" thickTop="1">
      <c r="A8" s="99"/>
      <c r="B8" s="72"/>
      <c r="C8" s="101" t="s">
        <v>13</v>
      </c>
      <c r="D8" s="103" t="s">
        <v>25</v>
      </c>
      <c r="E8" s="102" t="s">
        <v>14</v>
      </c>
      <c r="F8" s="104" t="s">
        <v>34</v>
      </c>
      <c r="G8" s="105" t="s">
        <v>15</v>
      </c>
      <c r="H8" s="114" t="s">
        <v>16</v>
      </c>
      <c r="I8" s="106" t="s">
        <v>39</v>
      </c>
      <c r="J8" s="106" t="s">
        <v>38</v>
      </c>
      <c r="K8" s="107" t="s">
        <v>37</v>
      </c>
      <c r="L8" s="108"/>
      <c r="M8" s="113" t="s">
        <v>17</v>
      </c>
      <c r="N8" s="117" t="s">
        <v>18</v>
      </c>
      <c r="O8" s="83" t="s">
        <v>19</v>
      </c>
      <c r="Q8" s="2"/>
    </row>
    <row r="9" spans="1:17" ht="36" customHeight="1" thickBot="1" thickTop="1">
      <c r="A9" s="100"/>
      <c r="B9" s="72" t="s">
        <v>12</v>
      </c>
      <c r="C9" s="102"/>
      <c r="D9" s="102"/>
      <c r="E9" s="102"/>
      <c r="F9" s="104"/>
      <c r="G9" s="105"/>
      <c r="H9" s="115"/>
      <c r="I9" s="92" t="s">
        <v>39</v>
      </c>
      <c r="J9" s="92" t="s">
        <v>38</v>
      </c>
      <c r="K9" s="84" t="s">
        <v>23</v>
      </c>
      <c r="L9" s="112" t="s">
        <v>24</v>
      </c>
      <c r="M9" s="95"/>
      <c r="N9" s="82"/>
      <c r="O9" s="83"/>
      <c r="Q9" s="2"/>
    </row>
    <row r="10" spans="1:17" ht="37.5" customHeight="1" thickBot="1" thickTop="1">
      <c r="A10" s="100"/>
      <c r="B10" s="60"/>
      <c r="C10" s="102"/>
      <c r="D10" s="102"/>
      <c r="E10" s="102"/>
      <c r="F10" s="104"/>
      <c r="G10" s="29" t="s">
        <v>20</v>
      </c>
      <c r="H10" s="116"/>
      <c r="I10" s="92"/>
      <c r="J10" s="92"/>
      <c r="K10" s="111"/>
      <c r="L10" s="87"/>
      <c r="M10" s="95"/>
      <c r="N10" s="82"/>
      <c r="O10" s="83"/>
      <c r="Q10" s="2"/>
    </row>
    <row r="11" spans="1:17" ht="30" customHeight="1" thickTop="1">
      <c r="A11" s="30">
        <v>1</v>
      </c>
      <c r="B11" s="50">
        <v>40435</v>
      </c>
      <c r="C11" s="32"/>
      <c r="D11" s="32" t="s">
        <v>44</v>
      </c>
      <c r="E11" s="77"/>
      <c r="F11" s="77" t="s">
        <v>43</v>
      </c>
      <c r="G11" s="34"/>
      <c r="H11" s="36">
        <f>IF($E$3="si",($H$5/$H$6*G11),IF($E$3="no",G11*$H$4,0))</f>
        <v>0</v>
      </c>
      <c r="I11" s="36"/>
      <c r="J11" s="37"/>
      <c r="K11" s="38"/>
      <c r="L11" s="40">
        <v>13.75</v>
      </c>
      <c r="M11" s="42">
        <f>SUM(H11:L11)</f>
        <v>13.75</v>
      </c>
      <c r="N11" s="43">
        <v>13.75</v>
      </c>
      <c r="O11" s="44" t="str">
        <f>IF($F11="Milano","X","")</f>
        <v>X</v>
      </c>
      <c r="Q11" s="2"/>
    </row>
    <row r="12" spans="1:17" ht="30" customHeight="1">
      <c r="A12" s="45">
        <v>2</v>
      </c>
      <c r="B12" s="50">
        <v>40442</v>
      </c>
      <c r="C12" s="32"/>
      <c r="D12" s="47" t="s">
        <v>45</v>
      </c>
      <c r="E12" s="77"/>
      <c r="F12" s="77" t="s">
        <v>43</v>
      </c>
      <c r="G12" s="34"/>
      <c r="H12" s="36">
        <f aca="true" t="shared" si="1" ref="H12:H83">IF($E$3="si",($H$5/$H$6*G12),IF($E$3="no",G12*$H$4,0))</f>
        <v>0</v>
      </c>
      <c r="I12" s="36"/>
      <c r="J12" s="37"/>
      <c r="K12" s="38">
        <v>247.5</v>
      </c>
      <c r="L12" s="40"/>
      <c r="M12" s="42">
        <f>SUM(H12:L12)</f>
        <v>247.5</v>
      </c>
      <c r="N12" s="46">
        <v>247.5</v>
      </c>
      <c r="O12" s="44" t="str">
        <f aca="true" t="shared" si="2" ref="O12:O83">IF($F12="Milano","X","")</f>
        <v>X</v>
      </c>
      <c r="Q12" s="2"/>
    </row>
    <row r="13" spans="1:17" ht="30" customHeight="1">
      <c r="A13" s="45">
        <v>3</v>
      </c>
      <c r="B13" s="31">
        <v>40443</v>
      </c>
      <c r="C13" s="32"/>
      <c r="D13" s="32" t="s">
        <v>45</v>
      </c>
      <c r="E13" s="77"/>
      <c r="F13" s="77" t="s">
        <v>43</v>
      </c>
      <c r="G13" s="34"/>
      <c r="H13" s="36">
        <f t="shared" si="1"/>
        <v>0</v>
      </c>
      <c r="I13" s="36"/>
      <c r="J13" s="37"/>
      <c r="K13" s="38">
        <v>104.4</v>
      </c>
      <c r="L13" s="40"/>
      <c r="M13" s="42">
        <f aca="true" t="shared" si="3" ref="M13:M18">SUM(H13:L13)</f>
        <v>104.4</v>
      </c>
      <c r="N13" s="46">
        <v>104.4</v>
      </c>
      <c r="O13" s="44" t="str">
        <f t="shared" si="2"/>
        <v>X</v>
      </c>
      <c r="Q13" s="2"/>
    </row>
    <row r="14" spans="1:17" ht="30" customHeight="1">
      <c r="A14" s="45">
        <v>4</v>
      </c>
      <c r="B14" s="31">
        <v>40441</v>
      </c>
      <c r="C14" s="32"/>
      <c r="D14" s="32" t="s">
        <v>46</v>
      </c>
      <c r="E14" s="77"/>
      <c r="F14" s="77" t="s">
        <v>43</v>
      </c>
      <c r="G14" s="34"/>
      <c r="H14" s="36">
        <f t="shared" si="1"/>
        <v>0</v>
      </c>
      <c r="I14" s="36"/>
      <c r="J14" s="37"/>
      <c r="K14" s="38"/>
      <c r="L14" s="40">
        <v>286.5</v>
      </c>
      <c r="M14" s="42">
        <f>SUM(H14:L14)</f>
        <v>286.5</v>
      </c>
      <c r="N14" s="46">
        <v>286.5</v>
      </c>
      <c r="O14" s="44" t="str">
        <f t="shared" si="2"/>
        <v>X</v>
      </c>
      <c r="Q14" s="2"/>
    </row>
    <row r="15" spans="1:17" ht="30" customHeight="1">
      <c r="A15" s="45">
        <v>5</v>
      </c>
      <c r="B15" s="31">
        <v>40441</v>
      </c>
      <c r="C15" s="32"/>
      <c r="D15" s="32" t="s">
        <v>46</v>
      </c>
      <c r="E15" s="77"/>
      <c r="F15" s="77" t="s">
        <v>43</v>
      </c>
      <c r="G15" s="34"/>
      <c r="H15" s="36">
        <f t="shared" si="1"/>
        <v>0</v>
      </c>
      <c r="I15" s="36"/>
      <c r="J15" s="37"/>
      <c r="K15" s="38"/>
      <c r="L15" s="40">
        <v>42</v>
      </c>
      <c r="M15" s="42">
        <f t="shared" si="3"/>
        <v>42</v>
      </c>
      <c r="N15" s="46">
        <v>42</v>
      </c>
      <c r="O15" s="44" t="str">
        <f t="shared" si="2"/>
        <v>X</v>
      </c>
      <c r="Q15" s="2"/>
    </row>
    <row r="16" spans="1:17" ht="30" customHeight="1">
      <c r="A16" s="45">
        <v>6</v>
      </c>
      <c r="B16" s="31">
        <v>40430</v>
      </c>
      <c r="C16" s="32"/>
      <c r="D16" s="32" t="s">
        <v>47</v>
      </c>
      <c r="E16" s="77"/>
      <c r="F16" s="77" t="s">
        <v>43</v>
      </c>
      <c r="G16" s="34"/>
      <c r="H16" s="36">
        <f t="shared" si="1"/>
        <v>0</v>
      </c>
      <c r="I16" s="36">
        <v>18</v>
      </c>
      <c r="J16" s="37"/>
      <c r="K16" s="38"/>
      <c r="L16" s="40"/>
      <c r="M16" s="42">
        <f t="shared" si="3"/>
        <v>18</v>
      </c>
      <c r="N16" s="46"/>
      <c r="O16" s="44" t="str">
        <f t="shared" si="2"/>
        <v>X</v>
      </c>
      <c r="Q16" s="2"/>
    </row>
    <row r="17" spans="1:17" ht="30" customHeight="1">
      <c r="A17" s="45">
        <v>7</v>
      </c>
      <c r="B17" s="31">
        <v>40431</v>
      </c>
      <c r="C17" s="32"/>
      <c r="D17" s="32" t="s">
        <v>47</v>
      </c>
      <c r="E17" s="77"/>
      <c r="F17" s="77" t="s">
        <v>43</v>
      </c>
      <c r="G17" s="34"/>
      <c r="H17" s="36">
        <f t="shared" si="1"/>
        <v>0</v>
      </c>
      <c r="I17" s="36">
        <v>1.4</v>
      </c>
      <c r="J17" s="37"/>
      <c r="K17" s="38"/>
      <c r="L17" s="40"/>
      <c r="M17" s="42">
        <f t="shared" si="3"/>
        <v>1.4</v>
      </c>
      <c r="N17" s="46"/>
      <c r="O17" s="44" t="str">
        <f t="shared" si="2"/>
        <v>X</v>
      </c>
      <c r="Q17" s="2"/>
    </row>
    <row r="18" spans="1:17" ht="30" customHeight="1">
      <c r="A18" s="45">
        <v>8</v>
      </c>
      <c r="B18" s="31">
        <v>40438</v>
      </c>
      <c r="C18" s="32"/>
      <c r="D18" s="32" t="s">
        <v>48</v>
      </c>
      <c r="E18" s="77"/>
      <c r="F18" s="77" t="s">
        <v>43</v>
      </c>
      <c r="G18" s="34"/>
      <c r="H18" s="36">
        <f t="shared" si="1"/>
        <v>0</v>
      </c>
      <c r="I18" s="36">
        <v>28</v>
      </c>
      <c r="J18" s="37"/>
      <c r="K18" s="38"/>
      <c r="L18" s="38"/>
      <c r="M18" s="42">
        <f t="shared" si="3"/>
        <v>28</v>
      </c>
      <c r="N18" s="46"/>
      <c r="O18" s="44" t="str">
        <f t="shared" si="2"/>
        <v>X</v>
      </c>
      <c r="Q18" s="2"/>
    </row>
    <row r="19" spans="1:17" ht="30" customHeight="1">
      <c r="A19" s="45">
        <v>9</v>
      </c>
      <c r="B19" s="31">
        <v>40435</v>
      </c>
      <c r="C19" s="32"/>
      <c r="D19" s="47" t="s">
        <v>48</v>
      </c>
      <c r="E19" s="77"/>
      <c r="F19" s="77" t="s">
        <v>43</v>
      </c>
      <c r="G19" s="48"/>
      <c r="H19" s="36">
        <f t="shared" si="1"/>
        <v>0</v>
      </c>
      <c r="I19" s="36">
        <v>2</v>
      </c>
      <c r="J19" s="37"/>
      <c r="K19" s="38"/>
      <c r="L19" s="38"/>
      <c r="M19" s="42">
        <f aca="true" t="shared" si="4" ref="M19:M83">SUM(H19:L19)</f>
        <v>2</v>
      </c>
      <c r="N19" s="46"/>
      <c r="O19" s="44" t="str">
        <f t="shared" si="2"/>
        <v>X</v>
      </c>
      <c r="Q19" s="2"/>
    </row>
    <row r="20" spans="1:17" ht="30" customHeight="1">
      <c r="A20" s="45">
        <v>10</v>
      </c>
      <c r="B20" s="31">
        <v>40438</v>
      </c>
      <c r="C20" s="32"/>
      <c r="D20" s="47" t="s">
        <v>48</v>
      </c>
      <c r="E20" s="77"/>
      <c r="F20" s="77" t="s">
        <v>43</v>
      </c>
      <c r="G20" s="48"/>
      <c r="H20" s="36">
        <f t="shared" si="1"/>
        <v>0</v>
      </c>
      <c r="I20" s="36">
        <v>2</v>
      </c>
      <c r="J20" s="37"/>
      <c r="K20" s="38"/>
      <c r="L20" s="38"/>
      <c r="M20" s="42">
        <f t="shared" si="4"/>
        <v>2</v>
      </c>
      <c r="N20" s="46"/>
      <c r="O20" s="44" t="str">
        <f t="shared" si="2"/>
        <v>X</v>
      </c>
      <c r="Q20" s="2"/>
    </row>
    <row r="21" spans="1:17" ht="30" customHeight="1">
      <c r="A21" s="45">
        <v>11</v>
      </c>
      <c r="B21" s="31">
        <v>40430</v>
      </c>
      <c r="C21" s="32"/>
      <c r="D21" s="47" t="s">
        <v>47</v>
      </c>
      <c r="E21" s="77"/>
      <c r="F21" s="77" t="s">
        <v>49</v>
      </c>
      <c r="G21" s="48"/>
      <c r="H21" s="36">
        <f t="shared" si="1"/>
        <v>0</v>
      </c>
      <c r="I21" s="36"/>
      <c r="J21" s="37">
        <v>48</v>
      </c>
      <c r="K21" s="38"/>
      <c r="L21" s="38"/>
      <c r="M21" s="42">
        <f t="shared" si="4"/>
        <v>48</v>
      </c>
      <c r="N21" s="46"/>
      <c r="O21" s="44">
        <f t="shared" si="2"/>
      </c>
      <c r="Q21" s="2"/>
    </row>
    <row r="22" spans="1:17" ht="30" customHeight="1">
      <c r="A22" s="45">
        <v>12</v>
      </c>
      <c r="B22" s="31">
        <v>40430</v>
      </c>
      <c r="C22" s="32"/>
      <c r="D22" s="47" t="s">
        <v>47</v>
      </c>
      <c r="E22" s="77"/>
      <c r="F22" s="77" t="s">
        <v>49</v>
      </c>
      <c r="G22" s="48"/>
      <c r="H22" s="36">
        <f t="shared" si="1"/>
        <v>0</v>
      </c>
      <c r="I22" s="36"/>
      <c r="J22" s="37">
        <v>50</v>
      </c>
      <c r="K22" s="38"/>
      <c r="L22" s="38"/>
      <c r="M22" s="42">
        <f t="shared" si="4"/>
        <v>50</v>
      </c>
      <c r="N22" s="46"/>
      <c r="O22" s="44">
        <f t="shared" si="2"/>
      </c>
      <c r="Q22" s="2"/>
    </row>
    <row r="23" spans="1:17" ht="30" customHeight="1">
      <c r="A23" s="45">
        <v>13</v>
      </c>
      <c r="B23" s="31">
        <v>40430</v>
      </c>
      <c r="C23" s="32"/>
      <c r="D23" s="47" t="s">
        <v>47</v>
      </c>
      <c r="E23" s="77"/>
      <c r="F23" s="77" t="s">
        <v>43</v>
      </c>
      <c r="G23" s="48"/>
      <c r="H23" s="36">
        <f t="shared" si="1"/>
        <v>0</v>
      </c>
      <c r="I23" s="36"/>
      <c r="J23" s="37"/>
      <c r="K23" s="38"/>
      <c r="L23" s="38">
        <v>7</v>
      </c>
      <c r="M23" s="42">
        <f t="shared" si="4"/>
        <v>7</v>
      </c>
      <c r="N23" s="46"/>
      <c r="O23" s="44" t="str">
        <f t="shared" si="2"/>
        <v>X</v>
      </c>
      <c r="Q23" s="2"/>
    </row>
    <row r="24" spans="1:17" ht="30" customHeight="1">
      <c r="A24" s="45">
        <v>14</v>
      </c>
      <c r="B24" s="31">
        <v>40430</v>
      </c>
      <c r="C24" s="32"/>
      <c r="D24" s="47" t="s">
        <v>47</v>
      </c>
      <c r="E24" s="77"/>
      <c r="F24" s="77" t="s">
        <v>49</v>
      </c>
      <c r="G24" s="48"/>
      <c r="H24" s="36"/>
      <c r="I24" s="36"/>
      <c r="J24" s="37"/>
      <c r="K24" s="38"/>
      <c r="L24" s="38">
        <v>8.7</v>
      </c>
      <c r="M24" s="42">
        <f t="shared" si="4"/>
        <v>8.7</v>
      </c>
      <c r="N24" s="46"/>
      <c r="O24" s="44">
        <f t="shared" si="2"/>
      </c>
      <c r="Q24" s="2"/>
    </row>
    <row r="25" spans="1:17" ht="30" customHeight="1">
      <c r="A25" s="45">
        <v>15</v>
      </c>
      <c r="B25" s="31">
        <v>40430</v>
      </c>
      <c r="C25" s="32"/>
      <c r="D25" s="47" t="s">
        <v>47</v>
      </c>
      <c r="E25" s="77"/>
      <c r="F25" s="77" t="s">
        <v>43</v>
      </c>
      <c r="G25" s="48">
        <v>40</v>
      </c>
      <c r="H25" s="36"/>
      <c r="I25" s="36"/>
      <c r="J25" s="37"/>
      <c r="K25" s="38"/>
      <c r="L25" s="38"/>
      <c r="M25" s="42">
        <f t="shared" si="4"/>
        <v>0</v>
      </c>
      <c r="N25" s="46"/>
      <c r="O25" s="44" t="str">
        <f t="shared" si="2"/>
        <v>X</v>
      </c>
      <c r="Q25" s="2"/>
    </row>
    <row r="26" spans="1:17" ht="30" customHeight="1">
      <c r="A26" s="45">
        <v>16</v>
      </c>
      <c r="B26" s="31">
        <v>40430</v>
      </c>
      <c r="C26" s="32"/>
      <c r="D26" s="47" t="s">
        <v>47</v>
      </c>
      <c r="E26" s="77"/>
      <c r="F26" s="77" t="s">
        <v>43</v>
      </c>
      <c r="G26" s="48">
        <v>40</v>
      </c>
      <c r="H26" s="36"/>
      <c r="I26" s="36"/>
      <c r="J26" s="37"/>
      <c r="K26" s="38"/>
      <c r="L26" s="38"/>
      <c r="M26" s="42">
        <f t="shared" si="4"/>
        <v>0</v>
      </c>
      <c r="N26" s="46"/>
      <c r="O26" s="44" t="str">
        <f t="shared" si="2"/>
        <v>X</v>
      </c>
      <c r="Q26" s="2"/>
    </row>
    <row r="27" spans="1:17" ht="30" customHeight="1">
      <c r="A27" s="45">
        <v>17</v>
      </c>
      <c r="B27" s="31">
        <v>40435</v>
      </c>
      <c r="C27" s="32"/>
      <c r="D27" s="47" t="s">
        <v>48</v>
      </c>
      <c r="E27" s="77"/>
      <c r="F27" s="77" t="s">
        <v>43</v>
      </c>
      <c r="G27" s="48">
        <v>40</v>
      </c>
      <c r="H27" s="36"/>
      <c r="I27" s="36"/>
      <c r="J27" s="37"/>
      <c r="K27" s="38"/>
      <c r="L27" s="38"/>
      <c r="M27" s="42">
        <f t="shared" si="4"/>
        <v>0</v>
      </c>
      <c r="N27" s="46"/>
      <c r="O27" s="44" t="str">
        <f t="shared" si="2"/>
        <v>X</v>
      </c>
      <c r="Q27" s="2"/>
    </row>
    <row r="28" spans="1:17" ht="30" customHeight="1">
      <c r="A28" s="45">
        <v>18</v>
      </c>
      <c r="B28" s="31">
        <v>40438</v>
      </c>
      <c r="C28" s="32"/>
      <c r="D28" s="47" t="s">
        <v>48</v>
      </c>
      <c r="E28" s="77"/>
      <c r="F28" s="77" t="s">
        <v>43</v>
      </c>
      <c r="G28" s="48">
        <v>40</v>
      </c>
      <c r="H28" s="36"/>
      <c r="I28" s="36"/>
      <c r="J28" s="37"/>
      <c r="K28" s="38"/>
      <c r="L28" s="38"/>
      <c r="M28" s="42">
        <f t="shared" si="4"/>
        <v>0</v>
      </c>
      <c r="N28" s="46"/>
      <c r="O28" s="44" t="str">
        <f t="shared" si="2"/>
        <v>X</v>
      </c>
      <c r="Q28" s="2"/>
    </row>
    <row r="29" spans="1:17" ht="30" customHeight="1">
      <c r="A29" s="45">
        <v>19</v>
      </c>
      <c r="B29" s="31">
        <v>40443</v>
      </c>
      <c r="C29" s="32"/>
      <c r="D29" s="47" t="s">
        <v>51</v>
      </c>
      <c r="E29" s="77"/>
      <c r="F29" s="77" t="s">
        <v>43</v>
      </c>
      <c r="G29" s="48"/>
      <c r="H29" s="36"/>
      <c r="I29" s="36"/>
      <c r="J29" s="37">
        <v>310</v>
      </c>
      <c r="K29" s="38"/>
      <c r="L29" s="38"/>
      <c r="M29" s="42">
        <f t="shared" si="4"/>
        <v>310</v>
      </c>
      <c r="N29" s="46"/>
      <c r="O29" s="44" t="str">
        <f t="shared" si="2"/>
        <v>X</v>
      </c>
      <c r="Q29" s="2"/>
    </row>
    <row r="30" spans="1:17" ht="30" customHeight="1">
      <c r="A30" s="45">
        <v>20</v>
      </c>
      <c r="B30" s="31"/>
      <c r="C30" s="32"/>
      <c r="D30" s="47"/>
      <c r="E30" s="77"/>
      <c r="F30" s="77"/>
      <c r="G30" s="48"/>
      <c r="H30" s="36"/>
      <c r="I30" s="36"/>
      <c r="J30" s="37"/>
      <c r="K30" s="38"/>
      <c r="L30" s="38"/>
      <c r="M30" s="42">
        <f t="shared" si="4"/>
        <v>0</v>
      </c>
      <c r="N30" s="46"/>
      <c r="O30" s="44">
        <f t="shared" si="2"/>
      </c>
      <c r="Q30" s="2"/>
    </row>
    <row r="31" spans="1:17" ht="30" customHeight="1">
      <c r="A31" s="45">
        <v>21</v>
      </c>
      <c r="B31" s="31"/>
      <c r="C31" s="32"/>
      <c r="D31" s="47"/>
      <c r="E31" s="77"/>
      <c r="F31" s="77"/>
      <c r="G31" s="48"/>
      <c r="H31" s="36"/>
      <c r="I31" s="36"/>
      <c r="J31" s="37"/>
      <c r="K31" s="38"/>
      <c r="L31" s="38"/>
      <c r="M31" s="42">
        <f t="shared" si="4"/>
        <v>0</v>
      </c>
      <c r="N31" s="46"/>
      <c r="O31" s="44">
        <f t="shared" si="2"/>
      </c>
      <c r="Q31" s="2"/>
    </row>
    <row r="32" spans="1:17" ht="30" customHeight="1">
      <c r="A32" s="45">
        <v>22</v>
      </c>
      <c r="B32" s="31"/>
      <c r="C32" s="32"/>
      <c r="D32" s="47"/>
      <c r="E32" s="77"/>
      <c r="F32" s="77"/>
      <c r="G32" s="48"/>
      <c r="H32" s="36"/>
      <c r="I32" s="36"/>
      <c r="J32" s="37"/>
      <c r="K32" s="38"/>
      <c r="L32" s="38"/>
      <c r="M32" s="42">
        <f t="shared" si="4"/>
        <v>0</v>
      </c>
      <c r="N32" s="46"/>
      <c r="O32" s="44">
        <f t="shared" si="2"/>
      </c>
      <c r="Q32" s="2"/>
    </row>
    <row r="33" spans="1:17" ht="30" customHeight="1">
      <c r="A33" s="45">
        <v>23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>
        <f t="shared" si="2"/>
      </c>
      <c r="Q33" s="2"/>
    </row>
    <row r="34" spans="1:17" ht="30" customHeight="1">
      <c r="A34" s="45">
        <v>24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>
        <f t="shared" si="2"/>
      </c>
      <c r="Q34" s="2"/>
    </row>
    <row r="35" spans="1:17" ht="46.5" customHeight="1">
      <c r="A35" s="45">
        <v>25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>
        <f t="shared" si="2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2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2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2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2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2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2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2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2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2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2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2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2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1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2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1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2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1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2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1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2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1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2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1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2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1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2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1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2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1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2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1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2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1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2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1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2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1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2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1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2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1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2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1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2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1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2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1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2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1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2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1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2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1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2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1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2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1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2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1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2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1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2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1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2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1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2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1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2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1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2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1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2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1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2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1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2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1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2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1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2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1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2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1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2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">
      <c r="A85" s="65"/>
      <c r="B85" s="66" t="s">
        <v>35</v>
      </c>
      <c r="H85" s="66" t="s">
        <v>36</v>
      </c>
      <c r="Q85" s="67"/>
    </row>
  </sheetData>
  <sheetProtection/>
  <mergeCells count="23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L9:L10"/>
    <mergeCell ref="O8:O10"/>
    <mergeCell ref="M8:M10"/>
    <mergeCell ref="H8:H10"/>
    <mergeCell ref="N8:N10"/>
    <mergeCell ref="M5:N5"/>
    <mergeCell ref="B3:D3"/>
    <mergeCell ref="E3:F3"/>
    <mergeCell ref="I8:I10"/>
    <mergeCell ref="K8:L8"/>
    <mergeCell ref="J8:J10"/>
    <mergeCell ref="E7:F7"/>
    <mergeCell ref="K9:K10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H12:I83 K11:L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C12 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2010-10-06T14:58:43Z</cp:lastPrinted>
  <dcterms:created xsi:type="dcterms:W3CDTF">2007-03-06T14:42:56Z</dcterms:created>
  <dcterms:modified xsi:type="dcterms:W3CDTF">2010-10-20T12:45:58Z</dcterms:modified>
  <cp:category/>
  <cp:version/>
  <cp:contentType/>
  <cp:contentStatus/>
  <cp:revision>1</cp:revision>
</cp:coreProperties>
</file>