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FIERE 2012" sheetId="1" r:id="rId1"/>
    <sheet name="Extra Furniture ISS" sheetId="2" r:id="rId2"/>
    <sheet name="FIERE 2013" sheetId="3" r:id="rId3"/>
  </sheets>
  <calcPr calcId="124519"/>
</workbook>
</file>

<file path=xl/calcChain.xml><?xml version="1.0" encoding="utf-8"?>
<calcChain xmlns="http://schemas.openxmlformats.org/spreadsheetml/2006/main">
  <c r="G13" i="1"/>
  <c r="G14"/>
  <c r="I14"/>
  <c r="I10"/>
  <c r="I11"/>
  <c r="I12"/>
  <c r="I13"/>
  <c r="I17"/>
  <c r="I12" i="3"/>
  <c r="E14" i="1"/>
  <c r="I21" l="1"/>
  <c r="G11"/>
  <c r="I20"/>
  <c r="I19"/>
  <c r="I18"/>
  <c r="E9"/>
  <c r="G4"/>
  <c r="I4" s="1"/>
  <c r="I8"/>
  <c r="G5"/>
  <c r="I5" s="1"/>
  <c r="G3"/>
  <c r="I9"/>
  <c r="G9"/>
  <c r="G7"/>
  <c r="G6"/>
  <c r="I6"/>
  <c r="G2"/>
  <c r="I2" s="1"/>
  <c r="I7"/>
  <c r="I3"/>
</calcChain>
</file>

<file path=xl/sharedStrings.xml><?xml version="1.0" encoding="utf-8"?>
<sst xmlns="http://schemas.openxmlformats.org/spreadsheetml/2006/main" count="151" uniqueCount="128">
  <si>
    <t>DATA</t>
  </si>
  <si>
    <t>EVENTO/FIERA</t>
  </si>
  <si>
    <t>LUOGO</t>
  </si>
  <si>
    <t>COSTO ISCRIZIONE</t>
  </si>
  <si>
    <t>COSTI ACCESSORI (NOLEGGIO TV ECC)</t>
  </si>
  <si>
    <t>WEB LINK</t>
  </si>
  <si>
    <t>http://www.adsgroup.org.uk/pages/19524782.asp</t>
  </si>
  <si>
    <t>31 Jan - 02 Feb 2012</t>
  </si>
  <si>
    <t>Security &amp; Policing 2012 (HOSDB)</t>
  </si>
  <si>
    <t>Farnborough - United Kingdom</t>
  </si>
  <si>
    <t>http://www.issworldtraining.com/ISS_MEA/</t>
  </si>
  <si>
    <t>Dubai - UAE</t>
  </si>
  <si>
    <t>ISS World Middle East</t>
  </si>
  <si>
    <t>13 - 15 February 2012</t>
  </si>
  <si>
    <t>LAAD Security</t>
  </si>
  <si>
    <t>10 - 12 April 2012</t>
  </si>
  <si>
    <t>Rio de Janeiro - Brazil</t>
  </si>
  <si>
    <t>http://www.laadsecurity.com/</t>
  </si>
  <si>
    <t>ISS World Europe</t>
  </si>
  <si>
    <t>Prague - CZ</t>
  </si>
  <si>
    <t>http://eventful.com/budapest/events/iss-world-europe-2012-/E0-001-018506693-9</t>
  </si>
  <si>
    <t>ISS Latin American</t>
  </si>
  <si>
    <t>http://www.issworldtraining.com/ISS_BRASILIA/index1.htm</t>
  </si>
  <si>
    <t>26 - 28 July 2012</t>
  </si>
  <si>
    <t>Brasilia - Brazil</t>
  </si>
  <si>
    <t>ISS USA</t>
  </si>
  <si>
    <t>Washington DC - USA</t>
  </si>
  <si>
    <t>10 - 12 October 2012</t>
  </si>
  <si>
    <t>http://en.milipolqatar.com/</t>
  </si>
  <si>
    <t>Milipol Qatar</t>
  </si>
  <si>
    <t>Doha - Qatar</t>
  </si>
  <si>
    <t>ISS Far East</t>
  </si>
  <si>
    <t>Kuala Lumpur - Malaysia</t>
  </si>
  <si>
    <t>http://www.issworldtraining.com/ISS_AP/</t>
  </si>
  <si>
    <t>11 - 15 June 2012</t>
  </si>
  <si>
    <t>Bali</t>
  </si>
  <si>
    <t>ADS Security&amp;Policing</t>
  </si>
  <si>
    <t>FORNITORE</t>
  </si>
  <si>
    <t>Clarion Events</t>
  </si>
  <si>
    <t>TOTALE COSTI</t>
  </si>
  <si>
    <t>IT Services + Premier Showfreight + JMT Display + Mail Boxes</t>
  </si>
  <si>
    <t>AFFNA</t>
  </si>
  <si>
    <t>SPEDIZIONE</t>
  </si>
  <si>
    <t>08 - 10 October 2012</t>
  </si>
  <si>
    <t>ISS</t>
  </si>
  <si>
    <t>Meeting Room</t>
  </si>
  <si>
    <t>Stand</t>
  </si>
  <si>
    <t>Conference Rooms (Tracks)</t>
  </si>
  <si>
    <t>1 Table + 8 Chairs</t>
  </si>
  <si>
    <t>Internet leased line (not wi-fi)</t>
  </si>
  <si>
    <t>1 Monitor (37''/40'')</t>
  </si>
  <si>
    <t>Water</t>
  </si>
  <si>
    <t>3 Black Softchairs</t>
  </si>
  <si>
    <t>1 Brochure Rack</t>
  </si>
  <si>
    <t>1 High Stool</t>
  </si>
  <si>
    <t>06 - 07 June 2012</t>
  </si>
  <si>
    <t>EDS Milipol Qatar</t>
  </si>
  <si>
    <t>Counter Terror Expo</t>
  </si>
  <si>
    <t>16 - 17 May 2012</t>
  </si>
  <si>
    <t xml:space="preserve">IDEC </t>
  </si>
  <si>
    <t>Expo Tecnicrim 2012</t>
  </si>
  <si>
    <t>Cuba</t>
  </si>
  <si>
    <t>10 - 13 September 2012</t>
  </si>
  <si>
    <t>Global Security Asia</t>
  </si>
  <si>
    <t>Singapore - Malaysia</t>
  </si>
  <si>
    <t>02-04 April 2013</t>
  </si>
  <si>
    <t>Palacio de las Convenciones</t>
  </si>
  <si>
    <t>Natia</t>
  </si>
  <si>
    <t>Annapolis</t>
  </si>
  <si>
    <t>07-13 July 2012</t>
  </si>
  <si>
    <t>IALEIA Poland Conference 2012</t>
  </si>
  <si>
    <t>Polonia</t>
  </si>
  <si>
    <t>IALEIA</t>
  </si>
  <si>
    <t>Spazio espositivo</t>
  </si>
  <si>
    <t>Israel HLS 2012</t>
  </si>
  <si>
    <t>Israele</t>
  </si>
  <si>
    <t>Schenker (PON)</t>
  </si>
  <si>
    <t>18 - 20 September</t>
  </si>
  <si>
    <t>HTCIA USA</t>
  </si>
  <si>
    <t>Hershey USA</t>
  </si>
  <si>
    <t>16 - 19 September 2012</t>
  </si>
  <si>
    <t xml:space="preserve">HTCIA </t>
  </si>
  <si>
    <r>
      <rPr>
        <sz val="11"/>
        <color rgb="FFFF0000"/>
        <rFont val="Calibri"/>
        <family val="2"/>
        <scheme val="minor"/>
      </rPr>
      <t>STAND:</t>
    </r>
    <r>
      <rPr>
        <sz val="11"/>
        <color theme="1"/>
        <rFont val="Calibri"/>
        <family val="2"/>
        <scheme val="minor"/>
      </rPr>
      <t xml:space="preserve"> prenotato da noi al momento della conferma partecipazione</t>
    </r>
  </si>
  <si>
    <r>
      <rPr>
        <sz val="11"/>
        <color rgb="FFFF0000"/>
        <rFont val="Calibri"/>
        <family val="2"/>
        <scheme val="minor"/>
      </rPr>
      <t>MEETING ROOM:</t>
    </r>
    <r>
      <rPr>
        <sz val="11"/>
        <color theme="1"/>
        <rFont val="Calibri"/>
        <family val="2"/>
        <scheme val="minor"/>
      </rPr>
      <t xml:space="preserve"> prenotato tramite albergo (Clarion etc)</t>
    </r>
  </si>
  <si>
    <r>
      <rPr>
        <sz val="11"/>
        <color rgb="FFFF0000"/>
        <rFont val="Calibri"/>
        <family val="2"/>
        <scheme val="minor"/>
      </rPr>
      <t>CONFERENCE ROOMS (per i Tracks):</t>
    </r>
    <r>
      <rPr>
        <sz val="11"/>
        <color theme="1"/>
        <rFont val="Calibri"/>
        <family val="2"/>
        <scheme val="minor"/>
      </rPr>
      <t xml:space="preserve"> prenotate da Telestrategies</t>
    </r>
  </si>
  <si>
    <t>5 X ISS</t>
  </si>
  <si>
    <t>MILIPOL PARIGI</t>
  </si>
  <si>
    <t>GSA SINGAPORE</t>
  </si>
  <si>
    <t>IDEC RUSSIA</t>
  </si>
  <si>
    <t>NATIA</t>
  </si>
  <si>
    <t xml:space="preserve">OMAN DEFENSE </t>
  </si>
  <si>
    <t>Schenker (Nomadic)</t>
  </si>
  <si>
    <r>
      <t>Meeting Room+Monitor TV&amp;Internet x Meeting Room + Internet x Conference Ro</t>
    </r>
    <r>
      <rPr>
        <sz val="11"/>
        <rFont val="Calibri"/>
        <family val="2"/>
        <scheme val="minor"/>
      </rPr>
      <t>oms + furniture x stand  + Carpet&amp;Wooden platform +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Cocktail Event+Spedizione PON + Costi Maserati Tipografia</t>
    </r>
  </si>
  <si>
    <t xml:space="preserve">Pass x Partner + Noleggio TV </t>
  </si>
  <si>
    <t>Lassheer + Schenker + Flyer Maserati Tipografia</t>
  </si>
  <si>
    <t>Sedie + Tavolo + Tappeto + TV (Freeman &amp; Projection Technology)</t>
  </si>
  <si>
    <t>CICOM USA</t>
  </si>
  <si>
    <t>Sedie + Tavolo + Prese + TV (inclusi nel costo partecipazione)</t>
  </si>
  <si>
    <t>Inclusi nel costo partecipazione</t>
  </si>
  <si>
    <t>LPR + Clarion Events + Costi extra sdoganamento stand</t>
  </si>
  <si>
    <t>Telestrategies (participation+extra booth)</t>
  </si>
  <si>
    <t>COSTO PARTECIPAZIONE</t>
  </si>
  <si>
    <t>Mail Boxes (Nomadic)</t>
  </si>
  <si>
    <t>Schenker (Pon)</t>
  </si>
  <si>
    <t>Velasco (Nomadic)</t>
  </si>
  <si>
    <t>Costruzione on-site (Pon)</t>
  </si>
  <si>
    <t>Velasco (Roll-up)</t>
  </si>
  <si>
    <t>HT (Roll-up)</t>
  </si>
  <si>
    <t xml:space="preserve">Nomadic </t>
  </si>
  <si>
    <t>GSA</t>
  </si>
  <si>
    <t xml:space="preserve">COSTI ACCESSORI </t>
  </si>
  <si>
    <t>Pixmania: 1 TV LED (12/01/2012)</t>
  </si>
  <si>
    <t>Xilos Golfieri: 1 Nomadic + 1 Pon (21/12/2011)</t>
  </si>
  <si>
    <t>Nomadic: 1 stand x USA (27/04/2012)</t>
  </si>
  <si>
    <t>11-14 November 2012</t>
  </si>
  <si>
    <t xml:space="preserve">LTEC Lawtech Europe Congress </t>
  </si>
  <si>
    <t>CYBER INTELLIGENCE ASIA (KL 12-15 March 2013) (mail Gian 29/08/2012)</t>
  </si>
  <si>
    <t>Link HT su web page della conference + n. 2 Banner Maserati Tipografia + Sedie/Tavolo/Cestino (GES)</t>
  </si>
  <si>
    <t>GPEC Asia, giugno 2013, Malaysia (Mail a me 05/09/12)</t>
  </si>
  <si>
    <t>Receptionist stand + TV meeting room + Internet Meeting&amp;Conference room + Costruzione PON + Flyer 3 lingue (Maserati Tipografia)</t>
  </si>
  <si>
    <t>USD 450,00 (registrazione online sito fiera)</t>
  </si>
  <si>
    <r>
      <t xml:space="preserve">Spedizione Pon (A) + Internet (Bethesda Marriott Hotel) + Flyer (Maserati Tipografia) + </t>
    </r>
    <r>
      <rPr>
        <sz val="11"/>
        <rFont val="Calibri"/>
        <family val="2"/>
        <scheme val="minor"/>
      </rPr>
      <t>Sedie e sgabello (Freeman)</t>
    </r>
  </si>
  <si>
    <r>
      <t xml:space="preserve">EDS Milipol Qatar (upgrade stand) + </t>
    </r>
    <r>
      <rPr>
        <sz val="11"/>
        <rFont val="Calibri"/>
        <family val="2"/>
        <scheme val="minor"/>
      </rPr>
      <t>Spedizione Nomadic (A) + Chair/rack/tool/TV (Comexposium)</t>
    </r>
  </si>
  <si>
    <t>11 -13 December 2012</t>
  </si>
  <si>
    <t xml:space="preserve">Matia </t>
  </si>
  <si>
    <t>Cambridge - USA</t>
  </si>
  <si>
    <t>06-08 November 2012</t>
  </si>
  <si>
    <t>USD 475</t>
  </si>
</sst>
</file>

<file path=xl/styles.xml><?xml version="1.0" encoding="utf-8"?>
<styleSheet xmlns="http://schemas.openxmlformats.org/spreadsheetml/2006/main">
  <numFmts count="1">
    <numFmt numFmtId="164" formatCode="&quot;€&quot;\ #,##0"/>
  </numFmts>
  <fonts count="17">
    <font>
      <sz val="11"/>
      <color theme="1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70C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rgb="FFFF3399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12"/>
      <color rgb="FFCC00FF"/>
      <name val="Calibri"/>
      <family val="2"/>
      <scheme val="minor"/>
    </font>
    <font>
      <u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5E570"/>
      <name val="Calibri"/>
      <family val="2"/>
      <scheme val="minor"/>
    </font>
    <font>
      <sz val="14"/>
      <color rgb="FF05E57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9" fillId="0" borderId="0" xfId="0" applyFont="1"/>
    <xf numFmtId="0" fontId="0" fillId="2" borderId="8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11" xfId="0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3" fillId="0" borderId="4" xfId="1" applyFont="1" applyBorder="1" applyAlignment="1" applyProtection="1">
      <alignment horizontal="center" wrapText="1"/>
    </xf>
    <xf numFmtId="0" fontId="3" fillId="0" borderId="5" xfId="1" applyFont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11" fillId="2" borderId="4" xfId="1" applyFont="1" applyFill="1" applyBorder="1" applyAlignment="1" applyProtection="1">
      <alignment horizontal="center" wrapText="1"/>
    </xf>
    <xf numFmtId="0" fontId="0" fillId="2" borderId="0" xfId="0" applyFill="1"/>
    <xf numFmtId="164" fontId="0" fillId="2" borderId="5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11" fillId="2" borderId="5" xfId="1" applyFont="1" applyFill="1" applyBorder="1" applyAlignment="1" applyProtection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wrapText="1"/>
    </xf>
    <xf numFmtId="0" fontId="0" fillId="2" borderId="5" xfId="0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 wrapText="1"/>
    </xf>
    <xf numFmtId="164" fontId="6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12" fillId="2" borderId="11" xfId="0" applyFont="1" applyFill="1" applyBorder="1"/>
    <xf numFmtId="0" fontId="10" fillId="2" borderId="0" xfId="0" applyFont="1" applyFill="1" applyBorder="1" applyAlignment="1">
      <alignment horizontal="center"/>
    </xf>
    <xf numFmtId="164" fontId="13" fillId="2" borderId="12" xfId="0" applyNumberFormat="1" applyFon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6" fillId="2" borderId="0" xfId="0" applyFont="1" applyFill="1"/>
    <xf numFmtId="0" fontId="0" fillId="0" borderId="5" xfId="0" applyFill="1" applyBorder="1" applyAlignment="1">
      <alignment horizontal="center" wrapText="1"/>
    </xf>
    <xf numFmtId="164" fontId="7" fillId="3" borderId="5" xfId="0" applyNumberFormat="1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5E570"/>
      <color rgb="FF0000FF"/>
      <color rgb="FFCC00FF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sgroup.org.uk/pages/19524782.a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topLeftCell="A13" zoomScale="75" zoomScaleNormal="75" workbookViewId="0">
      <pane xSplit="1" topLeftCell="B1" activePane="topRight" state="frozen"/>
      <selection pane="topRight" activeCell="F15" sqref="F15"/>
    </sheetView>
  </sheetViews>
  <sheetFormatPr defaultColWidth="34.42578125" defaultRowHeight="45" customHeight="1"/>
  <cols>
    <col min="1" max="1" width="41.7109375" style="62" customWidth="1"/>
    <col min="2" max="2" width="32" style="62" customWidth="1"/>
    <col min="3" max="3" width="22.42578125" style="62" customWidth="1"/>
    <col min="4" max="4" width="26.140625" style="62" customWidth="1"/>
    <col min="5" max="5" width="31.7109375" style="62" customWidth="1"/>
    <col min="6" max="6" width="26.28515625" style="62" customWidth="1"/>
    <col min="7" max="7" width="23" style="62" customWidth="1"/>
    <col min="8" max="8" width="35.7109375" style="74" customWidth="1"/>
    <col min="9" max="9" width="23.5703125" style="62" customWidth="1"/>
    <col min="10" max="10" width="38.5703125" style="62" customWidth="1"/>
    <col min="11" max="16384" width="34.42578125" style="62"/>
  </cols>
  <sheetData>
    <row r="1" spans="1:10" s="104" customFormat="1" ht="45" customHeight="1" thickBot="1">
      <c r="A1" s="99" t="s">
        <v>1</v>
      </c>
      <c r="B1" s="100" t="s">
        <v>2</v>
      </c>
      <c r="C1" s="101" t="s">
        <v>0</v>
      </c>
      <c r="D1" s="101" t="s">
        <v>42</v>
      </c>
      <c r="E1" s="99" t="s">
        <v>101</v>
      </c>
      <c r="F1" s="102" t="s">
        <v>37</v>
      </c>
      <c r="G1" s="103" t="s">
        <v>110</v>
      </c>
      <c r="H1" s="103" t="s">
        <v>37</v>
      </c>
      <c r="I1" s="102" t="s">
        <v>39</v>
      </c>
      <c r="J1" s="99" t="s">
        <v>5</v>
      </c>
    </row>
    <row r="2" spans="1:10" ht="66" customHeight="1">
      <c r="A2" s="96" t="s">
        <v>8</v>
      </c>
      <c r="B2" s="81" t="s">
        <v>9</v>
      </c>
      <c r="C2" s="58" t="s">
        <v>7</v>
      </c>
      <c r="D2" s="58" t="s">
        <v>102</v>
      </c>
      <c r="E2" s="59">
        <v>4795.2700000000004</v>
      </c>
      <c r="F2" s="58" t="s">
        <v>36</v>
      </c>
      <c r="G2" s="59">
        <f>364.29+198.85+395.2+444.07</f>
        <v>1402.4099999999999</v>
      </c>
      <c r="H2" s="60" t="s">
        <v>40</v>
      </c>
      <c r="I2" s="78">
        <f t="shared" ref="I2:I14" si="0">E2+G2</f>
        <v>6197.68</v>
      </c>
      <c r="J2" s="61" t="s">
        <v>6</v>
      </c>
    </row>
    <row r="3" spans="1:10" ht="66" customHeight="1">
      <c r="A3" s="97" t="s">
        <v>12</v>
      </c>
      <c r="B3" s="70" t="s">
        <v>11</v>
      </c>
      <c r="C3" s="55" t="s">
        <v>13</v>
      </c>
      <c r="D3" s="55" t="s">
        <v>103</v>
      </c>
      <c r="E3" s="63">
        <v>10857.83</v>
      </c>
      <c r="F3" s="75" t="s">
        <v>100</v>
      </c>
      <c r="G3" s="63">
        <f>827.08+4205.57+127</f>
        <v>5159.6499999999996</v>
      </c>
      <c r="H3" s="64" t="s">
        <v>94</v>
      </c>
      <c r="I3" s="79">
        <f t="shared" si="0"/>
        <v>16017.48</v>
      </c>
      <c r="J3" s="65" t="s">
        <v>10</v>
      </c>
    </row>
    <row r="4" spans="1:10" ht="66" customHeight="1">
      <c r="A4" s="97" t="s">
        <v>14</v>
      </c>
      <c r="B4" s="70" t="s">
        <v>16</v>
      </c>
      <c r="C4" s="55" t="s">
        <v>15</v>
      </c>
      <c r="D4" s="55" t="s">
        <v>102</v>
      </c>
      <c r="E4" s="63">
        <v>7869.94</v>
      </c>
      <c r="F4" s="55" t="s">
        <v>38</v>
      </c>
      <c r="G4" s="63">
        <f>189.91+1418.63+2230</f>
        <v>3838.54</v>
      </c>
      <c r="H4" s="64" t="s">
        <v>99</v>
      </c>
      <c r="I4" s="79">
        <f t="shared" si="0"/>
        <v>11708.48</v>
      </c>
      <c r="J4" s="65" t="s">
        <v>17</v>
      </c>
    </row>
    <row r="5" spans="1:10" ht="86.25" customHeight="1">
      <c r="A5" s="97" t="s">
        <v>57</v>
      </c>
      <c r="B5" s="70" t="s">
        <v>26</v>
      </c>
      <c r="C5" s="55" t="s">
        <v>58</v>
      </c>
      <c r="D5" s="55" t="s">
        <v>104</v>
      </c>
      <c r="E5" s="63">
        <v>2537</v>
      </c>
      <c r="F5" s="55" t="s">
        <v>38</v>
      </c>
      <c r="G5" s="63">
        <f>681+815</f>
        <v>1496</v>
      </c>
      <c r="H5" s="64" t="s">
        <v>95</v>
      </c>
      <c r="I5" s="79">
        <f t="shared" si="0"/>
        <v>4033</v>
      </c>
      <c r="J5" s="65"/>
    </row>
    <row r="6" spans="1:10" ht="88.5" customHeight="1">
      <c r="A6" s="97" t="s">
        <v>18</v>
      </c>
      <c r="B6" s="70" t="s">
        <v>19</v>
      </c>
      <c r="C6" s="55" t="s">
        <v>55</v>
      </c>
      <c r="D6" s="55" t="s">
        <v>103</v>
      </c>
      <c r="E6" s="63">
        <v>10902</v>
      </c>
      <c r="F6" s="75" t="s">
        <v>100</v>
      </c>
      <c r="G6" s="66">
        <f>570+712+1179+1466+2507+2600</f>
        <v>9034</v>
      </c>
      <c r="H6" s="64" t="s">
        <v>92</v>
      </c>
      <c r="I6" s="79">
        <f t="shared" si="0"/>
        <v>19936</v>
      </c>
      <c r="J6" s="65" t="s">
        <v>20</v>
      </c>
    </row>
    <row r="7" spans="1:10" ht="68.25" customHeight="1">
      <c r="A7" s="97" t="s">
        <v>59</v>
      </c>
      <c r="B7" s="70" t="s">
        <v>35</v>
      </c>
      <c r="C7" s="55" t="s">
        <v>34</v>
      </c>
      <c r="D7" s="55" t="s">
        <v>104</v>
      </c>
      <c r="E7" s="63">
        <v>5064.08</v>
      </c>
      <c r="F7" s="55" t="s">
        <v>41</v>
      </c>
      <c r="G7" s="63">
        <f>255+330</f>
        <v>585</v>
      </c>
      <c r="H7" s="64" t="s">
        <v>93</v>
      </c>
      <c r="I7" s="79">
        <f t="shared" si="0"/>
        <v>5649.08</v>
      </c>
      <c r="J7" s="65"/>
    </row>
    <row r="8" spans="1:10" ht="66" customHeight="1">
      <c r="A8" s="97" t="s">
        <v>67</v>
      </c>
      <c r="B8" s="70" t="s">
        <v>68</v>
      </c>
      <c r="C8" s="55" t="s">
        <v>69</v>
      </c>
      <c r="D8" s="55" t="s">
        <v>104</v>
      </c>
      <c r="E8" s="63">
        <v>1210</v>
      </c>
      <c r="F8" s="55" t="s">
        <v>96</v>
      </c>
      <c r="G8" s="63"/>
      <c r="H8" s="64" t="s">
        <v>98</v>
      </c>
      <c r="I8" s="79">
        <f t="shared" si="0"/>
        <v>1210</v>
      </c>
      <c r="J8" s="65"/>
    </row>
    <row r="9" spans="1:10" ht="66" customHeight="1">
      <c r="A9" s="97" t="s">
        <v>21</v>
      </c>
      <c r="B9" s="70" t="s">
        <v>24</v>
      </c>
      <c r="C9" s="55" t="s">
        <v>23</v>
      </c>
      <c r="D9" s="55" t="s">
        <v>105</v>
      </c>
      <c r="E9" s="63">
        <f>7372+4113</f>
        <v>11485</v>
      </c>
      <c r="F9" s="75" t="s">
        <v>100</v>
      </c>
      <c r="G9" s="63">
        <f>621+1760+4100+158</f>
        <v>6639</v>
      </c>
      <c r="H9" s="64" t="s">
        <v>119</v>
      </c>
      <c r="I9" s="79">
        <f t="shared" si="0"/>
        <v>18124</v>
      </c>
      <c r="J9" s="65" t="s">
        <v>22</v>
      </c>
    </row>
    <row r="10" spans="1:10" ht="66" customHeight="1">
      <c r="A10" s="97" t="s">
        <v>60</v>
      </c>
      <c r="B10" s="70" t="s">
        <v>61</v>
      </c>
      <c r="C10" s="55" t="s">
        <v>62</v>
      </c>
      <c r="D10" s="55" t="s">
        <v>106</v>
      </c>
      <c r="E10" s="63">
        <v>1130</v>
      </c>
      <c r="F10" s="55" t="s">
        <v>66</v>
      </c>
      <c r="G10" s="63"/>
      <c r="H10" s="64" t="s">
        <v>97</v>
      </c>
      <c r="I10" s="79">
        <f t="shared" si="0"/>
        <v>1130</v>
      </c>
      <c r="J10" s="65"/>
    </row>
    <row r="11" spans="1:10" ht="66" customHeight="1">
      <c r="A11" s="97" t="s">
        <v>78</v>
      </c>
      <c r="B11" s="70" t="s">
        <v>79</v>
      </c>
      <c r="C11" s="55" t="s">
        <v>80</v>
      </c>
      <c r="D11" s="55" t="s">
        <v>104</v>
      </c>
      <c r="E11" s="63">
        <v>4880</v>
      </c>
      <c r="F11" s="55" t="s">
        <v>81</v>
      </c>
      <c r="G11" s="63">
        <f>65+300+398</f>
        <v>763</v>
      </c>
      <c r="H11" s="64" t="s">
        <v>117</v>
      </c>
      <c r="I11" s="79">
        <f t="shared" si="0"/>
        <v>5643</v>
      </c>
      <c r="J11" s="65"/>
    </row>
    <row r="12" spans="1:10" ht="66" customHeight="1">
      <c r="A12" s="97" t="s">
        <v>70</v>
      </c>
      <c r="B12" s="70" t="s">
        <v>71</v>
      </c>
      <c r="C12" s="55" t="s">
        <v>77</v>
      </c>
      <c r="D12" s="55" t="s">
        <v>107</v>
      </c>
      <c r="E12" s="63">
        <v>4070</v>
      </c>
      <c r="F12" s="55" t="s">
        <v>72</v>
      </c>
      <c r="G12" s="63"/>
      <c r="H12" s="64" t="s">
        <v>73</v>
      </c>
      <c r="I12" s="79">
        <f t="shared" si="0"/>
        <v>4070</v>
      </c>
      <c r="J12" s="65"/>
    </row>
    <row r="13" spans="1:10" ht="66" customHeight="1">
      <c r="A13" s="97" t="s">
        <v>29</v>
      </c>
      <c r="B13" s="70" t="s">
        <v>30</v>
      </c>
      <c r="C13" s="55" t="s">
        <v>43</v>
      </c>
      <c r="D13" s="55" t="s">
        <v>91</v>
      </c>
      <c r="E13" s="63">
        <v>6715</v>
      </c>
      <c r="F13" s="55" t="s">
        <v>56</v>
      </c>
      <c r="G13" s="63">
        <f>1230+1570+590</f>
        <v>3390</v>
      </c>
      <c r="H13" s="64" t="s">
        <v>122</v>
      </c>
      <c r="I13" s="79">
        <f t="shared" si="0"/>
        <v>10105</v>
      </c>
      <c r="J13" s="65" t="s">
        <v>28</v>
      </c>
    </row>
    <row r="14" spans="1:10" ht="66" customHeight="1">
      <c r="A14" s="97" t="s">
        <v>25</v>
      </c>
      <c r="B14" s="70" t="s">
        <v>26</v>
      </c>
      <c r="C14" s="55" t="s">
        <v>27</v>
      </c>
      <c r="D14" s="55" t="s">
        <v>76</v>
      </c>
      <c r="E14" s="66">
        <f>11500</f>
        <v>11500</v>
      </c>
      <c r="F14" s="93" t="s">
        <v>100</v>
      </c>
      <c r="G14" s="63">
        <f>2681+295+120+1319</f>
        <v>4415</v>
      </c>
      <c r="H14" s="64" t="s">
        <v>121</v>
      </c>
      <c r="I14" s="79">
        <f t="shared" si="0"/>
        <v>15915</v>
      </c>
      <c r="J14" s="67"/>
    </row>
    <row r="15" spans="1:10" ht="66" customHeight="1">
      <c r="A15" s="97" t="s">
        <v>124</v>
      </c>
      <c r="B15" s="70" t="s">
        <v>125</v>
      </c>
      <c r="C15" s="55" t="s">
        <v>126</v>
      </c>
      <c r="D15" s="55" t="s">
        <v>104</v>
      </c>
      <c r="E15" s="106" t="s">
        <v>127</v>
      </c>
      <c r="F15" s="93"/>
      <c r="G15" s="63"/>
      <c r="H15" s="64"/>
      <c r="I15" s="79"/>
      <c r="J15" s="67"/>
    </row>
    <row r="16" spans="1:10" ht="66" customHeight="1">
      <c r="A16" s="97" t="s">
        <v>74</v>
      </c>
      <c r="B16" s="70" t="s">
        <v>75</v>
      </c>
      <c r="C16" s="55" t="s">
        <v>114</v>
      </c>
      <c r="D16" s="56" t="s">
        <v>108</v>
      </c>
      <c r="E16" s="63">
        <v>350</v>
      </c>
      <c r="F16" s="76" t="s">
        <v>120</v>
      </c>
      <c r="G16" s="63"/>
      <c r="H16" s="64"/>
      <c r="I16" s="80"/>
      <c r="J16" s="67"/>
    </row>
    <row r="17" spans="1:10" ht="66" customHeight="1" thickBot="1">
      <c r="A17" s="98" t="s">
        <v>31</v>
      </c>
      <c r="B17" s="70" t="s">
        <v>32</v>
      </c>
      <c r="C17" s="55" t="s">
        <v>123</v>
      </c>
      <c r="D17" s="56" t="s">
        <v>76</v>
      </c>
      <c r="E17" s="63">
        <v>11500</v>
      </c>
      <c r="F17" s="93" t="s">
        <v>100</v>
      </c>
      <c r="G17" s="63"/>
      <c r="H17" s="64"/>
      <c r="I17" s="79">
        <f>E17+G17</f>
        <v>11500</v>
      </c>
      <c r="J17" s="65" t="s">
        <v>33</v>
      </c>
    </row>
    <row r="18" spans="1:10" ht="63" customHeight="1">
      <c r="A18" s="86"/>
      <c r="B18" s="91"/>
      <c r="C18" s="88"/>
      <c r="D18" s="81"/>
      <c r="E18" s="81"/>
      <c r="F18" s="95"/>
      <c r="G18" s="59">
        <v>475.76</v>
      </c>
      <c r="H18" s="92" t="s">
        <v>111</v>
      </c>
      <c r="I18" s="89">
        <f>G18</f>
        <v>475.76</v>
      </c>
    </row>
    <row r="19" spans="1:10" ht="60.75" customHeight="1">
      <c r="A19" s="72"/>
      <c r="B19" s="70"/>
      <c r="C19" s="90"/>
      <c r="D19" s="70"/>
      <c r="E19" s="70"/>
      <c r="F19" s="68"/>
      <c r="G19" s="63">
        <v>17500</v>
      </c>
      <c r="H19" s="93" t="s">
        <v>112</v>
      </c>
      <c r="I19" s="80">
        <f>G19</f>
        <v>17500</v>
      </c>
    </row>
    <row r="20" spans="1:10" ht="63.75" customHeight="1" thickBot="1">
      <c r="A20" s="72"/>
      <c r="B20" s="71"/>
      <c r="C20" s="90"/>
      <c r="D20" s="70"/>
      <c r="E20" s="70"/>
      <c r="F20" s="68"/>
      <c r="G20" s="83">
        <v>1960</v>
      </c>
      <c r="H20" s="94" t="s">
        <v>113</v>
      </c>
      <c r="I20" s="84">
        <f>G20</f>
        <v>1960</v>
      </c>
    </row>
    <row r="21" spans="1:10" ht="65.25" customHeight="1" thickBot="1">
      <c r="A21" s="72"/>
      <c r="B21" s="70"/>
      <c r="C21" s="57"/>
      <c r="D21" s="57"/>
      <c r="E21" s="57"/>
      <c r="F21" s="57"/>
      <c r="G21" s="57"/>
      <c r="H21" s="69"/>
      <c r="I21" s="87">
        <f>SUM(I2:I20)</f>
        <v>151174.48000000001</v>
      </c>
    </row>
    <row r="22" spans="1:10" ht="45" customHeight="1">
      <c r="A22" s="73"/>
      <c r="B22" s="73"/>
      <c r="C22" s="57"/>
      <c r="D22" s="57"/>
      <c r="E22" s="57"/>
      <c r="F22" s="57"/>
      <c r="G22" s="57"/>
      <c r="H22" s="69"/>
    </row>
    <row r="23" spans="1:10" s="73" customFormat="1" ht="45" customHeight="1">
      <c r="C23" s="70"/>
      <c r="D23" s="70"/>
      <c r="E23" s="70"/>
      <c r="F23" s="70"/>
      <c r="G23" s="70"/>
      <c r="H23" s="71"/>
    </row>
    <row r="24" spans="1:10" ht="45" customHeight="1">
      <c r="A24" s="73"/>
      <c r="B24" s="73"/>
      <c r="C24" s="57"/>
      <c r="D24" s="57"/>
      <c r="E24" s="57"/>
      <c r="F24" s="57"/>
      <c r="G24" s="57"/>
      <c r="H24" s="69"/>
    </row>
    <row r="25" spans="1:10" ht="45" customHeight="1">
      <c r="A25" s="73"/>
      <c r="B25" s="73"/>
      <c r="D25" s="57"/>
      <c r="E25" s="57"/>
      <c r="F25" s="57"/>
      <c r="G25" s="57"/>
      <c r="H25" s="69"/>
    </row>
    <row r="26" spans="1:10" ht="45" customHeight="1">
      <c r="D26" s="57"/>
      <c r="E26" s="57"/>
      <c r="F26" s="57"/>
      <c r="G26" s="57"/>
      <c r="H26" s="69"/>
    </row>
    <row r="27" spans="1:10" ht="45" customHeight="1">
      <c r="D27" s="57"/>
      <c r="E27" s="57"/>
      <c r="F27" s="57"/>
      <c r="G27" s="57"/>
      <c r="H27" s="69"/>
    </row>
    <row r="28" spans="1:10" ht="45" customHeight="1">
      <c r="A28" s="57"/>
      <c r="B28" s="57"/>
      <c r="C28" s="57"/>
      <c r="D28" s="57"/>
      <c r="E28" s="57"/>
      <c r="F28" s="57"/>
      <c r="G28" s="57"/>
      <c r="H28" s="69"/>
    </row>
    <row r="29" spans="1:10" ht="45" customHeight="1">
      <c r="A29" s="57"/>
      <c r="B29" s="57"/>
      <c r="C29" s="57"/>
      <c r="D29" s="57"/>
      <c r="E29" s="57"/>
      <c r="F29" s="57"/>
      <c r="G29" s="57"/>
      <c r="H29" s="69"/>
    </row>
    <row r="30" spans="1:10" ht="45" customHeight="1">
      <c r="A30" s="57"/>
      <c r="B30" s="57"/>
      <c r="C30" s="57"/>
      <c r="D30" s="57"/>
      <c r="E30" s="57"/>
      <c r="F30" s="57"/>
      <c r="G30" s="57"/>
      <c r="H30" s="69"/>
    </row>
    <row r="31" spans="1:10" ht="45" customHeight="1">
      <c r="A31" s="57"/>
      <c r="B31" s="57"/>
      <c r="C31" s="57"/>
      <c r="D31" s="57"/>
      <c r="E31" s="57"/>
      <c r="F31" s="57"/>
      <c r="G31" s="57"/>
      <c r="H31" s="69"/>
    </row>
    <row r="32" spans="1:10" ht="45" customHeight="1">
      <c r="A32" s="57"/>
      <c r="B32" s="57"/>
      <c r="C32" s="57"/>
      <c r="D32" s="57"/>
      <c r="E32" s="57"/>
      <c r="F32" s="57"/>
      <c r="G32" s="57"/>
      <c r="H32" s="69"/>
    </row>
  </sheetData>
  <hyperlinks>
    <hyperlink ref="J2" r:id="rId1"/>
  </hyperlinks>
  <pageMargins left="0.70866141732283472" right="0.70866141732283472" top="0" bottom="0" header="0.31496062992125984" footer="0.31496062992125984"/>
  <pageSetup paperSize="9" scale="31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C38" sqref="C38"/>
    </sheetView>
  </sheetViews>
  <sheetFormatPr defaultRowHeight="15"/>
  <cols>
    <col min="2" max="2" width="28.42578125" customWidth="1"/>
    <col min="3" max="3" width="33" customWidth="1"/>
    <col min="4" max="4" width="31.7109375" customWidth="1"/>
  </cols>
  <sheetData>
    <row r="1" spans="1:4" ht="15.75" thickBot="1">
      <c r="A1" s="24" t="s">
        <v>44</v>
      </c>
      <c r="B1" s="18" t="s">
        <v>45</v>
      </c>
      <c r="C1" s="25" t="s">
        <v>46</v>
      </c>
      <c r="D1" s="25" t="s">
        <v>47</v>
      </c>
    </row>
    <row r="2" spans="1:4">
      <c r="A2" s="26"/>
      <c r="B2" s="19"/>
      <c r="C2" s="26"/>
      <c r="D2" s="20"/>
    </row>
    <row r="3" spans="1:4">
      <c r="A3" s="27"/>
      <c r="B3" s="21" t="s">
        <v>48</v>
      </c>
      <c r="C3" s="3" t="s">
        <v>52</v>
      </c>
      <c r="D3" s="7" t="s">
        <v>49</v>
      </c>
    </row>
    <row r="4" spans="1:4">
      <c r="A4" s="27"/>
      <c r="B4" s="21" t="s">
        <v>49</v>
      </c>
      <c r="C4" s="3" t="s">
        <v>54</v>
      </c>
      <c r="D4" s="7"/>
    </row>
    <row r="5" spans="1:4">
      <c r="A5" s="27"/>
      <c r="B5" s="21" t="s">
        <v>50</v>
      </c>
      <c r="C5" s="3" t="s">
        <v>53</v>
      </c>
      <c r="D5" s="7"/>
    </row>
    <row r="6" spans="1:4" ht="15.75" thickBot="1">
      <c r="A6" s="28"/>
      <c r="B6" s="22" t="s">
        <v>51</v>
      </c>
      <c r="C6" s="29"/>
      <c r="D6" s="23"/>
    </row>
    <row r="7" spans="1:4">
      <c r="B7" s="1"/>
      <c r="C7" s="1"/>
      <c r="D7" s="1"/>
    </row>
    <row r="10" spans="1:4" ht="15.75" thickBot="1"/>
    <row r="11" spans="1:4">
      <c r="B11" s="39" t="s">
        <v>82</v>
      </c>
      <c r="C11" s="40"/>
    </row>
    <row r="12" spans="1:4">
      <c r="B12" s="41" t="s">
        <v>83</v>
      </c>
      <c r="C12" s="42"/>
    </row>
    <row r="13" spans="1:4" ht="15.75" thickBot="1">
      <c r="B13" s="43" t="s">
        <v>84</v>
      </c>
      <c r="C13" s="44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C12" sqref="C12"/>
    </sheetView>
  </sheetViews>
  <sheetFormatPr defaultColWidth="34.42578125" defaultRowHeight="45" customHeight="1"/>
  <cols>
    <col min="8" max="8" width="34.42578125" style="17"/>
    <col min="10" max="10" width="38.5703125" customWidth="1"/>
  </cols>
  <sheetData>
    <row r="1" spans="1:10" s="38" customFormat="1" ht="45" customHeight="1" thickBot="1">
      <c r="A1" s="32" t="s">
        <v>1</v>
      </c>
      <c r="B1" s="33" t="s">
        <v>2</v>
      </c>
      <c r="C1" s="34" t="s">
        <v>0</v>
      </c>
      <c r="D1" s="34" t="s">
        <v>42</v>
      </c>
      <c r="E1" s="35" t="s">
        <v>3</v>
      </c>
      <c r="F1" s="36" t="s">
        <v>37</v>
      </c>
      <c r="G1" s="35" t="s">
        <v>4</v>
      </c>
      <c r="H1" s="35" t="s">
        <v>37</v>
      </c>
      <c r="I1" s="36" t="s">
        <v>39</v>
      </c>
      <c r="J1" s="37" t="s">
        <v>5</v>
      </c>
    </row>
    <row r="2" spans="1:10" ht="45" customHeight="1">
      <c r="A2" s="2" t="s">
        <v>85</v>
      </c>
      <c r="C2" s="2"/>
      <c r="D2" s="52"/>
      <c r="E2" s="4"/>
      <c r="F2" s="2"/>
      <c r="G2" s="4"/>
      <c r="H2" s="6"/>
      <c r="I2" s="9"/>
      <c r="J2" s="49"/>
    </row>
    <row r="3" spans="1:10" ht="45" customHeight="1">
      <c r="A3" s="3" t="s">
        <v>86</v>
      </c>
      <c r="B3" s="1"/>
      <c r="C3" s="3"/>
      <c r="D3" s="30"/>
      <c r="E3" s="5"/>
      <c r="F3" s="3"/>
      <c r="G3" s="5"/>
      <c r="H3" s="14"/>
      <c r="I3" s="10"/>
      <c r="J3" s="50"/>
    </row>
    <row r="4" spans="1:10" ht="45" customHeight="1">
      <c r="A4" s="3" t="s">
        <v>87</v>
      </c>
      <c r="B4" s="1"/>
      <c r="C4" s="3"/>
      <c r="D4" s="30"/>
      <c r="E4" s="5"/>
      <c r="F4" s="3"/>
      <c r="G4" s="5"/>
      <c r="H4" s="14"/>
      <c r="I4" s="10"/>
      <c r="J4" s="50"/>
    </row>
    <row r="5" spans="1:10" ht="45" customHeight="1">
      <c r="A5" s="3" t="s">
        <v>88</v>
      </c>
      <c r="B5" s="1"/>
      <c r="C5" s="3"/>
      <c r="D5" s="30"/>
      <c r="E5" s="5"/>
      <c r="F5" s="3"/>
      <c r="G5" s="5"/>
      <c r="H5" s="14"/>
      <c r="I5" s="10"/>
      <c r="J5" s="50"/>
    </row>
    <row r="6" spans="1:10" ht="45" customHeight="1">
      <c r="A6" s="30" t="s">
        <v>89</v>
      </c>
      <c r="B6" s="1"/>
      <c r="C6" s="3"/>
      <c r="D6" s="30"/>
      <c r="E6" s="5"/>
      <c r="F6" s="3"/>
      <c r="G6" s="31"/>
      <c r="H6" s="14"/>
      <c r="I6" s="7"/>
      <c r="J6" s="50"/>
    </row>
    <row r="7" spans="1:10" ht="45" customHeight="1">
      <c r="A7" s="30" t="s">
        <v>90</v>
      </c>
      <c r="B7" s="1"/>
      <c r="C7" s="3"/>
      <c r="D7" s="30"/>
      <c r="E7" s="5"/>
      <c r="F7" s="3"/>
      <c r="G7" s="5"/>
      <c r="H7" s="14"/>
      <c r="I7" s="10"/>
      <c r="J7" s="50"/>
    </row>
    <row r="8" spans="1:10" ht="45" customHeight="1">
      <c r="A8" s="105" t="s">
        <v>116</v>
      </c>
      <c r="B8" s="1"/>
      <c r="C8" s="3"/>
      <c r="D8" s="30"/>
      <c r="E8" s="5"/>
      <c r="F8" s="3"/>
      <c r="G8" s="5"/>
      <c r="H8" s="14"/>
      <c r="I8" s="10"/>
      <c r="J8" s="50"/>
    </row>
    <row r="9" spans="1:10" ht="45" customHeight="1">
      <c r="A9" s="30" t="s">
        <v>115</v>
      </c>
      <c r="B9" s="1"/>
      <c r="C9" s="3"/>
      <c r="D9" s="30"/>
      <c r="E9" s="5"/>
      <c r="F9" s="3"/>
      <c r="G9" s="5"/>
      <c r="H9" s="14"/>
      <c r="I9" s="7"/>
      <c r="J9" s="50"/>
    </row>
    <row r="10" spans="1:10" ht="45" customHeight="1">
      <c r="A10" s="105" t="s">
        <v>118</v>
      </c>
      <c r="B10" s="1"/>
      <c r="C10" s="3"/>
      <c r="D10" s="30"/>
      <c r="E10" s="5"/>
      <c r="F10" s="3"/>
      <c r="G10" s="5"/>
      <c r="H10" s="14"/>
      <c r="I10" s="7"/>
      <c r="J10" s="50"/>
    </row>
    <row r="11" spans="1:10" ht="45" customHeight="1">
      <c r="A11" s="3"/>
      <c r="B11" s="1"/>
      <c r="C11" s="3"/>
      <c r="D11" s="30"/>
      <c r="E11" s="5"/>
      <c r="F11" s="3"/>
      <c r="G11" s="5"/>
      <c r="H11" s="14"/>
      <c r="I11" s="7"/>
      <c r="J11" s="50"/>
    </row>
    <row r="12" spans="1:10" s="62" customFormat="1" ht="66" customHeight="1" thickBot="1">
      <c r="A12" s="98" t="s">
        <v>63</v>
      </c>
      <c r="B12" s="82" t="s">
        <v>64</v>
      </c>
      <c r="C12" s="77" t="s">
        <v>65</v>
      </c>
      <c r="D12" s="77"/>
      <c r="E12" s="83">
        <v>7800</v>
      </c>
      <c r="F12" s="77" t="s">
        <v>109</v>
      </c>
      <c r="G12" s="82"/>
      <c r="H12" s="77"/>
      <c r="I12" s="84">
        <f>E12+G12</f>
        <v>7800</v>
      </c>
      <c r="J12" s="85"/>
    </row>
    <row r="13" spans="1:10" ht="45" customHeight="1">
      <c r="A13" s="3"/>
      <c r="B13" s="1"/>
      <c r="C13" s="3"/>
      <c r="D13" s="30"/>
      <c r="E13" s="5"/>
      <c r="F13" s="3"/>
      <c r="G13" s="5"/>
      <c r="H13" s="14"/>
      <c r="I13" s="7"/>
      <c r="J13" s="50"/>
    </row>
    <row r="14" spans="1:10" ht="45" customHeight="1">
      <c r="A14" s="3"/>
      <c r="B14" s="1"/>
      <c r="C14" s="3"/>
      <c r="D14" s="30"/>
      <c r="E14" s="5"/>
      <c r="F14" s="3"/>
      <c r="G14" s="5"/>
      <c r="H14" s="14"/>
      <c r="I14" s="7"/>
      <c r="J14" s="51"/>
    </row>
    <row r="15" spans="1:10" ht="45" customHeight="1">
      <c r="A15" s="3"/>
      <c r="B15" s="1"/>
      <c r="C15" s="3"/>
      <c r="D15" s="30"/>
      <c r="E15" s="5"/>
      <c r="F15" s="3"/>
      <c r="G15" s="5"/>
      <c r="H15" s="14"/>
      <c r="I15" s="7"/>
      <c r="J15" s="51"/>
    </row>
    <row r="16" spans="1:10" ht="45" customHeight="1">
      <c r="A16" s="3"/>
      <c r="B16" s="1"/>
      <c r="C16" s="3"/>
      <c r="D16" s="30"/>
      <c r="E16" s="5"/>
      <c r="F16" s="3"/>
      <c r="G16" s="5"/>
      <c r="H16" s="14"/>
      <c r="I16" s="7"/>
      <c r="J16" s="50"/>
    </row>
    <row r="17" spans="1:8" ht="45" customHeight="1">
      <c r="A17" s="3"/>
      <c r="B17" s="1"/>
      <c r="C17" s="3"/>
      <c r="D17" s="30"/>
      <c r="E17" s="5"/>
      <c r="F17" s="3"/>
      <c r="G17" s="1"/>
      <c r="H17" s="15"/>
    </row>
    <row r="18" spans="1:8" ht="45" customHeight="1">
      <c r="A18" s="1"/>
      <c r="B18" s="1"/>
      <c r="C18" s="1"/>
      <c r="D18" s="1"/>
      <c r="E18" s="1"/>
      <c r="F18" s="1"/>
      <c r="G18" s="1"/>
      <c r="H18" s="15"/>
    </row>
    <row r="19" spans="1:8" s="13" customFormat="1" ht="45" customHeight="1">
      <c r="A19" s="11"/>
      <c r="B19" s="12"/>
      <c r="C19" s="11"/>
      <c r="D19" s="11"/>
      <c r="E19" s="8"/>
      <c r="F19" s="11"/>
      <c r="G19" s="11"/>
      <c r="H19" s="16"/>
    </row>
    <row r="20" spans="1:8" ht="45" customHeight="1">
      <c r="A20" s="53"/>
      <c r="B20" s="54"/>
      <c r="C20" s="11"/>
      <c r="D20" s="1"/>
      <c r="E20" s="1"/>
      <c r="F20" s="1"/>
      <c r="G20" s="1"/>
      <c r="H20" s="15"/>
    </row>
    <row r="21" spans="1:8" ht="45" customHeight="1">
      <c r="A21" s="8"/>
      <c r="B21" s="11"/>
      <c r="C21" s="11"/>
      <c r="D21" s="1"/>
      <c r="E21" s="1"/>
      <c r="F21" s="1"/>
      <c r="G21" s="1"/>
      <c r="H21" s="15"/>
    </row>
    <row r="22" spans="1:8" ht="45" customHeight="1">
      <c r="A22" s="8"/>
      <c r="B22" s="11"/>
      <c r="C22" s="11"/>
      <c r="D22" s="1"/>
      <c r="E22" s="1"/>
      <c r="F22" s="1"/>
      <c r="G22" s="1"/>
      <c r="H22" s="15"/>
    </row>
    <row r="23" spans="1:8" ht="45" customHeight="1">
      <c r="A23" s="8"/>
      <c r="B23" s="11"/>
      <c r="C23" s="11"/>
      <c r="D23" s="1"/>
      <c r="E23" s="1"/>
      <c r="F23" s="1"/>
      <c r="G23" s="1"/>
      <c r="H23" s="15"/>
    </row>
    <row r="24" spans="1:8" ht="45" customHeight="1">
      <c r="A24" s="8"/>
      <c r="B24" s="11"/>
      <c r="C24" s="11"/>
      <c r="D24" s="1"/>
      <c r="E24" s="1"/>
      <c r="F24" s="1"/>
      <c r="G24" s="1"/>
      <c r="H24" s="15"/>
    </row>
    <row r="25" spans="1:8" ht="45" customHeight="1">
      <c r="A25" s="8"/>
      <c r="B25" s="11"/>
      <c r="C25" s="11"/>
      <c r="D25" s="1"/>
      <c r="E25" s="1"/>
      <c r="F25" s="1"/>
      <c r="G25" s="1"/>
      <c r="H25" s="15"/>
    </row>
    <row r="26" spans="1:8" s="48" customFormat="1" ht="45" customHeight="1">
      <c r="A26" s="45"/>
      <c r="B26" s="46"/>
      <c r="C26" s="46"/>
      <c r="D26" s="46"/>
      <c r="E26" s="46"/>
      <c r="F26" s="46"/>
      <c r="G26" s="46"/>
      <c r="H26" s="47"/>
    </row>
    <row r="27" spans="1:8" ht="45" customHeight="1">
      <c r="A27" s="46"/>
      <c r="B27" s="46"/>
      <c r="C27" s="46"/>
      <c r="D27" s="1"/>
      <c r="E27" s="1"/>
      <c r="F27" s="1"/>
      <c r="G27" s="1"/>
      <c r="H27" s="15"/>
    </row>
    <row r="28" spans="1:8" ht="45" customHeight="1">
      <c r="A28" s="48"/>
      <c r="B28" s="48"/>
      <c r="C28" s="48"/>
      <c r="D28" s="1"/>
      <c r="E28" s="1"/>
      <c r="F28" s="1"/>
      <c r="G28" s="1"/>
      <c r="H28" s="15"/>
    </row>
    <row r="29" spans="1:8" ht="45" customHeight="1">
      <c r="A29" s="48"/>
      <c r="B29" s="48"/>
      <c r="C29" s="48"/>
      <c r="D29" s="1"/>
      <c r="E29" s="1"/>
      <c r="F29" s="1"/>
      <c r="G29" s="1"/>
      <c r="H29" s="15"/>
    </row>
    <row r="30" spans="1:8" ht="45" customHeight="1">
      <c r="A30" s="48"/>
      <c r="B30" s="48"/>
      <c r="C30" s="48"/>
      <c r="D30" s="1"/>
      <c r="E30" s="1"/>
      <c r="F30" s="1"/>
      <c r="G30" s="1"/>
      <c r="H30" s="15"/>
    </row>
    <row r="31" spans="1:8" ht="45" customHeight="1">
      <c r="A31" s="46"/>
      <c r="B31" s="46"/>
      <c r="C31" s="46"/>
      <c r="D31" s="1"/>
      <c r="E31" s="1"/>
      <c r="F31" s="1"/>
      <c r="G31" s="1"/>
      <c r="H31" s="15"/>
    </row>
    <row r="32" spans="1:8" ht="45" customHeight="1">
      <c r="A32" s="1"/>
      <c r="B32" s="1"/>
      <c r="C32" s="1"/>
      <c r="D32" s="1"/>
      <c r="E32" s="1"/>
      <c r="F32" s="1"/>
      <c r="G32" s="1"/>
      <c r="H32" s="15"/>
    </row>
    <row r="33" spans="1:8" ht="45" customHeight="1">
      <c r="A33" s="1"/>
      <c r="B33" s="1"/>
      <c r="C33" s="1"/>
      <c r="D33" s="1"/>
      <c r="E33" s="1"/>
      <c r="F33" s="1"/>
      <c r="G33" s="1"/>
      <c r="H33" s="15"/>
    </row>
    <row r="34" spans="1:8" ht="45" customHeight="1">
      <c r="A34" s="1"/>
      <c r="B34" s="1"/>
      <c r="C34" s="1"/>
      <c r="D34" s="1"/>
      <c r="E34" s="1"/>
      <c r="F34" s="1"/>
      <c r="G34" s="1"/>
      <c r="H34" s="15"/>
    </row>
    <row r="35" spans="1:8" ht="45" customHeight="1">
      <c r="A35" s="1"/>
      <c r="B35" s="1"/>
      <c r="C35" s="1"/>
      <c r="D35" s="1"/>
      <c r="E35" s="1"/>
      <c r="F35" s="1"/>
      <c r="G35" s="1"/>
      <c r="H35" s="15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FIERE 2012</vt:lpstr>
      <vt:lpstr>Extra Furniture ISS</vt:lpstr>
      <vt:lpstr>FIERE 2013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2012-08-02T10:07:11Z</cp:lastPrinted>
  <dcterms:created xsi:type="dcterms:W3CDTF">2011-11-24T14:20:47Z</dcterms:created>
  <dcterms:modified xsi:type="dcterms:W3CDTF">2012-09-25T10:17:04Z</dcterms:modified>
</cp:coreProperties>
</file>