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9140" windowHeight="7416" activeTab="1"/>
  </bookViews>
  <sheets>
    <sheet name="Ft da aggiungere" sheetId="1" r:id="rId1"/>
    <sheet name="Sheet2" sheetId="2" r:id="rId2"/>
  </sheets>
  <calcPr calcId="145621" iterate="1" iterateCount="1000" concurrentCalc="0"/>
</workbook>
</file>

<file path=xl/calcChain.xml><?xml version="1.0" encoding="utf-8"?>
<calcChain xmlns="http://schemas.openxmlformats.org/spreadsheetml/2006/main">
  <c r="F16" i="2" l="1"/>
  <c r="F3" i="2"/>
  <c r="F4" i="2"/>
  <c r="F5" i="2"/>
  <c r="F9" i="2"/>
  <c r="F10" i="2"/>
  <c r="F11" i="2"/>
  <c r="F12" i="2"/>
  <c r="F13" i="2"/>
  <c r="F18" i="2"/>
</calcChain>
</file>

<file path=xl/sharedStrings.xml><?xml version="1.0" encoding="utf-8"?>
<sst xmlns="http://schemas.openxmlformats.org/spreadsheetml/2006/main" count="246" uniqueCount="169">
  <si>
    <t>Società</t>
  </si>
  <si>
    <t>Fattura numero</t>
  </si>
  <si>
    <t>Data Fattura</t>
  </si>
  <si>
    <t>Imponibile</t>
  </si>
  <si>
    <t>Totale Fattura</t>
  </si>
  <si>
    <t>Valuta</t>
  </si>
  <si>
    <t>CONTO COGE</t>
  </si>
  <si>
    <t>NOTE</t>
  </si>
  <si>
    <t>AVIS AUTONOLEGGIO SPA</t>
  </si>
  <si>
    <t>I0905610078775-3</t>
  </si>
  <si>
    <t>Euro</t>
  </si>
  <si>
    <t>U428417430</t>
  </si>
  <si>
    <t>USD</t>
  </si>
  <si>
    <t>U428443396</t>
  </si>
  <si>
    <t>20019822-0</t>
  </si>
  <si>
    <t>20021640-5</t>
  </si>
  <si>
    <t>Telestrategies</t>
  </si>
  <si>
    <t>Comexposium</t>
  </si>
  <si>
    <t>1COMF/924</t>
  </si>
  <si>
    <t>Freeman Exhibitor Service</t>
  </si>
  <si>
    <t>260365-21</t>
  </si>
  <si>
    <t>Marriott Hotel Washington</t>
  </si>
  <si>
    <t>30567</t>
  </si>
  <si>
    <t>30568</t>
  </si>
  <si>
    <t>30569</t>
  </si>
  <si>
    <t>Adobe Systems software Limited</t>
  </si>
  <si>
    <t>IEE2011001429</t>
  </si>
  <si>
    <t>check se sono su NS BEDESCHI</t>
  </si>
  <si>
    <t>IEE2011005089</t>
  </si>
  <si>
    <t>IEE2011005659</t>
  </si>
  <si>
    <t>IEE2011006713</t>
  </si>
  <si>
    <t>IEE2011007723</t>
  </si>
  <si>
    <t>IEE2011013061</t>
  </si>
  <si>
    <t>IEE2011030113</t>
  </si>
  <si>
    <t>IEE2011035749</t>
  </si>
  <si>
    <t>IEE2012001509</t>
  </si>
  <si>
    <t>TELECOM ITALIA SPA</t>
  </si>
  <si>
    <t>8Z00035815</t>
  </si>
  <si>
    <t>Mail Boxes Etc</t>
  </si>
  <si>
    <t>001350/11</t>
  </si>
  <si>
    <t>001487/11</t>
  </si>
  <si>
    <t>GRAFICHE GALIZIA</t>
  </si>
  <si>
    <t>NUOVA COSMO SRL</t>
  </si>
  <si>
    <t>599</t>
  </si>
  <si>
    <t>PALADIN SRL</t>
  </si>
  <si>
    <t>743</t>
  </si>
  <si>
    <t>Esquire</t>
  </si>
  <si>
    <t>MARCO MARI</t>
  </si>
  <si>
    <t>0004</t>
  </si>
  <si>
    <t>0003</t>
  </si>
  <si>
    <t>0012</t>
  </si>
  <si>
    <t>0007</t>
  </si>
  <si>
    <t>FT DA RICEVERE</t>
  </si>
  <si>
    <t>GDA Service</t>
  </si>
  <si>
    <t>4Q n. 1446</t>
  </si>
  <si>
    <t>check data se da registrare come fattura da ricevere</t>
  </si>
  <si>
    <t>Cocuzza e Associati</t>
  </si>
  <si>
    <t>Prenota 4Q</t>
  </si>
  <si>
    <t>STUDIO LEGALE PULITANO' ZANCH</t>
  </si>
  <si>
    <t>non registrata la fattura?</t>
  </si>
  <si>
    <t>Chiaravalli Reali</t>
  </si>
  <si>
    <t xml:space="preserve">Fattura competenza 4Q </t>
  </si>
  <si>
    <t>PWC</t>
  </si>
  <si>
    <t>FT da ricevere</t>
  </si>
  <si>
    <t xml:space="preserve">Compensi sindaci </t>
  </si>
  <si>
    <t>Richiesti - DA RICEVERE</t>
  </si>
  <si>
    <t>A2A</t>
  </si>
  <si>
    <t>Ft da ricevere</t>
  </si>
  <si>
    <t xml:space="preserve">NB </t>
  </si>
  <si>
    <t>Spese Bancarie</t>
  </si>
  <si>
    <t>data 21/11/2011</t>
  </si>
  <si>
    <t>inserita una ricarica Superflash da</t>
  </si>
  <si>
    <t>errata.</t>
  </si>
  <si>
    <t>Le fatture NETSERVICE</t>
  </si>
  <si>
    <t>da girare</t>
  </si>
  <si>
    <t>su</t>
  </si>
  <si>
    <t>(E' consulente nostro)</t>
  </si>
  <si>
    <t>I-HUB</t>
  </si>
  <si>
    <t xml:space="preserve"> </t>
  </si>
  <si>
    <t>Da valutare cosa capitalizzare</t>
  </si>
  <si>
    <t>Denominazione del conto???</t>
  </si>
  <si>
    <t>610106 / 610107</t>
  </si>
  <si>
    <t>Primeur srl</t>
  </si>
  <si>
    <t>ft 1181 del 31/12 (oda 710)</t>
  </si>
  <si>
    <t>Westcon</t>
  </si>
  <si>
    <t>ft 6288 (oda 652)</t>
  </si>
  <si>
    <t>ft 6289 (oda 652)</t>
  </si>
  <si>
    <t>Computergross</t>
  </si>
  <si>
    <t>ODA 664/211</t>
  </si>
  <si>
    <t>ft 5315</t>
  </si>
  <si>
    <t>Check GIROCONTO 30/09 su 610106</t>
  </si>
  <si>
    <t>Prometric</t>
  </si>
  <si>
    <t>ft da ricevere</t>
  </si>
  <si>
    <t>ft 6295 del 20 dicembre</t>
  </si>
  <si>
    <t>NB CONTROLLO SU TUTTI ORDINI endace</t>
  </si>
  <si>
    <t>Endace Europe Limited</t>
  </si>
  <si>
    <t>INV-201439</t>
  </si>
  <si>
    <t>verificare - da aggiungere</t>
  </si>
  <si>
    <t/>
  </si>
  <si>
    <t>INV-201448</t>
  </si>
  <si>
    <t>Dell  Sa</t>
  </si>
  <si>
    <t>8402356233</t>
  </si>
  <si>
    <t>8402358488</t>
  </si>
  <si>
    <t>8402298314 (registrata come AUTOF. 50)</t>
  </si>
  <si>
    <t>Verificare ordine GIROCONTO (ora è Macchine ufficio)</t>
  </si>
  <si>
    <t xml:space="preserve">da girare  tutte </t>
  </si>
  <si>
    <t>N.Fattura</t>
  </si>
  <si>
    <t>Cliente</t>
  </si>
  <si>
    <t>Commessa</t>
  </si>
  <si>
    <t>Tematica</t>
  </si>
  <si>
    <t>Servizi</t>
  </si>
  <si>
    <t>Risconti</t>
  </si>
  <si>
    <t>Giornate</t>
  </si>
  <si>
    <t>Erogazione</t>
  </si>
  <si>
    <t>giustificato Note</t>
  </si>
  <si>
    <t>063/2011</t>
  </si>
  <si>
    <t>Barclays (supp  HT 24x5)</t>
  </si>
  <si>
    <t>2011.037</t>
  </si>
  <si>
    <t>02 - difesa perimetrale</t>
  </si>
  <si>
    <t>contratto 1 anno assistenza come da contratto</t>
  </si>
  <si>
    <t>050/2011</t>
  </si>
  <si>
    <t>Feinrohren</t>
  </si>
  <si>
    <t>2011.039</t>
  </si>
  <si>
    <t>12 - altro</t>
  </si>
  <si>
    <t>non giustificato 4,5 gg</t>
  </si>
  <si>
    <t>071/2011</t>
  </si>
  <si>
    <t>ITAS</t>
  </si>
  <si>
    <t>2011.051</t>
  </si>
  <si>
    <t>non giustificato 13,75 gg</t>
  </si>
  <si>
    <t>097/2011</t>
  </si>
  <si>
    <t>Stim</t>
  </si>
  <si>
    <t>2011.067</t>
  </si>
  <si>
    <t>101/2011</t>
  </si>
  <si>
    <t>Royal (demat)</t>
  </si>
  <si>
    <t>2011.078</t>
  </si>
  <si>
    <t>03 - application security</t>
  </si>
  <si>
    <t>VALUTARE CON ROBY</t>
  </si>
  <si>
    <t>116/2011</t>
  </si>
  <si>
    <t>Cassa Centrale Banca</t>
  </si>
  <si>
    <t>2011.084</t>
  </si>
  <si>
    <t>01 - ethical hacking</t>
  </si>
  <si>
    <t>non giustificato 1 gg</t>
  </si>
  <si>
    <t>138/2011</t>
  </si>
  <si>
    <t>Editoriale Domus</t>
  </si>
  <si>
    <t>2011.105</t>
  </si>
  <si>
    <t>163/2011</t>
  </si>
  <si>
    <t>Unipol</t>
  </si>
  <si>
    <t>2011.121</t>
  </si>
  <si>
    <t>giustificate 120 - da fare 92,8</t>
  </si>
  <si>
    <t>170/2011</t>
  </si>
  <si>
    <t>Security Reply</t>
  </si>
  <si>
    <t>2011.115</t>
  </si>
  <si>
    <t>08 - endpoint security</t>
  </si>
  <si>
    <t>168/2011</t>
  </si>
  <si>
    <t>RINA SpA</t>
  </si>
  <si>
    <t>2011.128</t>
  </si>
  <si>
    <t>11 - analisi forense</t>
  </si>
  <si>
    <t>giustificate  9 - da fare 4</t>
  </si>
  <si>
    <t>171/2011</t>
  </si>
  <si>
    <t>2011.130</t>
  </si>
  <si>
    <t>risc 2010</t>
  </si>
  <si>
    <t>BT (3 anni)</t>
  </si>
  <si>
    <t>2010.047</t>
  </si>
  <si>
    <t>05 - monitoring</t>
  </si>
  <si>
    <t>contratto 3 anni assistenza</t>
  </si>
  <si>
    <t>Risconti 2010</t>
  </si>
  <si>
    <t>Riapertura Risconti 2010</t>
  </si>
  <si>
    <t>Ivan</t>
  </si>
  <si>
    <t>Totale su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</si>
</sst>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43" formatCode="_-* #,##0.00_-;\-* #,##0.00_-;_-* &quot;-&quot;??_-;_-@_-"/>
    <numFmt numFmtId="164" formatCode="_-[$€-2]\ * #,##0.00_-;\-[$€-2]\ * #,##0.00_-;_-[$€-2]\ * &quot;-&quot;??_-"/>
    <numFmt numFmtId="165" formatCode="_-* #,##0_-;\-* #,##0_-;_-* &quot;-&quot;??_-;_-@_-"/>
  </numFmts>
  <fonts count="10" x14ac:knownFonts="1"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0" fontId="2" fillId="0" borderId="0"/>
    <xf numFmtId="164" fontId="2" fillId="0" borderId="0">
      <alignment vertical="top"/>
    </xf>
    <xf numFmtId="0" fontId="2" fillId="0" borderId="0"/>
  </cellStyleXfs>
  <cellXfs count="58">
    <xf numFmtId="0" fontId="0" fillId="0" borderId="0" xfId="0">
      <alignment vertical="top"/>
    </xf>
    <xf numFmtId="0" fontId="3" fillId="2" borderId="1" xfId="0" applyFont="1" applyFill="1" applyBorder="1" applyAlignment="1" applyProtection="1">
      <alignment horizontal="center" vertical="center"/>
    </xf>
    <xf numFmtId="43" fontId="3" fillId="2" borderId="1" xfId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4" fillId="0" borderId="2" xfId="0" applyFont="1" applyFill="1" applyBorder="1" applyAlignment="1" applyProtection="1">
      <alignment vertical="center"/>
    </xf>
    <xf numFmtId="15" fontId="4" fillId="0" borderId="2" xfId="0" applyNumberFormat="1" applyFont="1" applyFill="1" applyBorder="1" applyAlignment="1" applyProtection="1">
      <alignment horizontal="right" vertical="center"/>
    </xf>
    <xf numFmtId="43" fontId="4" fillId="0" borderId="2" xfId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</xf>
    <xf numFmtId="43" fontId="4" fillId="0" borderId="2" xfId="1" applyFont="1" applyFill="1" applyBorder="1" applyAlignment="1" applyProtection="1">
      <alignment horizontal="center" vertical="center"/>
    </xf>
    <xf numFmtId="43" fontId="4" fillId="0" borderId="2" xfId="1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7" fontId="4" fillId="0" borderId="2" xfId="0" applyNumberFormat="1" applyFont="1" applyFill="1" applyBorder="1" applyAlignment="1" applyProtection="1">
      <alignment horizontal="right" vertical="center"/>
    </xf>
    <xf numFmtId="7" fontId="4" fillId="0" borderId="3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15" fontId="4" fillId="0" borderId="4" xfId="0" applyNumberFormat="1" applyFont="1" applyFill="1" applyBorder="1" applyAlignment="1" applyProtection="1">
      <alignment horizontal="right" vertical="center"/>
    </xf>
    <xf numFmtId="43" fontId="4" fillId="0" borderId="4" xfId="1" applyFont="1" applyFill="1" applyBorder="1" applyAlignment="1" applyProtection="1">
      <alignment horizontal="right" vertical="center"/>
    </xf>
    <xf numFmtId="7" fontId="4" fillId="0" borderId="0" xfId="0" applyNumberFormat="1" applyFont="1" applyFill="1" applyBorder="1" applyAlignment="1" applyProtection="1">
      <alignment horizontal="right" vertical="center"/>
    </xf>
    <xf numFmtId="43" fontId="4" fillId="3" borderId="2" xfId="1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top"/>
    </xf>
    <xf numFmtId="7" fontId="4" fillId="0" borderId="2" xfId="0" applyNumberFormat="1" applyFont="1" applyFill="1" applyBorder="1" applyAlignment="1" applyProtection="1">
      <alignment horizontal="center" vertical="center"/>
    </xf>
    <xf numFmtId="43" fontId="4" fillId="0" borderId="0" xfId="1" applyFont="1" applyFill="1" applyAlignment="1" applyProtection="1">
      <alignment horizontal="right" vertical="center"/>
    </xf>
    <xf numFmtId="7" fontId="4" fillId="0" borderId="5" xfId="0" applyNumberFormat="1" applyFont="1" applyFill="1" applyBorder="1" applyAlignment="1" applyProtection="1">
      <alignment horizontal="center" vertical="center"/>
    </xf>
    <xf numFmtId="43" fontId="4" fillId="3" borderId="0" xfId="1" applyFont="1" applyFill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 wrapText="1"/>
    </xf>
    <xf numFmtId="15" fontId="4" fillId="0" borderId="2" xfId="0" applyNumberFormat="1" applyFont="1" applyFill="1" applyBorder="1" applyAlignment="1" applyProtection="1">
      <alignment horizontal="right" vertical="center" wrapText="1"/>
    </xf>
    <xf numFmtId="43" fontId="4" fillId="0" borderId="2" xfId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0" fillId="0" borderId="0" xfId="0" applyAlignment="1"/>
    <xf numFmtId="43" fontId="0" fillId="0" borderId="0" xfId="1" applyFont="1" applyAlignment="1"/>
    <xf numFmtId="43" fontId="4" fillId="0" borderId="3" xfId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vertical="top"/>
    </xf>
    <xf numFmtId="43" fontId="0" fillId="0" borderId="0" xfId="1" applyFont="1" applyAlignment="1">
      <alignment vertical="top"/>
    </xf>
    <xf numFmtId="0" fontId="2" fillId="0" borderId="0" xfId="0" applyFont="1" applyAlignment="1"/>
    <xf numFmtId="0" fontId="2" fillId="0" borderId="0" xfId="0" applyFont="1" applyFill="1" applyBorder="1" applyAlignment="1"/>
    <xf numFmtId="43" fontId="0" fillId="0" borderId="0" xfId="1" applyNumberFormat="1" applyFont="1" applyAlignment="1"/>
    <xf numFmtId="0" fontId="2" fillId="0" borderId="0" xfId="0" applyFont="1" applyFill="1" applyAlignment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4" xfId="2" applyFont="1" applyFill="1" applyBorder="1" applyAlignment="1">
      <alignment wrapText="1"/>
    </xf>
    <xf numFmtId="15" fontId="7" fillId="0" borderId="4" xfId="2" applyNumberFormat="1" applyFont="1" applyFill="1" applyBorder="1" applyAlignment="1">
      <alignment horizontal="right" wrapText="1"/>
    </xf>
    <xf numFmtId="7" fontId="7" fillId="0" borderId="4" xfId="2" applyNumberFormat="1" applyFont="1" applyFill="1" applyBorder="1" applyAlignment="1">
      <alignment horizontal="right" wrapText="1"/>
    </xf>
    <xf numFmtId="0" fontId="2" fillId="0" borderId="0" xfId="2"/>
    <xf numFmtId="4" fontId="7" fillId="0" borderId="4" xfId="2" applyNumberFormat="1" applyFont="1" applyFill="1" applyBorder="1" applyAlignment="1">
      <alignment horizontal="right" wrapText="1"/>
    </xf>
    <xf numFmtId="0" fontId="8" fillId="4" borderId="6" xfId="4" applyFont="1" applyFill="1" applyBorder="1" applyAlignment="1">
      <alignment horizontal="center"/>
    </xf>
    <xf numFmtId="0" fontId="8" fillId="4" borderId="7" xfId="4" applyFont="1" applyFill="1" applyBorder="1" applyAlignment="1">
      <alignment horizontal="center"/>
    </xf>
    <xf numFmtId="165" fontId="8" fillId="4" borderId="7" xfId="1" applyNumberFormat="1" applyFont="1" applyFill="1" applyBorder="1" applyAlignment="1">
      <alignment horizontal="center"/>
    </xf>
    <xf numFmtId="0" fontId="8" fillId="0" borderId="4" xfId="4" applyFont="1" applyFill="1" applyBorder="1" applyAlignment="1"/>
    <xf numFmtId="0" fontId="9" fillId="0" borderId="0" xfId="0" applyFont="1" applyFill="1" applyAlignment="1"/>
    <xf numFmtId="165" fontId="9" fillId="0" borderId="0" xfId="1" applyNumberFormat="1" applyFont="1" applyFill="1" applyAlignment="1"/>
    <xf numFmtId="165" fontId="9" fillId="0" borderId="0" xfId="1" applyNumberFormat="1" applyFont="1" applyAlignment="1"/>
    <xf numFmtId="165" fontId="0" fillId="0" borderId="0" xfId="1" applyNumberFormat="1" applyFont="1" applyAlignment="1"/>
    <xf numFmtId="165" fontId="1" fillId="0" borderId="0" xfId="1" applyNumberFormat="1" applyFont="1" applyAlignment="1"/>
    <xf numFmtId="165" fontId="9" fillId="0" borderId="0" xfId="0" applyNumberFormat="1" applyFont="1" applyFill="1" applyAlignment="1"/>
    <xf numFmtId="165" fontId="0" fillId="0" borderId="0" xfId="0" applyNumberFormat="1" applyAlignment="1"/>
  </cellXfs>
  <cellStyles count="5">
    <cellStyle name="Comma" xfId="1" builtinId="3"/>
    <cellStyle name="Normal" xfId="0" builtinId="0"/>
    <cellStyle name="Normal_Ft da aggiungere" xfId="2"/>
    <cellStyle name="Normale_BILANCIO HT EXCEL" xfId="3"/>
    <cellStyle name="Normale_Foglio1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="80" zoomScaleNormal="80" workbookViewId="0">
      <pane ySplit="1" topLeftCell="A29" activePane="bottomLeft" state="frozen"/>
      <selection pane="bottomLeft" activeCell="D45" activeCellId="2" sqref="D65:D80 D49:D55 D2:D45"/>
    </sheetView>
  </sheetViews>
  <sheetFormatPr defaultRowHeight="13.2" x14ac:dyDescent="0.25"/>
  <cols>
    <col min="1" max="1" width="23.44140625" style="3" bestFit="1" customWidth="1"/>
    <col min="2" max="2" width="40" style="3" bestFit="1" customWidth="1"/>
    <col min="3" max="3" width="11.33203125" style="3" bestFit="1" customWidth="1"/>
    <col min="4" max="4" width="14.33203125" style="35" customWidth="1"/>
    <col min="5" max="5" width="13" style="35" bestFit="1" customWidth="1"/>
    <col min="6" max="6" width="6.5546875" style="3" bestFit="1" customWidth="1"/>
    <col min="7" max="7" width="21.44140625" style="3" customWidth="1"/>
    <col min="8" max="8" width="5.6640625" style="3" bestFit="1" customWidth="1"/>
    <col min="9" max="256" width="22.6640625" style="3" customWidth="1"/>
    <col min="257" max="16384" width="8.88671875" style="3"/>
  </cols>
  <sheetData>
    <row r="1" spans="1:8" ht="14.4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14.4" x14ac:dyDescent="0.25">
      <c r="A2" s="4" t="s">
        <v>8</v>
      </c>
      <c r="B2" s="4" t="s">
        <v>9</v>
      </c>
      <c r="C2" s="5">
        <v>40596</v>
      </c>
      <c r="D2" s="6">
        <v>310.8</v>
      </c>
      <c r="E2" s="6">
        <v>372.96</v>
      </c>
      <c r="F2" s="4" t="s">
        <v>10</v>
      </c>
      <c r="G2" s="7">
        <v>650114</v>
      </c>
    </row>
    <row r="3" spans="1:8" ht="14.4" x14ac:dyDescent="0.25">
      <c r="A3" s="4" t="s">
        <v>8</v>
      </c>
      <c r="B3" s="4" t="s">
        <v>11</v>
      </c>
      <c r="C3" s="5">
        <v>40825</v>
      </c>
      <c r="D3" s="8">
        <v>390.06</v>
      </c>
      <c r="E3" s="9">
        <v>503.59</v>
      </c>
      <c r="F3" s="4" t="s">
        <v>12</v>
      </c>
      <c r="G3" s="10"/>
    </row>
    <row r="4" spans="1:8" ht="14.4" x14ac:dyDescent="0.25">
      <c r="A4" s="4" t="s">
        <v>8</v>
      </c>
      <c r="B4" s="4" t="s">
        <v>13</v>
      </c>
      <c r="C4" s="5">
        <v>40832</v>
      </c>
      <c r="D4" s="8">
        <v>575.42999999999995</v>
      </c>
      <c r="E4" s="9">
        <v>728.37</v>
      </c>
      <c r="F4" s="4" t="s">
        <v>12</v>
      </c>
      <c r="G4" s="10"/>
    </row>
    <row r="5" spans="1:8" ht="14.4" x14ac:dyDescent="0.25">
      <c r="A5" s="4" t="s">
        <v>8</v>
      </c>
      <c r="B5" s="11">
        <v>442629456</v>
      </c>
      <c r="C5" s="5">
        <v>40850</v>
      </c>
      <c r="D5" s="6">
        <v>239.37</v>
      </c>
      <c r="E5" s="6">
        <v>289.64</v>
      </c>
      <c r="F5" s="4" t="s">
        <v>10</v>
      </c>
      <c r="G5" s="10"/>
    </row>
    <row r="6" spans="1:8" ht="14.4" x14ac:dyDescent="0.25">
      <c r="A6" s="4" t="s">
        <v>8</v>
      </c>
      <c r="B6" s="4" t="s">
        <v>14</v>
      </c>
      <c r="C6" s="5">
        <v>40925</v>
      </c>
      <c r="D6" s="6">
        <v>616.74</v>
      </c>
      <c r="E6" s="6">
        <v>746.26</v>
      </c>
      <c r="F6" s="4" t="s">
        <v>10</v>
      </c>
      <c r="G6" s="10"/>
    </row>
    <row r="7" spans="1:8" ht="14.4" x14ac:dyDescent="0.25">
      <c r="A7" s="4" t="s">
        <v>8</v>
      </c>
      <c r="B7" s="4" t="s">
        <v>15</v>
      </c>
      <c r="C7" s="5">
        <v>40926</v>
      </c>
      <c r="D7" s="6">
        <v>616.74</v>
      </c>
      <c r="E7" s="6">
        <v>746.26</v>
      </c>
      <c r="F7" s="4" t="s">
        <v>10</v>
      </c>
      <c r="G7" s="10"/>
    </row>
    <row r="9" spans="1:8" ht="14.4" x14ac:dyDescent="0.25">
      <c r="A9" s="4" t="s">
        <v>16</v>
      </c>
      <c r="B9" s="11">
        <v>1006</v>
      </c>
      <c r="C9" s="5">
        <v>40482</v>
      </c>
      <c r="D9" s="6">
        <v>11500</v>
      </c>
      <c r="E9" s="6">
        <v>11500</v>
      </c>
      <c r="F9" s="4" t="s">
        <v>12</v>
      </c>
      <c r="G9" s="10">
        <v>630794</v>
      </c>
    </row>
    <row r="11" spans="1:8" ht="14.4" x14ac:dyDescent="0.25">
      <c r="A11" s="4" t="s">
        <v>17</v>
      </c>
      <c r="B11" s="4" t="s">
        <v>18</v>
      </c>
      <c r="C11" s="5">
        <v>40793</v>
      </c>
      <c r="D11" s="6">
        <v>1182.44</v>
      </c>
      <c r="E11" s="6">
        <v>1182.44</v>
      </c>
      <c r="F11" s="4" t="s">
        <v>10</v>
      </c>
      <c r="G11" s="7">
        <v>650111</v>
      </c>
    </row>
    <row r="12" spans="1:8" ht="14.4" x14ac:dyDescent="0.25">
      <c r="A12" s="4" t="s">
        <v>19</v>
      </c>
      <c r="B12" s="4" t="s">
        <v>20</v>
      </c>
      <c r="C12" s="5">
        <v>40836</v>
      </c>
      <c r="D12" s="6">
        <v>1104.31</v>
      </c>
      <c r="E12" s="6">
        <v>1104.31</v>
      </c>
      <c r="F12" s="4" t="s">
        <v>12</v>
      </c>
      <c r="G12" s="12"/>
    </row>
    <row r="13" spans="1:8" ht="14.4" x14ac:dyDescent="0.25">
      <c r="A13" s="4" t="s">
        <v>21</v>
      </c>
      <c r="B13" s="4" t="s">
        <v>22</v>
      </c>
      <c r="C13" s="5">
        <v>40837</v>
      </c>
      <c r="D13" s="6">
        <v>2672.79</v>
      </c>
      <c r="E13" s="6">
        <v>2672.69</v>
      </c>
      <c r="F13" s="4" t="s">
        <v>12</v>
      </c>
      <c r="G13" s="12"/>
    </row>
    <row r="14" spans="1:8" ht="14.4" x14ac:dyDescent="0.25">
      <c r="A14" s="4" t="s">
        <v>21</v>
      </c>
      <c r="B14" s="4" t="s">
        <v>23</v>
      </c>
      <c r="C14" s="5">
        <v>40837</v>
      </c>
      <c r="D14" s="6">
        <v>1108.23</v>
      </c>
      <c r="E14" s="6">
        <v>1108.23</v>
      </c>
      <c r="F14" s="4" t="s">
        <v>12</v>
      </c>
      <c r="G14" s="13"/>
    </row>
    <row r="15" spans="1:8" ht="14.4" x14ac:dyDescent="0.25">
      <c r="A15" s="14" t="s">
        <v>21</v>
      </c>
      <c r="B15" s="14" t="s">
        <v>24</v>
      </c>
      <c r="C15" s="15">
        <v>40837</v>
      </c>
      <c r="D15" s="16">
        <v>1108.23</v>
      </c>
      <c r="E15" s="16">
        <v>1108.23</v>
      </c>
      <c r="F15" s="14" t="s">
        <v>12</v>
      </c>
      <c r="G15" s="17"/>
    </row>
    <row r="17" spans="1:8" ht="14.4" x14ac:dyDescent="0.25">
      <c r="A17" s="4" t="s">
        <v>25</v>
      </c>
      <c r="B17" s="4" t="s">
        <v>26</v>
      </c>
      <c r="C17" s="5">
        <v>40567</v>
      </c>
      <c r="D17" s="18">
        <v>55</v>
      </c>
      <c r="E17" s="6">
        <v>40.53</v>
      </c>
      <c r="F17" s="19" t="s">
        <v>12</v>
      </c>
      <c r="G17" s="20">
        <v>630707</v>
      </c>
      <c r="H17" s="21" t="s">
        <v>27</v>
      </c>
    </row>
    <row r="18" spans="1:8" ht="14.4" x14ac:dyDescent="0.25">
      <c r="A18" s="4" t="s">
        <v>25</v>
      </c>
      <c r="B18" s="4" t="s">
        <v>28</v>
      </c>
      <c r="C18" s="5">
        <v>40626</v>
      </c>
      <c r="D18" s="18">
        <v>55</v>
      </c>
      <c r="E18" s="6">
        <v>39.229999999999997</v>
      </c>
      <c r="F18" s="19" t="s">
        <v>12</v>
      </c>
      <c r="G18" s="22"/>
    </row>
    <row r="19" spans="1:8" ht="14.4" x14ac:dyDescent="0.25">
      <c r="A19" s="4" t="s">
        <v>25</v>
      </c>
      <c r="B19" s="4" t="s">
        <v>29</v>
      </c>
      <c r="C19" s="5">
        <v>40636</v>
      </c>
      <c r="D19" s="6">
        <v>499</v>
      </c>
      <c r="E19" s="6">
        <v>499</v>
      </c>
      <c r="F19" s="4" t="s">
        <v>10</v>
      </c>
      <c r="G19" s="22"/>
    </row>
    <row r="20" spans="1:8" ht="14.4" x14ac:dyDescent="0.25">
      <c r="A20" s="4" t="s">
        <v>25</v>
      </c>
      <c r="B20" s="4" t="s">
        <v>30</v>
      </c>
      <c r="C20" s="5">
        <v>40657</v>
      </c>
      <c r="D20" s="18">
        <v>55</v>
      </c>
      <c r="E20" s="6">
        <v>38.08</v>
      </c>
      <c r="F20" s="19" t="s">
        <v>12</v>
      </c>
      <c r="G20" s="22"/>
    </row>
    <row r="21" spans="1:8" ht="14.4" x14ac:dyDescent="0.25">
      <c r="A21" s="4" t="s">
        <v>25</v>
      </c>
      <c r="B21" s="4" t="s">
        <v>31</v>
      </c>
      <c r="C21" s="5">
        <v>40671</v>
      </c>
      <c r="D21" s="23">
        <v>39</v>
      </c>
      <c r="E21" s="23">
        <v>39</v>
      </c>
      <c r="F21" s="4" t="s">
        <v>10</v>
      </c>
      <c r="G21" s="22"/>
    </row>
    <row r="22" spans="1:8" ht="14.4" x14ac:dyDescent="0.25">
      <c r="A22" s="4" t="s">
        <v>25</v>
      </c>
      <c r="B22" s="4" t="s">
        <v>32</v>
      </c>
      <c r="C22" s="5">
        <v>40730</v>
      </c>
      <c r="D22" s="18">
        <v>55</v>
      </c>
      <c r="E22" s="6">
        <v>38.130000000000003</v>
      </c>
      <c r="F22" s="19" t="s">
        <v>12</v>
      </c>
      <c r="G22" s="22"/>
    </row>
    <row r="23" spans="1:8" ht="14.4" x14ac:dyDescent="0.25">
      <c r="A23" s="4" t="s">
        <v>25</v>
      </c>
      <c r="B23" s="4" t="s">
        <v>33</v>
      </c>
      <c r="C23" s="5">
        <v>40855</v>
      </c>
      <c r="D23" s="18">
        <v>55</v>
      </c>
      <c r="E23" s="6">
        <v>40.92</v>
      </c>
      <c r="F23" s="19" t="s">
        <v>12</v>
      </c>
      <c r="G23" s="24"/>
    </row>
    <row r="24" spans="1:8" ht="14.4" x14ac:dyDescent="0.25">
      <c r="A24" s="4" t="s">
        <v>25</v>
      </c>
      <c r="B24" s="4" t="s">
        <v>34</v>
      </c>
      <c r="C24" s="5">
        <v>40883</v>
      </c>
      <c r="D24" s="25">
        <v>55</v>
      </c>
      <c r="E24" s="23">
        <v>41.2</v>
      </c>
      <c r="F24" s="19" t="s">
        <v>12</v>
      </c>
      <c r="G24" s="22"/>
    </row>
    <row r="25" spans="1:8" ht="14.4" x14ac:dyDescent="0.25">
      <c r="A25" s="4" t="s">
        <v>25</v>
      </c>
      <c r="B25" s="4" t="s">
        <v>35</v>
      </c>
      <c r="C25" s="5">
        <v>40916</v>
      </c>
      <c r="D25" s="25">
        <v>55</v>
      </c>
      <c r="E25" s="23">
        <v>43.23</v>
      </c>
      <c r="F25" s="19" t="s">
        <v>12</v>
      </c>
      <c r="G25" s="22"/>
    </row>
    <row r="26" spans="1:8" ht="14.4" x14ac:dyDescent="0.25">
      <c r="A26" s="4" t="s">
        <v>36</v>
      </c>
      <c r="B26" s="4" t="s">
        <v>37</v>
      </c>
      <c r="C26" s="5">
        <v>40918</v>
      </c>
      <c r="D26" s="23">
        <v>474.4</v>
      </c>
      <c r="E26" s="23">
        <v>574.5</v>
      </c>
      <c r="F26" s="4" t="s">
        <v>10</v>
      </c>
      <c r="G26" s="22"/>
    </row>
    <row r="28" spans="1:8" ht="14.4" x14ac:dyDescent="0.25">
      <c r="A28" s="26" t="s">
        <v>38</v>
      </c>
      <c r="B28" s="26" t="s">
        <v>39</v>
      </c>
      <c r="C28" s="27">
        <v>40877</v>
      </c>
      <c r="D28" s="28">
        <v>2093.15</v>
      </c>
      <c r="E28" s="28">
        <v>2437.5</v>
      </c>
      <c r="G28" s="20">
        <v>630714</v>
      </c>
    </row>
    <row r="29" spans="1:8" ht="14.4" x14ac:dyDescent="0.25">
      <c r="A29" s="26" t="s">
        <v>38</v>
      </c>
      <c r="B29" s="26" t="s">
        <v>40</v>
      </c>
      <c r="C29" s="27">
        <v>40907</v>
      </c>
      <c r="D29" s="28">
        <v>3529.89</v>
      </c>
      <c r="E29" s="28">
        <v>3886.48</v>
      </c>
    </row>
    <row r="31" spans="1:8" ht="14.4" x14ac:dyDescent="0.25">
      <c r="A31" s="26" t="s">
        <v>41</v>
      </c>
      <c r="B31" s="29">
        <v>184</v>
      </c>
      <c r="C31" s="27">
        <v>40900</v>
      </c>
      <c r="D31" s="28">
        <v>240</v>
      </c>
      <c r="E31" s="28">
        <v>290.39999999999998</v>
      </c>
      <c r="F31" s="26" t="s">
        <v>10</v>
      </c>
      <c r="G31" s="20">
        <v>630715</v>
      </c>
    </row>
    <row r="33" spans="1:8" ht="14.4" x14ac:dyDescent="0.25">
      <c r="A33" s="26" t="s">
        <v>42</v>
      </c>
      <c r="B33" s="26" t="s">
        <v>43</v>
      </c>
      <c r="C33" s="27">
        <v>40908</v>
      </c>
      <c r="D33" s="28">
        <v>180.8</v>
      </c>
      <c r="E33" s="28">
        <v>188.03</v>
      </c>
      <c r="F33" s="26" t="s">
        <v>10</v>
      </c>
      <c r="G33" s="20">
        <v>630715</v>
      </c>
      <c r="H33" s="30"/>
    </row>
    <row r="34" spans="1:8" x14ac:dyDescent="0.25">
      <c r="A34" s="30"/>
      <c r="B34" s="30"/>
      <c r="C34" s="30"/>
      <c r="D34" s="31"/>
      <c r="E34" s="31"/>
      <c r="F34" s="30"/>
      <c r="G34" s="30"/>
      <c r="H34" s="30"/>
    </row>
    <row r="35" spans="1:8" ht="14.4" x14ac:dyDescent="0.25">
      <c r="A35" s="26" t="s">
        <v>44</v>
      </c>
      <c r="B35" s="26" t="s">
        <v>45</v>
      </c>
      <c r="C35" s="27">
        <v>40907</v>
      </c>
      <c r="D35" s="28">
        <v>700</v>
      </c>
      <c r="E35" s="28">
        <v>847</v>
      </c>
      <c r="F35" s="26" t="s">
        <v>10</v>
      </c>
      <c r="G35" s="20">
        <v>630767</v>
      </c>
      <c r="H35" s="30"/>
    </row>
    <row r="36" spans="1:8" x14ac:dyDescent="0.25">
      <c r="A36" s="30"/>
      <c r="B36" s="30"/>
      <c r="C36" s="30"/>
      <c r="D36" s="31"/>
      <c r="E36" s="31"/>
      <c r="F36" s="30"/>
      <c r="G36" s="30"/>
      <c r="H36" s="30"/>
    </row>
    <row r="37" spans="1:8" ht="14.4" x14ac:dyDescent="0.25">
      <c r="A37" s="26" t="s">
        <v>46</v>
      </c>
      <c r="B37" s="30"/>
      <c r="C37" s="27">
        <v>40877</v>
      </c>
      <c r="D37" s="32">
        <v>1231.92</v>
      </c>
      <c r="E37" s="32">
        <v>1231.92</v>
      </c>
      <c r="F37" s="26" t="s">
        <v>10</v>
      </c>
      <c r="G37" s="20">
        <v>630741</v>
      </c>
      <c r="H37" s="30"/>
    </row>
    <row r="38" spans="1:8" ht="14.4" x14ac:dyDescent="0.25">
      <c r="A38" s="26" t="s">
        <v>46</v>
      </c>
      <c r="B38" s="30"/>
      <c r="C38" s="27">
        <v>40908</v>
      </c>
      <c r="D38" s="32">
        <v>119.64</v>
      </c>
      <c r="E38" s="32">
        <v>119.64</v>
      </c>
      <c r="F38" s="26" t="s">
        <v>10</v>
      </c>
      <c r="G38" s="33"/>
      <c r="H38" s="30"/>
    </row>
    <row r="40" spans="1:8" ht="14.4" x14ac:dyDescent="0.25">
      <c r="A40" s="26" t="s">
        <v>47</v>
      </c>
      <c r="B40" s="26" t="s">
        <v>48</v>
      </c>
      <c r="C40" s="27">
        <v>40736</v>
      </c>
      <c r="D40" s="28">
        <v>2.5</v>
      </c>
      <c r="E40" s="28">
        <v>2.5</v>
      </c>
      <c r="F40" s="3" t="s">
        <v>10</v>
      </c>
      <c r="G40" s="20">
        <v>630743</v>
      </c>
      <c r="H40" s="26"/>
    </row>
    <row r="41" spans="1:8" ht="14.4" x14ac:dyDescent="0.25">
      <c r="A41" s="26" t="s">
        <v>47</v>
      </c>
      <c r="B41" s="26" t="s">
        <v>49</v>
      </c>
      <c r="C41" s="27">
        <v>40814</v>
      </c>
      <c r="D41" s="28">
        <v>2</v>
      </c>
      <c r="E41" s="28">
        <v>2</v>
      </c>
      <c r="F41" s="3" t="s">
        <v>10</v>
      </c>
      <c r="G41" s="20"/>
      <c r="H41" s="26"/>
    </row>
    <row r="42" spans="1:8" ht="14.4" x14ac:dyDescent="0.25">
      <c r="A42" s="26" t="s">
        <v>47</v>
      </c>
      <c r="B42" s="26" t="s">
        <v>49</v>
      </c>
      <c r="C42" s="27">
        <v>40844</v>
      </c>
      <c r="D42" s="28">
        <v>24.5</v>
      </c>
      <c r="E42" s="28">
        <v>24.5</v>
      </c>
      <c r="F42" s="3" t="s">
        <v>10</v>
      </c>
      <c r="G42" s="20"/>
      <c r="H42" s="26"/>
    </row>
    <row r="43" spans="1:8" ht="14.4" x14ac:dyDescent="0.25">
      <c r="A43" s="26" t="s">
        <v>47</v>
      </c>
      <c r="B43" s="26" t="s">
        <v>50</v>
      </c>
      <c r="C43" s="27">
        <v>40847</v>
      </c>
      <c r="D43" s="28">
        <v>28</v>
      </c>
      <c r="E43" s="28">
        <v>28</v>
      </c>
      <c r="F43" s="3" t="s">
        <v>10</v>
      </c>
      <c r="G43" s="20"/>
      <c r="H43" s="26"/>
    </row>
    <row r="44" spans="1:8" ht="14.4" x14ac:dyDescent="0.25">
      <c r="A44" s="26" t="s">
        <v>47</v>
      </c>
      <c r="B44" s="26" t="s">
        <v>50</v>
      </c>
      <c r="C44" s="27">
        <v>40857</v>
      </c>
      <c r="D44" s="28">
        <v>28</v>
      </c>
      <c r="E44" s="28">
        <v>28</v>
      </c>
      <c r="F44" s="3" t="s">
        <v>10</v>
      </c>
      <c r="G44" s="20"/>
      <c r="H44" s="26"/>
    </row>
    <row r="45" spans="1:8" ht="14.4" x14ac:dyDescent="0.25">
      <c r="A45" s="26" t="s">
        <v>47</v>
      </c>
      <c r="B45" s="26" t="s">
        <v>51</v>
      </c>
      <c r="C45" s="27">
        <v>40890</v>
      </c>
      <c r="D45" s="28">
        <v>5</v>
      </c>
      <c r="E45" s="28">
        <v>5</v>
      </c>
      <c r="F45" s="3" t="s">
        <v>10</v>
      </c>
      <c r="G45" s="20"/>
      <c r="H45" s="26"/>
    </row>
    <row r="46" spans="1:8" ht="14.4" x14ac:dyDescent="0.25">
      <c r="A46" s="26"/>
      <c r="B46" s="26"/>
      <c r="C46" s="27"/>
      <c r="D46" s="28"/>
      <c r="E46" s="28"/>
      <c r="G46" s="20"/>
      <c r="H46" s="26"/>
    </row>
    <row r="47" spans="1:8" ht="14.4" x14ac:dyDescent="0.25">
      <c r="A47" s="26" t="s">
        <v>52</v>
      </c>
      <c r="B47" s="26"/>
      <c r="C47" s="27"/>
      <c r="D47" s="28"/>
      <c r="E47" s="28"/>
      <c r="G47" s="20"/>
      <c r="H47" s="26"/>
    </row>
    <row r="48" spans="1:8" ht="14.4" x14ac:dyDescent="0.25">
      <c r="A48" s="26"/>
      <c r="B48" s="26"/>
      <c r="C48" s="27"/>
      <c r="D48" s="28"/>
      <c r="E48" s="28"/>
      <c r="G48" s="20"/>
      <c r="H48" s="26"/>
    </row>
    <row r="49" spans="1:9" ht="14.4" x14ac:dyDescent="0.25">
      <c r="A49" s="26" t="s">
        <v>53</v>
      </c>
      <c r="B49" s="26" t="s">
        <v>54</v>
      </c>
      <c r="C49" s="27"/>
      <c r="D49" s="28">
        <v>3600</v>
      </c>
      <c r="E49" s="28"/>
      <c r="G49" s="20">
        <v>630328</v>
      </c>
      <c r="H49" s="26"/>
      <c r="I49" s="21" t="s">
        <v>55</v>
      </c>
    </row>
    <row r="50" spans="1:9" ht="14.4" x14ac:dyDescent="0.25">
      <c r="A50" s="26" t="s">
        <v>56</v>
      </c>
      <c r="B50" s="26" t="s">
        <v>57</v>
      </c>
      <c r="C50" s="27"/>
      <c r="D50" s="28">
        <v>5100</v>
      </c>
      <c r="E50" s="28"/>
      <c r="G50" s="20">
        <v>630717</v>
      </c>
      <c r="H50" s="26"/>
      <c r="I50" s="21" t="s">
        <v>55</v>
      </c>
    </row>
    <row r="51" spans="1:9" ht="28.8" x14ac:dyDescent="0.25">
      <c r="A51" s="26" t="s">
        <v>58</v>
      </c>
      <c r="B51" s="26"/>
      <c r="C51" s="27"/>
      <c r="D51" s="28">
        <v>7700</v>
      </c>
      <c r="E51" s="28"/>
      <c r="G51" s="20"/>
      <c r="H51" s="26"/>
      <c r="I51" s="21" t="s">
        <v>59</v>
      </c>
    </row>
    <row r="52" spans="1:9" ht="14.4" x14ac:dyDescent="0.25">
      <c r="A52" s="26" t="s">
        <v>60</v>
      </c>
      <c r="B52" s="26" t="s">
        <v>61</v>
      </c>
      <c r="C52" s="27"/>
      <c r="D52" s="28"/>
      <c r="E52" s="28"/>
      <c r="G52" s="20">
        <v>630719</v>
      </c>
      <c r="H52" s="26"/>
      <c r="I52" s="21" t="s">
        <v>55</v>
      </c>
    </row>
    <row r="53" spans="1:9" ht="14.4" x14ac:dyDescent="0.25">
      <c r="A53" s="26" t="s">
        <v>62</v>
      </c>
      <c r="B53" s="26"/>
      <c r="C53" s="27"/>
      <c r="D53" s="28">
        <v>9000</v>
      </c>
      <c r="E53" s="28"/>
      <c r="G53" s="20">
        <v>630723</v>
      </c>
      <c r="H53" s="26"/>
      <c r="I53" s="21" t="s">
        <v>63</v>
      </c>
    </row>
    <row r="54" spans="1:9" ht="14.4" x14ac:dyDescent="0.25">
      <c r="A54" s="26" t="s">
        <v>64</v>
      </c>
      <c r="B54" s="26"/>
      <c r="C54" s="27"/>
      <c r="D54" s="28"/>
      <c r="E54" s="28"/>
      <c r="G54" s="20"/>
      <c r="H54" s="26"/>
      <c r="I54" s="21" t="s">
        <v>65</v>
      </c>
    </row>
    <row r="55" spans="1:9" ht="14.4" x14ac:dyDescent="0.25">
      <c r="A55" s="26" t="s">
        <v>66</v>
      </c>
      <c r="B55" s="26"/>
      <c r="C55" s="27"/>
      <c r="D55" s="28"/>
      <c r="E55" s="28"/>
      <c r="G55" s="20">
        <v>630701</v>
      </c>
      <c r="H55" s="26"/>
      <c r="I55" s="21" t="s">
        <v>67</v>
      </c>
    </row>
    <row r="56" spans="1:9" ht="14.4" x14ac:dyDescent="0.25">
      <c r="A56" s="26"/>
      <c r="B56" s="26"/>
      <c r="C56" s="27"/>
      <c r="D56" s="28"/>
      <c r="E56" s="28"/>
      <c r="G56" s="20"/>
      <c r="H56" s="26"/>
    </row>
    <row r="57" spans="1:9" ht="14.4" x14ac:dyDescent="0.25">
      <c r="A57" s="26"/>
      <c r="B57" s="26"/>
      <c r="C57" s="27"/>
      <c r="D57" s="28"/>
      <c r="E57" s="28"/>
      <c r="G57" s="20"/>
      <c r="H57" s="26"/>
    </row>
    <row r="58" spans="1:9" ht="14.4" x14ac:dyDescent="0.25">
      <c r="A58" s="26" t="s">
        <v>68</v>
      </c>
      <c r="B58" s="26"/>
      <c r="C58" s="27"/>
      <c r="D58" s="28"/>
      <c r="E58" s="28"/>
      <c r="G58" s="20"/>
      <c r="H58" s="26"/>
    </row>
    <row r="59" spans="1:9" ht="43.2" x14ac:dyDescent="0.25">
      <c r="A59" s="26">
        <v>630781</v>
      </c>
      <c r="B59" s="26" t="s">
        <v>69</v>
      </c>
      <c r="C59" s="27" t="s">
        <v>70</v>
      </c>
      <c r="D59" s="28" t="s">
        <v>71</v>
      </c>
      <c r="E59" s="28">
        <v>1500</v>
      </c>
      <c r="F59" s="3" t="s">
        <v>72</v>
      </c>
      <c r="G59" s="20"/>
      <c r="H59" s="26"/>
    </row>
    <row r="60" spans="1:9" ht="14.4" x14ac:dyDescent="0.25">
      <c r="A60" s="26">
        <v>630726</v>
      </c>
      <c r="B60" s="26" t="s">
        <v>73</v>
      </c>
      <c r="C60" s="27" t="s">
        <v>74</v>
      </c>
      <c r="D60" s="28" t="s">
        <v>75</v>
      </c>
      <c r="E60" s="28"/>
      <c r="G60" s="20">
        <v>630135</v>
      </c>
      <c r="H60" s="26"/>
      <c r="I60" s="21" t="s">
        <v>76</v>
      </c>
    </row>
    <row r="61" spans="1:9" ht="28.8" x14ac:dyDescent="0.25">
      <c r="A61" s="26">
        <v>30508</v>
      </c>
      <c r="B61" s="26" t="s">
        <v>77</v>
      </c>
      <c r="C61" s="27" t="s">
        <v>105</v>
      </c>
      <c r="D61" s="28" t="s">
        <v>75</v>
      </c>
      <c r="E61" s="28" t="s">
        <v>78</v>
      </c>
      <c r="G61" s="20">
        <v>630135</v>
      </c>
      <c r="H61" s="26"/>
      <c r="I61" s="34" t="s">
        <v>79</v>
      </c>
    </row>
    <row r="62" spans="1:9" ht="14.4" x14ac:dyDescent="0.25">
      <c r="A62" s="26"/>
      <c r="B62" s="26"/>
      <c r="C62" s="27"/>
      <c r="D62" s="28"/>
      <c r="E62" s="28"/>
      <c r="G62" s="20">
        <v>630753</v>
      </c>
      <c r="H62" s="26"/>
      <c r="I62" s="21" t="s">
        <v>80</v>
      </c>
    </row>
    <row r="63" spans="1:9" ht="14.4" x14ac:dyDescent="0.25">
      <c r="A63" s="26"/>
      <c r="B63" s="26"/>
      <c r="C63" s="27"/>
      <c r="D63" s="28"/>
      <c r="E63" s="28"/>
      <c r="G63" s="20"/>
      <c r="H63" s="26"/>
    </row>
    <row r="65" spans="1:18" ht="14.4" x14ac:dyDescent="0.25">
      <c r="G65" s="20" t="s">
        <v>81</v>
      </c>
    </row>
    <row r="66" spans="1:18" ht="14.4" x14ac:dyDescent="0.25">
      <c r="A66" s="21" t="s">
        <v>82</v>
      </c>
      <c r="B66" s="21" t="s">
        <v>83</v>
      </c>
      <c r="D66" s="35">
        <v>70000</v>
      </c>
      <c r="G66" s="20">
        <v>610107</v>
      </c>
      <c r="I66" s="21"/>
    </row>
    <row r="67" spans="1:18" ht="14.4" x14ac:dyDescent="0.25">
      <c r="A67" s="21" t="s">
        <v>84</v>
      </c>
      <c r="B67" s="21" t="s">
        <v>85</v>
      </c>
      <c r="D67" s="35">
        <v>31117</v>
      </c>
      <c r="G67" s="20"/>
    </row>
    <row r="68" spans="1:18" ht="14.4" x14ac:dyDescent="0.25">
      <c r="B68" s="21" t="s">
        <v>86</v>
      </c>
      <c r="D68" s="35">
        <v>4909</v>
      </c>
      <c r="G68" s="20"/>
    </row>
    <row r="69" spans="1:18" ht="14.4" x14ac:dyDescent="0.25">
      <c r="A69" s="36" t="s">
        <v>87</v>
      </c>
      <c r="B69" s="37" t="s">
        <v>88</v>
      </c>
      <c r="C69" s="38"/>
      <c r="D69" s="31">
        <v>19949.689999999999</v>
      </c>
      <c r="G69" s="20"/>
    </row>
    <row r="70" spans="1:18" ht="28.8" x14ac:dyDescent="0.25">
      <c r="A70" s="39" t="s">
        <v>84</v>
      </c>
      <c r="B70" s="37" t="s">
        <v>89</v>
      </c>
      <c r="C70" s="38"/>
      <c r="D70" s="35">
        <v>7928.25</v>
      </c>
      <c r="G70" s="20" t="s">
        <v>90</v>
      </c>
    </row>
    <row r="71" spans="1:18" ht="14.4" x14ac:dyDescent="0.25">
      <c r="A71" s="39" t="s">
        <v>91</v>
      </c>
      <c r="B71" s="37" t="s">
        <v>92</v>
      </c>
      <c r="C71" s="38"/>
      <c r="D71" s="35">
        <v>168</v>
      </c>
      <c r="G71" s="20"/>
    </row>
    <row r="72" spans="1:18" ht="14.4" x14ac:dyDescent="0.25">
      <c r="A72" s="39" t="s">
        <v>84</v>
      </c>
      <c r="B72" s="37" t="s">
        <v>93</v>
      </c>
      <c r="C72" s="38"/>
      <c r="D72" s="35">
        <v>3180.74</v>
      </c>
      <c r="G72" s="20"/>
    </row>
    <row r="73" spans="1:18" ht="28.8" x14ac:dyDescent="0.25">
      <c r="A73" s="40"/>
      <c r="B73" s="41"/>
      <c r="C73" s="38"/>
      <c r="G73" s="20" t="s">
        <v>94</v>
      </c>
    </row>
    <row r="74" spans="1:18" ht="14.4" x14ac:dyDescent="0.25">
      <c r="A74" s="30"/>
      <c r="B74" s="30"/>
      <c r="C74" s="38"/>
      <c r="G74" s="20">
        <v>610106</v>
      </c>
    </row>
    <row r="75" spans="1:18" ht="14.4" x14ac:dyDescent="0.3">
      <c r="A75" s="42" t="s">
        <v>95</v>
      </c>
      <c r="B75" s="42" t="s">
        <v>96</v>
      </c>
      <c r="C75" s="43">
        <v>40886</v>
      </c>
      <c r="D75" s="35">
        <v>7765</v>
      </c>
      <c r="E75" s="42" t="s">
        <v>12</v>
      </c>
      <c r="G75" s="21" t="s">
        <v>97</v>
      </c>
      <c r="H75" s="44"/>
      <c r="I75" s="43"/>
      <c r="J75" s="42"/>
      <c r="K75" s="45"/>
      <c r="L75" s="46"/>
      <c r="M75" s="45"/>
      <c r="N75" s="42"/>
      <c r="O75" s="45"/>
      <c r="P75" s="45"/>
      <c r="Q75" s="42"/>
      <c r="R75" s="42" t="s">
        <v>98</v>
      </c>
    </row>
    <row r="76" spans="1:18" ht="14.4" x14ac:dyDescent="0.3">
      <c r="A76" s="42" t="s">
        <v>95</v>
      </c>
      <c r="B76" s="42" t="s">
        <v>99</v>
      </c>
      <c r="C76" s="43">
        <v>40914</v>
      </c>
      <c r="D76" s="35">
        <v>32816.379999999997</v>
      </c>
      <c r="E76" s="42" t="s">
        <v>12</v>
      </c>
      <c r="G76" s="21" t="s">
        <v>97</v>
      </c>
      <c r="H76" s="44"/>
      <c r="I76" s="43"/>
      <c r="J76" s="42"/>
      <c r="K76" s="45"/>
      <c r="L76" s="46"/>
      <c r="M76" s="45"/>
      <c r="N76" s="42"/>
      <c r="O76" s="45"/>
      <c r="P76" s="45"/>
      <c r="Q76" s="42"/>
      <c r="R76" s="42" t="s">
        <v>98</v>
      </c>
    </row>
    <row r="77" spans="1:18" x14ac:dyDescent="0.25">
      <c r="G77" s="3">
        <v>610106</v>
      </c>
    </row>
    <row r="78" spans="1:18" ht="14.4" x14ac:dyDescent="0.3">
      <c r="A78" s="42" t="s">
        <v>100</v>
      </c>
      <c r="B78" s="42" t="s">
        <v>101</v>
      </c>
      <c r="C78" s="43">
        <v>40910</v>
      </c>
      <c r="D78" s="35">
        <v>988</v>
      </c>
      <c r="F78" s="42"/>
      <c r="G78" s="21" t="s">
        <v>97</v>
      </c>
      <c r="H78" s="45"/>
      <c r="I78" s="43"/>
      <c r="J78" s="42"/>
      <c r="K78" s="43"/>
      <c r="L78" s="46"/>
      <c r="M78" s="45"/>
      <c r="N78" s="42"/>
      <c r="O78" s="45"/>
      <c r="P78" s="45"/>
      <c r="Q78" s="42"/>
      <c r="R78" s="42" t="s">
        <v>98</v>
      </c>
    </row>
    <row r="79" spans="1:18" ht="14.4" x14ac:dyDescent="0.3">
      <c r="A79" s="42" t="s">
        <v>100</v>
      </c>
      <c r="B79" s="42" t="s">
        <v>102</v>
      </c>
      <c r="C79" s="43">
        <v>40920</v>
      </c>
      <c r="D79" s="35">
        <v>7088</v>
      </c>
      <c r="F79" s="42"/>
      <c r="G79" s="21" t="s">
        <v>97</v>
      </c>
      <c r="H79" s="45"/>
      <c r="I79" s="43"/>
      <c r="J79" s="42"/>
      <c r="K79" s="43"/>
      <c r="L79" s="46"/>
      <c r="M79" s="45"/>
      <c r="N79" s="42"/>
      <c r="O79" s="45"/>
      <c r="P79" s="45"/>
      <c r="Q79" s="42"/>
      <c r="R79" s="42" t="s">
        <v>98</v>
      </c>
    </row>
    <row r="80" spans="1:18" x14ac:dyDescent="0.25">
      <c r="A80" s="21" t="s">
        <v>100</v>
      </c>
      <c r="B80" s="21" t="s">
        <v>103</v>
      </c>
      <c r="D80" s="35">
        <v>3225</v>
      </c>
      <c r="G80" s="21" t="s">
        <v>104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C11" sqref="C11"/>
    </sheetView>
  </sheetViews>
  <sheetFormatPr defaultRowHeight="13.2" x14ac:dyDescent="0.25"/>
  <cols>
    <col min="1" max="1" width="12" bestFit="1" customWidth="1"/>
    <col min="2" max="2" width="20.77734375" bestFit="1" customWidth="1"/>
    <col min="3" max="3" width="9.88671875" bestFit="1" customWidth="1"/>
    <col min="4" max="4" width="22" bestFit="1" customWidth="1"/>
    <col min="5" max="5" width="12.77734375" bestFit="1" customWidth="1"/>
    <col min="7" max="7" width="9.44140625" hidden="1" customWidth="1"/>
    <col min="8" max="8" width="11.33203125" hidden="1" customWidth="1"/>
    <col min="9" max="9" width="39" hidden="1" customWidth="1"/>
  </cols>
  <sheetData>
    <row r="1" spans="1:9" ht="14.4" x14ac:dyDescent="0.3">
      <c r="A1" s="47" t="s">
        <v>106</v>
      </c>
      <c r="B1" s="47" t="s">
        <v>107</v>
      </c>
      <c r="C1" s="48" t="s">
        <v>108</v>
      </c>
      <c r="D1" s="49" t="s">
        <v>109</v>
      </c>
      <c r="E1" s="49" t="s">
        <v>110</v>
      </c>
      <c r="F1" s="49" t="s">
        <v>111</v>
      </c>
      <c r="G1" s="49" t="s">
        <v>112</v>
      </c>
      <c r="H1" s="49" t="s">
        <v>113</v>
      </c>
      <c r="I1" s="49" t="s">
        <v>114</v>
      </c>
    </row>
    <row r="2" spans="1:9" ht="14.4" x14ac:dyDescent="0.3">
      <c r="A2" s="50" t="s">
        <v>115</v>
      </c>
      <c r="B2" s="50" t="s">
        <v>116</v>
      </c>
      <c r="C2" s="51" t="s">
        <v>117</v>
      </c>
      <c r="D2" s="52" t="s">
        <v>118</v>
      </c>
      <c r="E2" s="53">
        <v>23000</v>
      </c>
      <c r="F2" s="54">
        <v>7687</v>
      </c>
      <c r="G2" s="30">
        <v>0</v>
      </c>
      <c r="H2" s="30">
        <v>2.5</v>
      </c>
      <c r="I2" s="30" t="s">
        <v>119</v>
      </c>
    </row>
    <row r="3" spans="1:9" ht="14.4" x14ac:dyDescent="0.3">
      <c r="A3" s="50" t="s">
        <v>120</v>
      </c>
      <c r="B3" s="50" t="s">
        <v>121</v>
      </c>
      <c r="C3" s="51" t="s">
        <v>122</v>
      </c>
      <c r="D3" s="52" t="s">
        <v>123</v>
      </c>
      <c r="E3" s="53">
        <v>6500</v>
      </c>
      <c r="F3" s="54">
        <f>+E3/G3*4.5</f>
        <v>2925</v>
      </c>
      <c r="G3" s="30">
        <v>10</v>
      </c>
      <c r="H3" s="30">
        <v>5.5</v>
      </c>
      <c r="I3" s="30" t="s">
        <v>124</v>
      </c>
    </row>
    <row r="4" spans="1:9" ht="14.4" x14ac:dyDescent="0.3">
      <c r="A4" s="50" t="s">
        <v>125</v>
      </c>
      <c r="B4" s="50" t="s">
        <v>126</v>
      </c>
      <c r="C4" s="51" t="s">
        <v>127</v>
      </c>
      <c r="D4" s="52" t="s">
        <v>123</v>
      </c>
      <c r="E4" s="53">
        <v>7200</v>
      </c>
      <c r="F4" s="54">
        <f>+E4/G4*13.75</f>
        <v>6187.5</v>
      </c>
      <c r="G4" s="30">
        <v>16</v>
      </c>
      <c r="H4" s="30">
        <v>2.25</v>
      </c>
      <c r="I4" s="30" t="s">
        <v>128</v>
      </c>
    </row>
    <row r="5" spans="1:9" ht="14.4" x14ac:dyDescent="0.3">
      <c r="A5" s="50" t="s">
        <v>129</v>
      </c>
      <c r="B5" s="50" t="s">
        <v>130</v>
      </c>
      <c r="C5" s="51" t="s">
        <v>131</v>
      </c>
      <c r="D5" s="52" t="s">
        <v>118</v>
      </c>
      <c r="E5" s="53">
        <v>7500</v>
      </c>
      <c r="F5" s="54">
        <f>+E5/15*3</f>
        <v>1500</v>
      </c>
      <c r="G5" s="30">
        <v>15</v>
      </c>
      <c r="H5" s="30">
        <v>11.75</v>
      </c>
      <c r="I5" s="30"/>
    </row>
    <row r="6" spans="1:9" ht="14.4" x14ac:dyDescent="0.3">
      <c r="A6" s="50" t="s">
        <v>132</v>
      </c>
      <c r="B6" s="50" t="s">
        <v>133</v>
      </c>
      <c r="C6" s="51" t="s">
        <v>134</v>
      </c>
      <c r="D6" s="52" t="s">
        <v>135</v>
      </c>
      <c r="E6" s="53">
        <v>20000</v>
      </c>
      <c r="F6" s="55">
        <v>10000</v>
      </c>
      <c r="G6" s="30">
        <v>30</v>
      </c>
      <c r="H6" s="30">
        <v>0</v>
      </c>
      <c r="I6" s="30" t="s">
        <v>136</v>
      </c>
    </row>
    <row r="7" spans="1:9" ht="14.4" x14ac:dyDescent="0.3">
      <c r="A7" s="50" t="s">
        <v>137</v>
      </c>
      <c r="B7" s="50" t="s">
        <v>138</v>
      </c>
      <c r="C7" s="51" t="s">
        <v>139</v>
      </c>
      <c r="D7" s="52" t="s">
        <v>140</v>
      </c>
      <c r="E7" s="53">
        <v>9000</v>
      </c>
      <c r="F7" s="54">
        <v>1000</v>
      </c>
      <c r="G7" s="30">
        <v>10</v>
      </c>
      <c r="H7" s="30">
        <v>9</v>
      </c>
      <c r="I7" s="30" t="s">
        <v>141</v>
      </c>
    </row>
    <row r="8" spans="1:9" ht="14.4" x14ac:dyDescent="0.3">
      <c r="A8" s="50" t="s">
        <v>142</v>
      </c>
      <c r="B8" s="50" t="s">
        <v>143</v>
      </c>
      <c r="C8" s="51" t="s">
        <v>144</v>
      </c>
      <c r="D8" s="52" t="s">
        <v>118</v>
      </c>
      <c r="E8" s="52">
        <v>600</v>
      </c>
      <c r="F8" s="54">
        <v>600</v>
      </c>
      <c r="G8" s="30">
        <v>1</v>
      </c>
      <c r="H8" s="30">
        <v>0</v>
      </c>
      <c r="I8" s="30"/>
    </row>
    <row r="9" spans="1:9" ht="14.4" x14ac:dyDescent="0.3">
      <c r="A9" s="51" t="s">
        <v>145</v>
      </c>
      <c r="B9" s="51" t="s">
        <v>146</v>
      </c>
      <c r="C9" s="51" t="s">
        <v>147</v>
      </c>
      <c r="D9" s="56" t="s">
        <v>140</v>
      </c>
      <c r="E9" s="52">
        <v>46500</v>
      </c>
      <c r="F9" s="54">
        <f>46500-E9/120*45</f>
        <v>29062.5</v>
      </c>
      <c r="G9" s="30">
        <v>120</v>
      </c>
      <c r="H9" s="30">
        <v>27.25</v>
      </c>
      <c r="I9" s="30" t="s">
        <v>148</v>
      </c>
    </row>
    <row r="10" spans="1:9" ht="14.4" x14ac:dyDescent="0.3">
      <c r="A10" s="51" t="s">
        <v>149</v>
      </c>
      <c r="B10" s="51" t="s">
        <v>150</v>
      </c>
      <c r="C10" s="51" t="s">
        <v>151</v>
      </c>
      <c r="D10" s="51" t="s">
        <v>152</v>
      </c>
      <c r="E10" s="52">
        <v>9000</v>
      </c>
      <c r="F10" s="54">
        <f>+E10/G10*15</f>
        <v>6750</v>
      </c>
      <c r="G10" s="30">
        <v>20</v>
      </c>
      <c r="H10" s="30">
        <v>5</v>
      </c>
      <c r="I10" s="30"/>
    </row>
    <row r="11" spans="1:9" x14ac:dyDescent="0.25">
      <c r="A11" s="30" t="s">
        <v>153</v>
      </c>
      <c r="B11" s="30" t="s">
        <v>154</v>
      </c>
      <c r="C11" s="30" t="s">
        <v>155</v>
      </c>
      <c r="D11" s="30" t="s">
        <v>156</v>
      </c>
      <c r="E11" s="54">
        <v>7000</v>
      </c>
      <c r="F11" s="54">
        <f>+E11*0.5</f>
        <v>3500</v>
      </c>
      <c r="G11" s="30">
        <v>9</v>
      </c>
      <c r="H11" s="30">
        <v>4</v>
      </c>
      <c r="I11" s="30" t="s">
        <v>157</v>
      </c>
    </row>
    <row r="12" spans="1:9" x14ac:dyDescent="0.25">
      <c r="A12" s="30" t="s">
        <v>158</v>
      </c>
      <c r="B12" s="30" t="s">
        <v>130</v>
      </c>
      <c r="C12" s="30" t="s">
        <v>159</v>
      </c>
      <c r="D12" s="30" t="s">
        <v>135</v>
      </c>
      <c r="E12" s="54">
        <v>7000</v>
      </c>
      <c r="F12" s="54">
        <f>+E12</f>
        <v>7000</v>
      </c>
      <c r="G12" s="30">
        <v>10</v>
      </c>
      <c r="H12" s="30">
        <v>0</v>
      </c>
      <c r="I12" s="30"/>
    </row>
    <row r="13" spans="1:9" x14ac:dyDescent="0.25">
      <c r="A13" s="30"/>
      <c r="B13" s="30"/>
      <c r="C13" s="30"/>
      <c r="D13" s="30"/>
      <c r="E13" s="54"/>
      <c r="F13" s="54">
        <f>SUM(F2:F12)</f>
        <v>76212</v>
      </c>
      <c r="G13" s="30"/>
      <c r="H13" s="30"/>
      <c r="I13" s="30"/>
    </row>
    <row r="14" spans="1:9" x14ac:dyDescent="0.25">
      <c r="A14" s="30"/>
      <c r="B14" s="30"/>
      <c r="C14" s="30"/>
      <c r="D14" s="30"/>
      <c r="E14" s="30"/>
      <c r="F14" s="30"/>
      <c r="G14" s="30"/>
      <c r="H14" s="30"/>
      <c r="I14" s="30"/>
    </row>
    <row r="15" spans="1:9" ht="14.4" x14ac:dyDescent="0.3">
      <c r="A15" s="50" t="s">
        <v>160</v>
      </c>
      <c r="B15" s="50" t="s">
        <v>161</v>
      </c>
      <c r="C15" s="51" t="s">
        <v>162</v>
      </c>
      <c r="D15" s="52" t="s">
        <v>163</v>
      </c>
      <c r="E15" s="53">
        <v>37000</v>
      </c>
      <c r="F15" s="54">
        <v>21600</v>
      </c>
      <c r="G15" s="30">
        <v>0</v>
      </c>
      <c r="H15" s="30">
        <v>37.25</v>
      </c>
      <c r="I15" s="30" t="s">
        <v>164</v>
      </c>
    </row>
    <row r="16" spans="1:9" ht="14.4" x14ac:dyDescent="0.3">
      <c r="A16" s="30" t="s">
        <v>165</v>
      </c>
      <c r="B16" s="56">
        <v>153943.01971326163</v>
      </c>
      <c r="C16" s="30"/>
      <c r="D16" s="30" t="s">
        <v>166</v>
      </c>
      <c r="E16" s="54"/>
      <c r="F16" s="54">
        <f>+B16-F15</f>
        <v>132343.01971326163</v>
      </c>
      <c r="G16" s="30"/>
      <c r="H16" s="30" t="s">
        <v>167</v>
      </c>
      <c r="I16" s="30"/>
    </row>
    <row r="17" spans="1:9" x14ac:dyDescent="0.25">
      <c r="A17" s="30"/>
      <c r="B17" s="30"/>
      <c r="C17" s="30"/>
      <c r="D17" s="30"/>
      <c r="E17" s="30"/>
      <c r="F17" s="30"/>
      <c r="G17" s="30"/>
      <c r="H17" s="30"/>
      <c r="I17" s="30"/>
    </row>
    <row r="18" spans="1:9" x14ac:dyDescent="0.25">
      <c r="A18" s="30"/>
      <c r="B18" s="30"/>
      <c r="C18" s="30"/>
      <c r="D18" s="30"/>
      <c r="E18" s="30" t="s">
        <v>168</v>
      </c>
      <c r="F18" s="57">
        <f>+F16-F13-F15</f>
        <v>34531.01971326163</v>
      </c>
      <c r="G18" s="30"/>
      <c r="H18" s="30"/>
      <c r="I18" s="30"/>
    </row>
    <row r="19" spans="1:9" x14ac:dyDescent="0.25">
      <c r="A19" s="30"/>
      <c r="B19" s="30"/>
      <c r="C19" s="30"/>
      <c r="D19" s="30"/>
      <c r="E19" s="30"/>
      <c r="F19" s="30"/>
      <c r="G19" s="30"/>
      <c r="H19" s="30"/>
      <c r="I19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Ft da aggiungere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Giancarlo</cp:lastModifiedBy>
  <dcterms:created xsi:type="dcterms:W3CDTF">2012-02-04T14:09:02Z</dcterms:created>
  <dcterms:modified xsi:type="dcterms:W3CDTF">2012-03-01T09:06:13Z</dcterms:modified>
</cp:coreProperties>
</file>