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firstSheet="3" activeTab="8"/>
  </bookViews>
  <sheets>
    <sheet name="settembre" sheetId="1" r:id="rId1"/>
    <sheet name="Ottobre" sheetId="2" r:id="rId2"/>
    <sheet name="Novembre '09" sheetId="3" r:id="rId3"/>
    <sheet name="Dicembre '09 " sheetId="4" r:id="rId4"/>
    <sheet name="Gennaio '10 " sheetId="5" r:id="rId5"/>
    <sheet name="Febbraio '10 " sheetId="6" r:id="rId6"/>
    <sheet name="Marzo '10 " sheetId="7" r:id="rId7"/>
    <sheet name="Aprile '10" sheetId="8" r:id="rId8"/>
    <sheet name="Maggio '10 " sheetId="9" r:id="rId9"/>
  </sheets>
  <definedNames>
    <definedName name="_xlnm.Print_Area" localSheetId="7">'Aprile ''10'!$A$1:$E$38</definedName>
    <definedName name="_xlnm.Print_Area" localSheetId="5">'Febbraio ''10 '!$A$1:$E$41</definedName>
    <definedName name="_xlnm.Print_Area" localSheetId="8">'Maggio ''10 '!$A$1:$E$39</definedName>
    <definedName name="_xlnm.Print_Area" localSheetId="6">'Marzo ''10 '!$A$1:$E$38</definedName>
  </definedNames>
  <calcPr fullCalcOnLoad="1"/>
</workbook>
</file>

<file path=xl/comments1.xml><?xml version="1.0" encoding="utf-8"?>
<comments xmlns="http://schemas.openxmlformats.org/spreadsheetml/2006/main">
  <authors>
    <author>Annalisa Mangiacavalli</author>
  </authors>
  <commentList>
    <comment ref="C4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  <comment ref="C57" authorId="0">
      <text>
        <r>
          <rPr>
            <b/>
            <sz val="9"/>
            <rFont val="Tahoma"/>
            <family val="2"/>
          </rPr>
          <t>Annalisa Mangiacavalli:
Compresi 290 ILS (pari a € 56,00 in valuta di Tel Aviv)</t>
        </r>
      </text>
    </comment>
    <comment ref="C7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</commentList>
</comments>
</file>

<file path=xl/sharedStrings.xml><?xml version="1.0" encoding="utf-8"?>
<sst xmlns="http://schemas.openxmlformats.org/spreadsheetml/2006/main" count="371" uniqueCount="117">
  <si>
    <t>Saldo iniziale</t>
  </si>
  <si>
    <t>Data</t>
  </si>
  <si>
    <t>Entrate</t>
  </si>
  <si>
    <t>Uscite</t>
  </si>
  <si>
    <t>Saldo finale</t>
  </si>
  <si>
    <t>Descrizione</t>
  </si>
  <si>
    <t>Quotidiano</t>
  </si>
  <si>
    <t>Cassa settembre 2009</t>
  </si>
  <si>
    <t>FT. 086 - MARCO MARI</t>
  </si>
  <si>
    <t>Raccomandate</t>
  </si>
  <si>
    <t xml:space="preserve">Spese settembre Citino </t>
  </si>
  <si>
    <t>Rimborso spese settembre Vincenzetti</t>
  </si>
  <si>
    <t>acqua x ufficio</t>
  </si>
  <si>
    <t>DìperDì</t>
  </si>
  <si>
    <t>DìxDì (spesa x ufficio)</t>
  </si>
  <si>
    <t>Reso anticipo note spese Rumore Salvatore</t>
  </si>
  <si>
    <t>Rismborso spese settembre Vincenzetti</t>
  </si>
  <si>
    <t>Prelievo contante da Unicredit</t>
  </si>
  <si>
    <t>Cassa ottobre 2009</t>
  </si>
  <si>
    <t>Uilcom  U.I.L. - Ufficio vertenze pratica Vadruccio</t>
  </si>
  <si>
    <t>La Nuova Tacheliografica</t>
  </si>
  <si>
    <t>Raccomandata</t>
  </si>
  <si>
    <t>Marco Mari Elettricità</t>
  </si>
  <si>
    <t>Visura Camerale</t>
  </si>
  <si>
    <t>Rimborso spese Vincenzetti mese di ottobre 2009</t>
  </si>
  <si>
    <t>Supermercato "dìperdì"</t>
  </si>
  <si>
    <t>Biglietti ATM</t>
  </si>
  <si>
    <t>Vodafone Gestioni S.p.A.</t>
  </si>
  <si>
    <t>Milano</t>
  </si>
  <si>
    <t>Rimborso spese Bedeschi mese di settembre 2009</t>
  </si>
  <si>
    <t>Rimborso spese Bedeschi mese di ottobre 2009</t>
  </si>
  <si>
    <t>Audiovideo 2000 S.r.l.</t>
  </si>
  <si>
    <t>Centro Tim Aprea</t>
  </si>
  <si>
    <t>Cassa novembre 2009</t>
  </si>
  <si>
    <t>Comune Milano Polizia Munic. Verbali</t>
  </si>
  <si>
    <t>Rimborso spese Vincenzetti mese di novembre 2009</t>
  </si>
  <si>
    <t>Maco Mari Elettricità</t>
  </si>
  <si>
    <t>Acquisto biglietti per ospiti - Spese di rappresentanza</t>
  </si>
  <si>
    <t>Uil - Ufficio Vertenze</t>
  </si>
  <si>
    <t>Cassa dicembre 2009</t>
  </si>
  <si>
    <t>Rimborso spese Vincenzetti mese di dicembre 2009</t>
  </si>
  <si>
    <t>CD Milano</t>
  </si>
  <si>
    <t>Camera di Commercio</t>
  </si>
  <si>
    <t>Bollettino posta per "Az. Contr. Pubblica"</t>
  </si>
  <si>
    <t>Bollettino posta per "Tesoreria Prov. Dello Stato"</t>
  </si>
  <si>
    <t xml:space="preserve">Chinelli per chiavi </t>
  </si>
  <si>
    <t>Cavit</t>
  </si>
  <si>
    <t>Metalia Due sas</t>
  </si>
  <si>
    <t>Rimborso spese Bedeschi mese di dicembre 2009</t>
  </si>
  <si>
    <t>Francobolli</t>
  </si>
  <si>
    <t>Cassa gennaio 2010</t>
  </si>
  <si>
    <t>Fototessere Bettini / Pelliccione per Visti</t>
  </si>
  <si>
    <t>Acquisto F. Busatto</t>
  </si>
  <si>
    <t>Anto - Spesa DixDi</t>
  </si>
  <si>
    <t>Ft. Techne di 762. 600 da prelevare e dare avale</t>
  </si>
  <si>
    <t>Saldo iniziale Complessivo</t>
  </si>
  <si>
    <t>Saldo iniziale €</t>
  </si>
  <si>
    <t>Saldo finale €</t>
  </si>
  <si>
    <t>Saldo finale  Complessivo</t>
  </si>
  <si>
    <t>Inclusi 290ILS pari a €</t>
  </si>
  <si>
    <t>Gennaio</t>
  </si>
  <si>
    <t>SALDO RISULTANTE DA CASSA</t>
  </si>
  <si>
    <t>DA GIUSTIFICARE</t>
  </si>
  <si>
    <t>Ft. Techne di 762. (Pagata per 162 da cassa per 600 con soldi di Vale. Da reintegrare cassa e restituire a Vale)</t>
  </si>
  <si>
    <t>Cassa febbraio 2010</t>
  </si>
  <si>
    <t>Assegno prelievo contante su UCG</t>
  </si>
  <si>
    <t>fattura CDC pagata contanti</t>
  </si>
  <si>
    <t>multa vadruccio</t>
  </si>
  <si>
    <t>Multa Bettini (Da addebitare)</t>
  </si>
  <si>
    <t>Commissioni pag  bollettini multe</t>
  </si>
  <si>
    <t>Audiovideo 2000 - SIM per SVILUPPO schede mobile</t>
  </si>
  <si>
    <t>Spesa DiXDI</t>
  </si>
  <si>
    <t>Pg. Fattura M. Mari  032</t>
  </si>
  <si>
    <t>Nuova Tachigrafica</t>
  </si>
  <si>
    <t>Buffetti</t>
  </si>
  <si>
    <t>Contante ritornato da prelievo effettuato all'estero da A- Pelliccione</t>
  </si>
  <si>
    <t>giornali fino al 19 febbraio</t>
  </si>
  <si>
    <t>Anticipo Antonella di 44,9:
- raccomnadata 5 feb. € 3,9
- giornali fino al 19 febbraio</t>
  </si>
  <si>
    <t>Anticipo Giornali x Antonella da lun 22</t>
  </si>
  <si>
    <t>Cassa marzo 2010</t>
  </si>
  <si>
    <t>Raccomandata Antonella</t>
  </si>
  <si>
    <t>Raccomandate 770 + CUD Antonella</t>
  </si>
  <si>
    <t>Raccomandata INPS</t>
  </si>
  <si>
    <t>Fattura CDC</t>
  </si>
  <si>
    <t>Acquisto HW per lavoro filippi</t>
  </si>
  <si>
    <t>Multa</t>
  </si>
  <si>
    <t>Antonella A/R</t>
  </si>
  <si>
    <t>Spesa Anto DiXDi</t>
  </si>
  <si>
    <t xml:space="preserve">CDC </t>
  </si>
  <si>
    <t>NS Vincenzetti</t>
  </si>
  <si>
    <t>NS Bedeschi</t>
  </si>
  <si>
    <t>Prelievo da CC UCG tramite assegno</t>
  </si>
  <si>
    <t>Cassa aprile 2010</t>
  </si>
  <si>
    <t>raccomandate</t>
  </si>
  <si>
    <t>elettricista</t>
  </si>
  <si>
    <t>Giornali di Marzo (consegnati 150 ad Anto per 2/4 + 6/4)</t>
  </si>
  <si>
    <t>Pagamento F23</t>
  </si>
  <si>
    <t>Acquisto Libro x Tecnici</t>
  </si>
  <si>
    <t>Spesa DiXDi</t>
  </si>
  <si>
    <t>Raccomandata A/R</t>
  </si>
  <si>
    <t>Tacheliografia per stampe</t>
  </si>
  <si>
    <t>Cassa</t>
  </si>
  <si>
    <t>raccomandate+ Marca Bollo 1,81</t>
  </si>
  <si>
    <t>Pranzo per ospiti</t>
  </si>
  <si>
    <t>Rinfresco ospiti</t>
  </si>
  <si>
    <t>Lampadine</t>
  </si>
  <si>
    <t>Prelievo Assegno</t>
  </si>
  <si>
    <t>nuova tachilegrafia</t>
  </si>
  <si>
    <t>giornali aprile</t>
  </si>
  <si>
    <t>Pasticcini ospiti gg 4+ 5 maggio (ft da ricevere a fine mese)</t>
  </si>
  <si>
    <t>David Note Spese</t>
  </si>
  <si>
    <t xml:space="preserve">Marche da bollo </t>
  </si>
  <si>
    <t>Pasticceria</t>
  </si>
  <si>
    <t>Acqua</t>
  </si>
  <si>
    <t>INAIL</t>
  </si>
  <si>
    <t>Pg. Marco Mari</t>
  </si>
  <si>
    <t>spesa Anto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</si>
</sst>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64" fontId="3" fillId="33" borderId="10" xfId="43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8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/>
    </xf>
    <xf numFmtId="164" fontId="10" fillId="0" borderId="10" xfId="43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0" fontId="47" fillId="0" borderId="10" xfId="0" applyFont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47" fillId="38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164" fontId="10" fillId="0" borderId="0" xfId="43" applyFont="1" applyFill="1" applyBorder="1" applyAlignment="1">
      <alignment horizontal="center"/>
    </xf>
    <xf numFmtId="164" fontId="10" fillId="0" borderId="11" xfId="43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zoomScalePageLayoutView="0" workbookViewId="0" topLeftCell="A43">
      <selection activeCell="C59" sqref="C59"/>
    </sheetView>
  </sheetViews>
  <sheetFormatPr defaultColWidth="9.140625" defaultRowHeight="12.75"/>
  <cols>
    <col min="1" max="1" width="15.7109375" style="0" customWidth="1"/>
    <col min="2" max="2" width="9.28125" style="0" bestFit="1" customWidth="1"/>
    <col min="3" max="3" width="11.00390625" style="7" customWidth="1"/>
    <col min="4" max="4" width="50.57421875" style="0" customWidth="1"/>
  </cols>
  <sheetData>
    <row r="1" ht="12.75"/>
    <row r="2" spans="1:2" ht="12.75">
      <c r="A2" s="6" t="s">
        <v>7</v>
      </c>
      <c r="B2" s="6"/>
    </row>
    <row r="3" ht="12.75"/>
    <row r="4" spans="1:4" ht="12.75">
      <c r="A4" s="1" t="s">
        <v>0</v>
      </c>
      <c r="B4" s="1"/>
      <c r="C4" s="12">
        <v>393.9900000000011</v>
      </c>
      <c r="D4" s="2"/>
    </row>
    <row r="5" spans="1:4" ht="12.75">
      <c r="A5" s="2"/>
      <c r="B5" s="2"/>
      <c r="C5" s="1"/>
      <c r="D5" s="2"/>
    </row>
    <row r="6" spans="1:4" ht="12.75">
      <c r="A6" s="3" t="s">
        <v>1</v>
      </c>
      <c r="B6" s="3" t="s">
        <v>2</v>
      </c>
      <c r="C6" s="3" t="s">
        <v>3</v>
      </c>
      <c r="D6" s="3" t="s">
        <v>5</v>
      </c>
    </row>
    <row r="7" spans="1:4" ht="12.75">
      <c r="A7" s="3"/>
      <c r="B7" s="3"/>
      <c r="C7" s="12">
        <v>393.9900000000011</v>
      </c>
      <c r="D7" s="5"/>
    </row>
    <row r="8" spans="1:4" ht="12.75">
      <c r="A8" s="18">
        <v>40057</v>
      </c>
      <c r="B8" s="3"/>
      <c r="C8" s="9">
        <v>-3.3</v>
      </c>
      <c r="D8" s="10" t="s">
        <v>6</v>
      </c>
    </row>
    <row r="9" spans="1:4" ht="12.75">
      <c r="A9" s="18">
        <v>40057</v>
      </c>
      <c r="B9" s="3"/>
      <c r="C9" s="9">
        <v>-72</v>
      </c>
      <c r="D9" s="10" t="s">
        <v>8</v>
      </c>
    </row>
    <row r="10" spans="1:4" ht="12.75">
      <c r="A10" s="18">
        <v>40058</v>
      </c>
      <c r="B10" s="3"/>
      <c r="C10" s="9">
        <v>-3.3</v>
      </c>
      <c r="D10" s="10" t="s">
        <v>6</v>
      </c>
    </row>
    <row r="11" spans="1:4" ht="12.75">
      <c r="A11" s="18">
        <v>40059</v>
      </c>
      <c r="B11" s="3"/>
      <c r="C11" s="9">
        <v>-3.3</v>
      </c>
      <c r="D11" s="10" t="s">
        <v>6</v>
      </c>
    </row>
    <row r="12" spans="1:4" ht="12.75">
      <c r="A12" s="18">
        <v>40060</v>
      </c>
      <c r="B12" s="3"/>
      <c r="C12" s="9">
        <v>-3.3</v>
      </c>
      <c r="D12" s="10" t="s">
        <v>6</v>
      </c>
    </row>
    <row r="13" spans="1:4" ht="12.75">
      <c r="A13" s="18">
        <v>40060</v>
      </c>
      <c r="B13" s="3"/>
      <c r="C13" s="9">
        <v>-5.5</v>
      </c>
      <c r="D13" s="10" t="s">
        <v>6</v>
      </c>
    </row>
    <row r="14" spans="1:4" ht="12.75">
      <c r="A14" s="18">
        <v>40060</v>
      </c>
      <c r="B14" s="3"/>
      <c r="C14" s="9">
        <v>-13.2</v>
      </c>
      <c r="D14" s="10" t="s">
        <v>9</v>
      </c>
    </row>
    <row r="15" spans="1:4" ht="12.75">
      <c r="A15" s="17">
        <v>40061</v>
      </c>
      <c r="B15" s="3"/>
      <c r="C15" s="9"/>
      <c r="D15" s="10"/>
    </row>
    <row r="16" spans="1:4" ht="12.75">
      <c r="A16" s="17">
        <v>40062</v>
      </c>
      <c r="B16" s="3"/>
      <c r="C16" s="9"/>
      <c r="D16" s="10"/>
    </row>
    <row r="17" spans="1:4" ht="12.75">
      <c r="A17" s="18">
        <v>40063</v>
      </c>
      <c r="B17" s="3"/>
      <c r="C17" s="9">
        <v>-3.3</v>
      </c>
      <c r="D17" s="10" t="s">
        <v>6</v>
      </c>
    </row>
    <row r="18" spans="1:4" ht="12.75">
      <c r="A18" s="18">
        <v>40064</v>
      </c>
      <c r="B18" s="3"/>
      <c r="C18" s="9"/>
      <c r="D18" s="10"/>
    </row>
    <row r="19" spans="1:4" ht="12.75">
      <c r="A19" s="18">
        <v>40065</v>
      </c>
      <c r="B19" s="3"/>
      <c r="C19" s="9">
        <v>-3.3</v>
      </c>
      <c r="D19" s="10" t="s">
        <v>6</v>
      </c>
    </row>
    <row r="20" spans="1:4" ht="12.75">
      <c r="A20" s="18">
        <v>40066</v>
      </c>
      <c r="B20" s="3"/>
      <c r="C20" s="9">
        <v>-3.3</v>
      </c>
      <c r="D20" s="10" t="s">
        <v>6</v>
      </c>
    </row>
    <row r="21" spans="1:4" ht="12.75">
      <c r="A21" s="18">
        <v>40067</v>
      </c>
      <c r="B21" s="3"/>
      <c r="C21" s="9">
        <v>-3.3</v>
      </c>
      <c r="D21" s="10" t="s">
        <v>6</v>
      </c>
    </row>
    <row r="22" spans="1:4" ht="12.75">
      <c r="A22" s="18">
        <v>40067</v>
      </c>
      <c r="B22" s="3"/>
      <c r="C22" s="9">
        <v>-5.5</v>
      </c>
      <c r="D22" s="10" t="s">
        <v>6</v>
      </c>
    </row>
    <row r="23" spans="1:4" ht="12.75">
      <c r="A23" s="18">
        <v>40067</v>
      </c>
      <c r="B23" s="3"/>
      <c r="C23" s="9">
        <v>-2</v>
      </c>
      <c r="D23" s="10" t="s">
        <v>10</v>
      </c>
    </row>
    <row r="24" spans="1:4" ht="12.75">
      <c r="A24" s="17">
        <v>40068</v>
      </c>
      <c r="B24" s="3"/>
      <c r="C24" s="9"/>
      <c r="D24" s="10"/>
    </row>
    <row r="25" spans="1:4" ht="12.75">
      <c r="A25" s="17">
        <v>40069</v>
      </c>
      <c r="B25" s="3"/>
      <c r="C25" s="9"/>
      <c r="D25" s="10"/>
    </row>
    <row r="26" spans="1:4" ht="12.75">
      <c r="A26" s="18">
        <v>40070</v>
      </c>
      <c r="B26" s="3"/>
      <c r="C26" s="9">
        <v>-3.3</v>
      </c>
      <c r="D26" s="10" t="s">
        <v>6</v>
      </c>
    </row>
    <row r="27" spans="1:4" ht="12.75">
      <c r="A27" s="18">
        <v>40070</v>
      </c>
      <c r="B27" s="3"/>
      <c r="C27" s="9">
        <v>-32.9</v>
      </c>
      <c r="D27" s="10" t="s">
        <v>11</v>
      </c>
    </row>
    <row r="28" spans="1:4" ht="12.75">
      <c r="A28" s="18">
        <v>40071</v>
      </c>
      <c r="B28" s="3"/>
      <c r="C28" s="9">
        <v>-3.3</v>
      </c>
      <c r="D28" s="10" t="s">
        <v>6</v>
      </c>
    </row>
    <row r="29" spans="1:4" ht="12.75">
      <c r="A29" s="18">
        <v>40071</v>
      </c>
      <c r="B29" s="3"/>
      <c r="C29" s="9">
        <v>-6</v>
      </c>
      <c r="D29" s="10" t="s">
        <v>12</v>
      </c>
    </row>
    <row r="30" spans="1:4" ht="12.75">
      <c r="A30" s="18">
        <v>40071</v>
      </c>
      <c r="B30" s="3"/>
      <c r="C30" s="9">
        <v>-37.69</v>
      </c>
      <c r="D30" s="10" t="s">
        <v>13</v>
      </c>
    </row>
    <row r="31" spans="1:4" ht="13.5" customHeight="1">
      <c r="A31" s="18">
        <v>40072</v>
      </c>
      <c r="B31" s="8"/>
      <c r="C31" s="9">
        <v>-3.3</v>
      </c>
      <c r="D31" s="10" t="s">
        <v>6</v>
      </c>
    </row>
    <row r="32" spans="1:4" ht="13.5" customHeight="1">
      <c r="A32" s="18">
        <v>40073</v>
      </c>
      <c r="B32" s="8"/>
      <c r="C32" s="9">
        <v>-3.3</v>
      </c>
      <c r="D32" s="10" t="s">
        <v>6</v>
      </c>
    </row>
    <row r="33" spans="1:4" ht="13.5" customHeight="1">
      <c r="A33" s="18">
        <v>40074</v>
      </c>
      <c r="B33" s="8"/>
      <c r="C33" s="9">
        <v>-3.3</v>
      </c>
      <c r="D33" s="10" t="s">
        <v>6</v>
      </c>
    </row>
    <row r="34" spans="1:4" ht="13.5" customHeight="1">
      <c r="A34" s="18">
        <v>40074</v>
      </c>
      <c r="B34" s="8"/>
      <c r="C34" s="9">
        <v>-5.5</v>
      </c>
      <c r="D34" s="10" t="s">
        <v>6</v>
      </c>
    </row>
    <row r="35" spans="1:4" ht="13.5" customHeight="1">
      <c r="A35" s="17">
        <v>40075</v>
      </c>
      <c r="B35" s="8"/>
      <c r="C35" s="13"/>
      <c r="D35" s="10"/>
    </row>
    <row r="36" spans="1:4" ht="13.5" customHeight="1">
      <c r="A36" s="17">
        <v>40076</v>
      </c>
      <c r="B36" s="8"/>
      <c r="C36" s="13"/>
      <c r="D36" s="10"/>
    </row>
    <row r="37" spans="1:4" ht="13.5" customHeight="1">
      <c r="A37" s="18">
        <v>40077</v>
      </c>
      <c r="B37" s="8"/>
      <c r="C37" s="13">
        <v>-3.3</v>
      </c>
      <c r="D37" s="10" t="s">
        <v>6</v>
      </c>
    </row>
    <row r="38" spans="1:4" ht="12.75">
      <c r="A38" s="18">
        <v>40078</v>
      </c>
      <c r="B38" s="3"/>
      <c r="C38" s="13">
        <v>-3.3</v>
      </c>
      <c r="D38" s="10" t="s">
        <v>6</v>
      </c>
    </row>
    <row r="39" spans="1:4" ht="12.75">
      <c r="A39" s="18">
        <v>40079</v>
      </c>
      <c r="B39" s="3"/>
      <c r="C39" s="13">
        <v>-3.3</v>
      </c>
      <c r="D39" s="10" t="s">
        <v>6</v>
      </c>
    </row>
    <row r="40" spans="1:4" ht="12.75">
      <c r="A40" s="18">
        <v>40080</v>
      </c>
      <c r="B40" s="3"/>
      <c r="C40" s="13">
        <v>-3.3</v>
      </c>
      <c r="D40" s="10" t="s">
        <v>6</v>
      </c>
    </row>
    <row r="41" spans="1:4" ht="12.75">
      <c r="A41" s="18">
        <v>40081</v>
      </c>
      <c r="B41" s="3"/>
      <c r="C41" s="13">
        <v>-3.3</v>
      </c>
      <c r="D41" s="10" t="s">
        <v>6</v>
      </c>
    </row>
    <row r="42" spans="1:4" ht="12.75">
      <c r="A42" s="18">
        <v>40081</v>
      </c>
      <c r="B42" s="3"/>
      <c r="C42" s="13">
        <v>-5.5</v>
      </c>
      <c r="D42" s="10" t="s">
        <v>6</v>
      </c>
    </row>
    <row r="43" spans="1:4" ht="12.75">
      <c r="A43" s="18">
        <v>40081</v>
      </c>
      <c r="B43" s="3"/>
      <c r="C43" s="13">
        <v>-12.6</v>
      </c>
      <c r="D43" s="10" t="s">
        <v>14</v>
      </c>
    </row>
    <row r="44" spans="1:4" ht="12.75">
      <c r="A44" s="17">
        <v>40082</v>
      </c>
      <c r="B44" s="3"/>
      <c r="C44" s="13"/>
      <c r="D44" s="10"/>
    </row>
    <row r="45" spans="1:4" ht="12.75">
      <c r="A45" s="17">
        <v>40083</v>
      </c>
      <c r="B45" s="3"/>
      <c r="C45" s="13"/>
      <c r="D45" s="10"/>
    </row>
    <row r="46" spans="1:4" ht="12.75">
      <c r="A46" s="18">
        <v>40084</v>
      </c>
      <c r="B46" s="3"/>
      <c r="C46" s="13">
        <v>-3.3</v>
      </c>
      <c r="D46" s="10" t="s">
        <v>6</v>
      </c>
    </row>
    <row r="47" spans="1:4" ht="12.75">
      <c r="A47" s="18">
        <v>40085</v>
      </c>
      <c r="B47" s="3"/>
      <c r="C47" s="13">
        <v>-3.3</v>
      </c>
      <c r="D47" s="10" t="s">
        <v>6</v>
      </c>
    </row>
    <row r="48" spans="1:4" ht="12.75">
      <c r="A48" s="18">
        <v>40085</v>
      </c>
      <c r="B48" s="3"/>
      <c r="C48" s="13">
        <v>-9.2</v>
      </c>
      <c r="D48" s="10" t="s">
        <v>16</v>
      </c>
    </row>
    <row r="49" spans="1:4" ht="12.75">
      <c r="A49" s="18">
        <v>40085</v>
      </c>
      <c r="B49" s="3"/>
      <c r="C49" s="13">
        <v>42.8</v>
      </c>
      <c r="D49" s="10" t="s">
        <v>15</v>
      </c>
    </row>
    <row r="50" spans="1:4" ht="12.75">
      <c r="A50" s="18">
        <v>40086</v>
      </c>
      <c r="B50" s="3"/>
      <c r="C50" s="13">
        <v>-3.3</v>
      </c>
      <c r="D50" s="10" t="s">
        <v>6</v>
      </c>
    </row>
    <row r="51" spans="1:4" ht="12.75">
      <c r="A51" s="18">
        <v>40086</v>
      </c>
      <c r="B51" s="8">
        <v>1000</v>
      </c>
      <c r="C51" s="13">
        <v>1000</v>
      </c>
      <c r="D51" s="10" t="s">
        <v>17</v>
      </c>
    </row>
    <row r="52" spans="1:4" ht="12.75">
      <c r="A52" s="18"/>
      <c r="B52" s="8"/>
      <c r="C52" s="13"/>
      <c r="D52" s="10"/>
    </row>
    <row r="53" spans="1:4" ht="12.75">
      <c r="A53" s="18"/>
      <c r="B53" s="8"/>
      <c r="C53" s="9"/>
      <c r="D53" s="10"/>
    </row>
    <row r="54" spans="1:4" ht="12.75">
      <c r="A54" s="18"/>
      <c r="B54" s="8"/>
      <c r="C54" s="9"/>
      <c r="D54" s="10"/>
    </row>
    <row r="55" spans="1:4" ht="12.75">
      <c r="A55" s="18"/>
      <c r="B55" s="8"/>
      <c r="C55" s="13"/>
      <c r="D55" s="10"/>
    </row>
    <row r="56" spans="1:4" ht="12.75">
      <c r="A56" s="11"/>
      <c r="B56" s="5"/>
      <c r="C56" s="4"/>
      <c r="D56" s="10"/>
    </row>
    <row r="57" spans="1:4" ht="12.75">
      <c r="A57" s="1" t="s">
        <v>4</v>
      </c>
      <c r="B57" s="5"/>
      <c r="C57" s="12">
        <f>SUM(C7:C55)</f>
        <v>1159.9000000000008</v>
      </c>
      <c r="D57" s="5"/>
    </row>
    <row r="58" spans="1:4" ht="12.75">
      <c r="A58" s="1"/>
      <c r="B58" s="2"/>
      <c r="C58" s="1"/>
      <c r="D58" s="2"/>
    </row>
    <row r="59" ht="12.75"/>
    <row r="60" ht="12.75"/>
    <row r="61" spans="2:4" ht="12.75">
      <c r="B61" s="14"/>
      <c r="C61" s="15"/>
      <c r="D61" s="14"/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1">
      <selection activeCell="D64" sqref="D64:E6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18</v>
      </c>
      <c r="B1" s="6"/>
      <c r="C1" s="6"/>
    </row>
    <row r="2" ht="12.75">
      <c r="C2" s="6"/>
    </row>
    <row r="3" spans="1:5" ht="15.75">
      <c r="A3" s="1" t="s">
        <v>55</v>
      </c>
      <c r="B3" s="39">
        <f>+settembre!C57</f>
        <v>1159.9000000000008</v>
      </c>
      <c r="C3" s="40"/>
      <c r="D3" s="23" t="s">
        <v>59</v>
      </c>
      <c r="E3" s="24">
        <v>56</v>
      </c>
    </row>
    <row r="4" spans="1:4" ht="15.75">
      <c r="A4" s="1" t="s">
        <v>56</v>
      </c>
      <c r="B4" s="39">
        <f>+B3-56</f>
        <v>1103.9000000000008</v>
      </c>
      <c r="C4" s="40">
        <f>+B3-56</f>
        <v>1103.9000000000008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5" ht="12.75">
      <c r="A6" s="3"/>
      <c r="B6" s="3"/>
      <c r="C6" s="3"/>
      <c r="D6" s="38"/>
      <c r="E6" s="38"/>
    </row>
    <row r="7" spans="1:5" ht="12.75">
      <c r="A7" s="19">
        <v>40087</v>
      </c>
      <c r="B7" s="3"/>
      <c r="C7" s="9">
        <v>-3.3</v>
      </c>
      <c r="D7" s="38" t="s">
        <v>6</v>
      </c>
      <c r="E7" s="38"/>
    </row>
    <row r="8" spans="1:5" ht="12.75">
      <c r="A8" s="19">
        <v>40088</v>
      </c>
      <c r="B8" s="3"/>
      <c r="C8" s="9">
        <v>-3.3</v>
      </c>
      <c r="D8" s="38" t="s">
        <v>6</v>
      </c>
      <c r="E8" s="38"/>
    </row>
    <row r="9" spans="1:5" ht="12.75">
      <c r="A9" s="19">
        <v>40088</v>
      </c>
      <c r="B9" s="3"/>
      <c r="C9" s="9">
        <v>-5.5</v>
      </c>
      <c r="D9" s="38" t="s">
        <v>6</v>
      </c>
      <c r="E9" s="38"/>
    </row>
    <row r="10" spans="1:5" ht="12.75">
      <c r="A10" s="20">
        <v>40089</v>
      </c>
      <c r="B10" s="3"/>
      <c r="C10" s="9"/>
      <c r="D10" s="38"/>
      <c r="E10" s="38"/>
    </row>
    <row r="11" spans="1:5" ht="12.75">
      <c r="A11" s="20">
        <v>40090</v>
      </c>
      <c r="B11" s="3"/>
      <c r="C11" s="9"/>
      <c r="D11" s="38"/>
      <c r="E11" s="38"/>
    </row>
    <row r="12" spans="1:5" ht="12.75">
      <c r="A12" s="19">
        <v>40091</v>
      </c>
      <c r="B12" s="3"/>
      <c r="C12" s="9">
        <v>-3.3</v>
      </c>
      <c r="D12" s="38" t="s">
        <v>6</v>
      </c>
      <c r="E12" s="38"/>
    </row>
    <row r="13" spans="1:5" ht="12.75">
      <c r="A13" s="19">
        <v>40092</v>
      </c>
      <c r="B13" s="3"/>
      <c r="C13" s="9">
        <v>-3.3</v>
      </c>
      <c r="D13" s="38" t="s">
        <v>6</v>
      </c>
      <c r="E13" s="38"/>
    </row>
    <row r="14" spans="1:5" ht="12.75">
      <c r="A14" s="19">
        <v>40093</v>
      </c>
      <c r="B14" s="3"/>
      <c r="C14" s="9">
        <v>-150</v>
      </c>
      <c r="D14" s="38" t="s">
        <v>19</v>
      </c>
      <c r="E14" s="38"/>
    </row>
    <row r="15" spans="1:5" ht="12.75">
      <c r="A15" s="19">
        <v>40093</v>
      </c>
      <c r="B15" s="3"/>
      <c r="C15" s="9">
        <v>-3.3</v>
      </c>
      <c r="D15" s="38" t="s">
        <v>6</v>
      </c>
      <c r="E15" s="38"/>
    </row>
    <row r="16" spans="1:5" ht="12.75">
      <c r="A16" s="19">
        <v>40093</v>
      </c>
      <c r="B16" s="3"/>
      <c r="C16" s="9">
        <v>-27.84</v>
      </c>
      <c r="D16" s="38" t="s">
        <v>20</v>
      </c>
      <c r="E16" s="38"/>
    </row>
    <row r="17" spans="1:5" ht="12.75">
      <c r="A17" s="19">
        <v>40094</v>
      </c>
      <c r="B17" s="3"/>
      <c r="C17" s="9">
        <v>-3.3</v>
      </c>
      <c r="D17" s="38" t="s">
        <v>6</v>
      </c>
      <c r="E17" s="38"/>
    </row>
    <row r="18" spans="1:5" ht="12.75">
      <c r="A18" s="19">
        <v>40094</v>
      </c>
      <c r="B18" s="3"/>
      <c r="C18" s="9">
        <v>-5</v>
      </c>
      <c r="D18" s="38" t="s">
        <v>21</v>
      </c>
      <c r="E18" s="38"/>
    </row>
    <row r="19" spans="1:5" ht="12.75">
      <c r="A19" s="19">
        <v>40094</v>
      </c>
      <c r="B19" s="3"/>
      <c r="C19" s="9">
        <v>-12</v>
      </c>
      <c r="D19" s="38" t="s">
        <v>22</v>
      </c>
      <c r="E19" s="38"/>
    </row>
    <row r="20" spans="1:5" ht="12.75">
      <c r="A20" s="19">
        <v>40095</v>
      </c>
      <c r="B20" s="3"/>
      <c r="C20" s="9">
        <v>-3.9</v>
      </c>
      <c r="D20" s="38" t="s">
        <v>21</v>
      </c>
      <c r="E20" s="38"/>
    </row>
    <row r="21" spans="1:5" ht="12.75">
      <c r="A21" s="19">
        <v>40095</v>
      </c>
      <c r="B21" s="3"/>
      <c r="C21" s="9">
        <v>-3.3</v>
      </c>
      <c r="D21" s="38" t="s">
        <v>6</v>
      </c>
      <c r="E21" s="38"/>
    </row>
    <row r="22" spans="1:5" ht="12.75">
      <c r="A22" s="19">
        <v>40095</v>
      </c>
      <c r="B22" s="3"/>
      <c r="C22" s="9">
        <v>-5.5</v>
      </c>
      <c r="D22" s="38" t="s">
        <v>6</v>
      </c>
      <c r="E22" s="38"/>
    </row>
    <row r="23" spans="1:5" ht="12.75">
      <c r="A23" s="20">
        <v>40096</v>
      </c>
      <c r="B23" s="3"/>
      <c r="C23" s="9"/>
      <c r="D23" s="38"/>
      <c r="E23" s="38"/>
    </row>
    <row r="24" spans="1:5" ht="12.75">
      <c r="A24" s="20">
        <v>40097</v>
      </c>
      <c r="B24" s="3"/>
      <c r="C24" s="9"/>
      <c r="D24" s="38"/>
      <c r="E24" s="38"/>
    </row>
    <row r="25" spans="1:5" ht="12.75">
      <c r="A25" s="19">
        <v>40098</v>
      </c>
      <c r="B25" s="3"/>
      <c r="C25" s="9">
        <v>-3.3</v>
      </c>
      <c r="D25" s="38" t="s">
        <v>6</v>
      </c>
      <c r="E25" s="38"/>
    </row>
    <row r="26" spans="1:5" ht="12.75">
      <c r="A26" s="19">
        <v>40099</v>
      </c>
      <c r="B26" s="3"/>
      <c r="C26" s="9">
        <v>-3.3</v>
      </c>
      <c r="D26" s="38" t="s">
        <v>6</v>
      </c>
      <c r="E26" s="38"/>
    </row>
    <row r="27" spans="1:5" ht="12.75">
      <c r="A27" s="19">
        <v>40099</v>
      </c>
      <c r="B27" s="3"/>
      <c r="C27" s="9">
        <v>-112.34</v>
      </c>
      <c r="D27" s="38" t="s">
        <v>23</v>
      </c>
      <c r="E27" s="38"/>
    </row>
    <row r="28" spans="1:5" ht="12.75">
      <c r="A28" s="19">
        <v>40100</v>
      </c>
      <c r="B28" s="3"/>
      <c r="C28" s="9">
        <v>-3.3</v>
      </c>
      <c r="D28" s="38" t="s">
        <v>6</v>
      </c>
      <c r="E28" s="38"/>
    </row>
    <row r="29" spans="1:5" ht="12.75">
      <c r="A29" s="19">
        <v>40101</v>
      </c>
      <c r="B29" s="3"/>
      <c r="C29" s="9">
        <v>-3.3</v>
      </c>
      <c r="D29" s="38" t="s">
        <v>6</v>
      </c>
      <c r="E29" s="38"/>
    </row>
    <row r="30" spans="1:5" ht="12.75">
      <c r="A30" s="19">
        <v>40102</v>
      </c>
      <c r="B30" s="3"/>
      <c r="C30" s="9">
        <v>-3.3</v>
      </c>
      <c r="D30" s="38" t="s">
        <v>6</v>
      </c>
      <c r="E30" s="38"/>
    </row>
    <row r="31" spans="1:5" ht="12.75">
      <c r="A31" s="19">
        <v>40102</v>
      </c>
      <c r="B31" s="3"/>
      <c r="C31" s="9">
        <v>-5.5</v>
      </c>
      <c r="D31" s="38" t="s">
        <v>6</v>
      </c>
      <c r="E31" s="38"/>
    </row>
    <row r="32" spans="1:5" ht="12.75">
      <c r="A32" s="20">
        <v>40103</v>
      </c>
      <c r="B32" s="3"/>
      <c r="C32" s="9"/>
      <c r="D32" s="38"/>
      <c r="E32" s="38"/>
    </row>
    <row r="33" spans="1:5" ht="12.75">
      <c r="A33" s="20">
        <v>40104</v>
      </c>
      <c r="B33" s="3"/>
      <c r="C33" s="9"/>
      <c r="D33" s="38"/>
      <c r="E33" s="38"/>
    </row>
    <row r="34" spans="1:5" ht="12.75">
      <c r="A34" s="19">
        <v>40105</v>
      </c>
      <c r="B34" s="3"/>
      <c r="C34" s="9">
        <v>-3.3</v>
      </c>
      <c r="D34" s="38" t="s">
        <v>6</v>
      </c>
      <c r="E34" s="38"/>
    </row>
    <row r="35" spans="1:5" ht="12.75">
      <c r="A35" s="19">
        <v>40105</v>
      </c>
      <c r="B35" s="3"/>
      <c r="C35" s="9">
        <v>-123</v>
      </c>
      <c r="D35" s="38" t="s">
        <v>24</v>
      </c>
      <c r="E35" s="38"/>
    </row>
    <row r="36" spans="1:5" ht="12.75">
      <c r="A36" s="19">
        <v>40106</v>
      </c>
      <c r="B36" s="3"/>
      <c r="C36" s="9">
        <v>-3.3</v>
      </c>
      <c r="D36" s="38" t="s">
        <v>6</v>
      </c>
      <c r="E36" s="38"/>
    </row>
    <row r="37" spans="1:5" ht="12.75">
      <c r="A37" s="19">
        <v>40106</v>
      </c>
      <c r="B37" s="3"/>
      <c r="C37" s="9">
        <v>-85.04</v>
      </c>
      <c r="D37" s="38" t="s">
        <v>25</v>
      </c>
      <c r="E37" s="38"/>
    </row>
    <row r="38" spans="1:5" ht="12.75">
      <c r="A38" s="19">
        <v>40107</v>
      </c>
      <c r="B38" s="3"/>
      <c r="C38" s="9">
        <v>-3.3</v>
      </c>
      <c r="D38" s="38" t="s">
        <v>6</v>
      </c>
      <c r="E38" s="38"/>
    </row>
    <row r="39" spans="1:5" ht="12.75">
      <c r="A39" s="19">
        <v>40108</v>
      </c>
      <c r="B39" s="3"/>
      <c r="C39" s="9">
        <v>-3.3</v>
      </c>
      <c r="D39" s="38" t="s">
        <v>6</v>
      </c>
      <c r="E39" s="38"/>
    </row>
    <row r="40" spans="1:5" ht="12.75">
      <c r="A40" s="19">
        <v>40108</v>
      </c>
      <c r="B40" s="8">
        <v>2000</v>
      </c>
      <c r="C40" s="8">
        <v>2000</v>
      </c>
      <c r="D40" s="38" t="s">
        <v>17</v>
      </c>
      <c r="E40" s="38"/>
    </row>
    <row r="41" spans="1:5" ht="12.75">
      <c r="A41" s="19">
        <v>40108</v>
      </c>
      <c r="B41" s="3"/>
      <c r="C41" s="9">
        <v>-2</v>
      </c>
      <c r="D41" s="38" t="s">
        <v>26</v>
      </c>
      <c r="E41" s="38"/>
    </row>
    <row r="42" spans="1:5" ht="12.75">
      <c r="A42" s="19">
        <v>40108</v>
      </c>
      <c r="B42" s="3"/>
      <c r="C42" s="9">
        <v>-798</v>
      </c>
      <c r="D42" s="38" t="s">
        <v>27</v>
      </c>
      <c r="E42" s="38"/>
    </row>
    <row r="43" spans="1:5" ht="12.75">
      <c r="A43" s="19">
        <v>40109</v>
      </c>
      <c r="B43" s="3"/>
      <c r="C43" s="9">
        <v>-3.3</v>
      </c>
      <c r="D43" s="38" t="s">
        <v>6</v>
      </c>
      <c r="E43" s="38"/>
    </row>
    <row r="44" spans="1:5" ht="12.75">
      <c r="A44" s="19">
        <v>40109</v>
      </c>
      <c r="B44" s="3"/>
      <c r="C44" s="9">
        <v>-5.5</v>
      </c>
      <c r="D44" s="38" t="s">
        <v>6</v>
      </c>
      <c r="E44" s="38"/>
    </row>
    <row r="45" spans="1:5" ht="12.75">
      <c r="A45" s="19">
        <v>40109</v>
      </c>
      <c r="B45" s="3"/>
      <c r="C45" s="9">
        <v>-24</v>
      </c>
      <c r="D45" s="38" t="s">
        <v>28</v>
      </c>
      <c r="E45" s="38"/>
    </row>
    <row r="46" spans="1:5" ht="12.75">
      <c r="A46" s="19">
        <v>40109</v>
      </c>
      <c r="B46" s="3"/>
      <c r="C46" s="9">
        <v>-51</v>
      </c>
      <c r="D46" s="38" t="s">
        <v>29</v>
      </c>
      <c r="E46" s="38"/>
    </row>
    <row r="47" spans="1:5" ht="12.75">
      <c r="A47" s="19">
        <v>40109</v>
      </c>
      <c r="B47" s="3"/>
      <c r="C47" s="9">
        <v>-22</v>
      </c>
      <c r="D47" s="38" t="s">
        <v>30</v>
      </c>
      <c r="E47" s="38"/>
    </row>
    <row r="48" spans="1:5" ht="12.75">
      <c r="A48" s="19">
        <v>40109</v>
      </c>
      <c r="B48" s="3"/>
      <c r="C48" s="9">
        <v>-329</v>
      </c>
      <c r="D48" s="38" t="s">
        <v>31</v>
      </c>
      <c r="E48" s="38"/>
    </row>
    <row r="49" spans="1:5" ht="12.75">
      <c r="A49" s="20">
        <v>40110</v>
      </c>
      <c r="B49" s="8"/>
      <c r="C49" s="9"/>
      <c r="D49" s="38"/>
      <c r="E49" s="38"/>
    </row>
    <row r="50" spans="1:5" ht="12.75">
      <c r="A50" s="20">
        <v>40111</v>
      </c>
      <c r="B50" s="8"/>
      <c r="C50" s="9"/>
      <c r="D50" s="38"/>
      <c r="E50" s="38"/>
    </row>
    <row r="51" spans="1:5" ht="12.75">
      <c r="A51" s="19">
        <v>40112</v>
      </c>
      <c r="B51" s="8"/>
      <c r="C51" s="9">
        <v>-3.3</v>
      </c>
      <c r="D51" s="38" t="s">
        <v>6</v>
      </c>
      <c r="E51" s="38"/>
    </row>
    <row r="52" spans="1:5" ht="12.75">
      <c r="A52" s="19">
        <v>40113</v>
      </c>
      <c r="B52" s="8"/>
      <c r="C52" s="9">
        <v>-3.3</v>
      </c>
      <c r="D52" s="38" t="s">
        <v>6</v>
      </c>
      <c r="E52" s="38"/>
    </row>
    <row r="53" spans="1:5" ht="12.75">
      <c r="A53" s="19">
        <v>40113</v>
      </c>
      <c r="B53" s="8"/>
      <c r="C53" s="9">
        <v>-469</v>
      </c>
      <c r="D53" s="38" t="s">
        <v>32</v>
      </c>
      <c r="E53" s="38"/>
    </row>
    <row r="54" spans="1:5" ht="12.75">
      <c r="A54" s="19">
        <v>40114</v>
      </c>
      <c r="B54" s="8"/>
      <c r="C54" s="13">
        <v>-3.3</v>
      </c>
      <c r="D54" s="38" t="s">
        <v>6</v>
      </c>
      <c r="E54" s="38"/>
    </row>
    <row r="55" spans="1:5" ht="12.75">
      <c r="A55" s="19">
        <v>40115</v>
      </c>
      <c r="B55" s="8"/>
      <c r="C55" s="9">
        <v>-3.3</v>
      </c>
      <c r="D55" s="38" t="s">
        <v>6</v>
      </c>
      <c r="E55" s="38"/>
    </row>
    <row r="56" spans="1:5" ht="12.75">
      <c r="A56" s="19">
        <v>40116</v>
      </c>
      <c r="B56" s="8"/>
      <c r="C56" s="9">
        <v>-3.3</v>
      </c>
      <c r="D56" s="38" t="s">
        <v>6</v>
      </c>
      <c r="E56" s="38"/>
    </row>
    <row r="57" spans="1:5" ht="12.75">
      <c r="A57" s="19">
        <v>40116</v>
      </c>
      <c r="B57" s="3"/>
      <c r="C57" s="9">
        <v>-5.5</v>
      </c>
      <c r="D57" s="38" t="s">
        <v>6</v>
      </c>
      <c r="E57" s="38"/>
    </row>
    <row r="58" spans="1:5" ht="12.75">
      <c r="A58" s="19">
        <v>40116</v>
      </c>
      <c r="B58" s="3"/>
      <c r="C58" s="9">
        <v>-8.7</v>
      </c>
      <c r="D58" s="38" t="s">
        <v>24</v>
      </c>
      <c r="E58" s="38"/>
    </row>
    <row r="59" spans="1:5" ht="12.75">
      <c r="A59" s="19">
        <v>40116</v>
      </c>
      <c r="B59" s="3"/>
      <c r="C59" s="9">
        <v>-5.35</v>
      </c>
      <c r="D59" s="38" t="s">
        <v>21</v>
      </c>
      <c r="E59" s="38"/>
    </row>
    <row r="60" spans="1:5" ht="12.75">
      <c r="A60" s="20">
        <v>40117</v>
      </c>
      <c r="B60" s="3"/>
      <c r="C60" s="13"/>
      <c r="D60" s="38"/>
      <c r="E60" s="38"/>
    </row>
    <row r="61" spans="1:5" ht="12.75">
      <c r="A61" s="19"/>
      <c r="B61" s="8"/>
      <c r="C61" s="9"/>
      <c r="D61" s="38"/>
      <c r="E61" s="38"/>
    </row>
    <row r="62" spans="1:5" ht="12.75">
      <c r="A62" s="19"/>
      <c r="B62" s="8"/>
      <c r="C62" s="13"/>
      <c r="D62" s="38"/>
      <c r="E62" s="38"/>
    </row>
    <row r="63" spans="1:5" ht="12.75">
      <c r="A63" s="11"/>
      <c r="B63" s="5"/>
      <c r="C63" s="4"/>
      <c r="D63" s="38"/>
      <c r="E63" s="38"/>
    </row>
    <row r="64" spans="1:5" ht="15.75">
      <c r="A64" s="3" t="s">
        <v>57</v>
      </c>
      <c r="B64" s="5"/>
      <c r="C64" s="21">
        <f>B4+SUM(C6:C63)</f>
        <v>775.6300000000007</v>
      </c>
      <c r="D64" s="38"/>
      <c r="E64" s="38"/>
    </row>
    <row r="65" spans="1:5" ht="12.75">
      <c r="A65" s="3" t="s">
        <v>58</v>
      </c>
      <c r="B65" s="5"/>
      <c r="C65" s="22">
        <f>+C64+E3</f>
        <v>831.6300000000007</v>
      </c>
      <c r="D65" s="38"/>
      <c r="E65" s="38"/>
    </row>
    <row r="66" ht="12.75">
      <c r="C66" s="6"/>
    </row>
    <row r="67" ht="12.75">
      <c r="C67" s="6"/>
    </row>
  </sheetData>
  <sheetProtection/>
  <mergeCells count="63">
    <mergeCell ref="D62:E62"/>
    <mergeCell ref="D54:E54"/>
    <mergeCell ref="D55:E55"/>
    <mergeCell ref="D63:E63"/>
    <mergeCell ref="D64:E64"/>
    <mergeCell ref="D65:E65"/>
    <mergeCell ref="D57:E57"/>
    <mergeCell ref="D58:E58"/>
    <mergeCell ref="D59:E59"/>
    <mergeCell ref="D60:E60"/>
    <mergeCell ref="D61:E61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9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5">
      <selection activeCell="D42" sqref="D42:E42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33</v>
      </c>
      <c r="B1" s="6"/>
      <c r="C1" s="6"/>
    </row>
    <row r="2" ht="12.75">
      <c r="C2" s="6"/>
    </row>
    <row r="3" spans="1:5" ht="15.75">
      <c r="A3" s="1" t="s">
        <v>55</v>
      </c>
      <c r="B3" s="39">
        <f>+Ottobre!C65</f>
        <v>831.6300000000007</v>
      </c>
      <c r="C3" s="40"/>
      <c r="D3" s="23" t="s">
        <v>59</v>
      </c>
      <c r="E3" s="24">
        <v>56</v>
      </c>
    </row>
    <row r="4" spans="1:4" ht="15.75">
      <c r="A4" s="1" t="s">
        <v>56</v>
      </c>
      <c r="B4" s="39">
        <f>+Ottobre!C64</f>
        <v>775.6300000000007</v>
      </c>
      <c r="C4" s="40">
        <f>+B3-56</f>
        <v>775.6300000000007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5" ht="12.75">
      <c r="A6" s="3"/>
      <c r="B6" s="3"/>
      <c r="C6" s="3"/>
      <c r="D6" s="38"/>
      <c r="E6" s="38"/>
    </row>
    <row r="7" spans="1:5" ht="12.75">
      <c r="A7" s="20">
        <v>40118</v>
      </c>
      <c r="B7" s="3"/>
      <c r="C7" s="9"/>
      <c r="D7" s="38"/>
      <c r="E7" s="38"/>
    </row>
    <row r="8" spans="1:5" ht="12.75">
      <c r="A8" s="19">
        <v>40119</v>
      </c>
      <c r="B8" s="3"/>
      <c r="C8" s="9">
        <v>-3.3</v>
      </c>
      <c r="D8" s="41" t="s">
        <v>6</v>
      </c>
      <c r="E8" s="41"/>
    </row>
    <row r="9" spans="1:5" ht="12.75">
      <c r="A9" s="19">
        <v>40120</v>
      </c>
      <c r="B9" s="3"/>
      <c r="C9" s="9">
        <v>-3.3</v>
      </c>
      <c r="D9" s="41" t="s">
        <v>6</v>
      </c>
      <c r="E9" s="41"/>
    </row>
    <row r="10" spans="1:5" ht="12.75">
      <c r="A10" s="19">
        <v>40120</v>
      </c>
      <c r="B10" s="3"/>
      <c r="C10" s="9">
        <v>-5.55</v>
      </c>
      <c r="D10" s="41" t="s">
        <v>21</v>
      </c>
      <c r="E10" s="41"/>
    </row>
    <row r="11" spans="1:5" ht="12.75">
      <c r="A11" s="19">
        <v>40120</v>
      </c>
      <c r="B11" s="3"/>
      <c r="C11" s="9">
        <v>-36</v>
      </c>
      <c r="D11" s="41" t="s">
        <v>22</v>
      </c>
      <c r="E11" s="41"/>
    </row>
    <row r="12" spans="1:5" ht="12.75">
      <c r="A12" s="19">
        <v>40120</v>
      </c>
      <c r="B12" s="3"/>
      <c r="C12" s="9">
        <v>-85.69</v>
      </c>
      <c r="D12" s="41" t="s">
        <v>34</v>
      </c>
      <c r="E12" s="41"/>
    </row>
    <row r="13" spans="1:5" ht="12.75">
      <c r="A13" s="19">
        <v>40121</v>
      </c>
      <c r="B13" s="3"/>
      <c r="C13" s="9">
        <v>-3.3</v>
      </c>
      <c r="D13" s="41" t="s">
        <v>6</v>
      </c>
      <c r="E13" s="41"/>
    </row>
    <row r="14" spans="1:5" ht="12.75">
      <c r="A14" s="19">
        <v>40122</v>
      </c>
      <c r="B14" s="3"/>
      <c r="C14" s="9">
        <v>-33.2</v>
      </c>
      <c r="D14" s="41" t="s">
        <v>35</v>
      </c>
      <c r="E14" s="41"/>
    </row>
    <row r="15" spans="1:5" ht="12.75">
      <c r="A15" s="19">
        <v>40123</v>
      </c>
      <c r="B15" s="3"/>
      <c r="C15" s="9">
        <v>-3.3</v>
      </c>
      <c r="D15" s="41" t="s">
        <v>6</v>
      </c>
      <c r="E15" s="41"/>
    </row>
    <row r="16" spans="1:5" ht="12.75">
      <c r="A16" s="19">
        <v>40123</v>
      </c>
      <c r="B16" s="3"/>
      <c r="C16" s="9">
        <v>-5.5</v>
      </c>
      <c r="D16" s="41" t="s">
        <v>6</v>
      </c>
      <c r="E16" s="41"/>
    </row>
    <row r="17" spans="1:5" ht="12.75">
      <c r="A17" s="19">
        <v>40123</v>
      </c>
      <c r="B17" s="3"/>
      <c r="C17" s="9">
        <v>-3.9</v>
      </c>
      <c r="D17" s="41" t="s">
        <v>21</v>
      </c>
      <c r="E17" s="41"/>
    </row>
    <row r="18" spans="1:5" ht="12.75">
      <c r="A18" s="20">
        <v>40124</v>
      </c>
      <c r="B18" s="3"/>
      <c r="C18" s="9"/>
      <c r="D18" s="41"/>
      <c r="E18" s="41"/>
    </row>
    <row r="19" spans="1:5" ht="12.75">
      <c r="A19" s="20">
        <v>40125</v>
      </c>
      <c r="B19" s="3"/>
      <c r="C19" s="9"/>
      <c r="D19" s="41"/>
      <c r="E19" s="41"/>
    </row>
    <row r="20" spans="1:5" ht="12.75">
      <c r="A20" s="19">
        <v>40126</v>
      </c>
      <c r="B20" s="3"/>
      <c r="C20" s="9">
        <v>-3.3</v>
      </c>
      <c r="D20" s="41" t="s">
        <v>6</v>
      </c>
      <c r="E20" s="41"/>
    </row>
    <row r="21" spans="1:5" ht="12.75">
      <c r="A21" s="19">
        <v>40127</v>
      </c>
      <c r="B21" s="3"/>
      <c r="C21" s="9"/>
      <c r="D21" s="41"/>
      <c r="E21" s="41"/>
    </row>
    <row r="22" spans="1:5" ht="12.75">
      <c r="A22" s="19">
        <v>40128</v>
      </c>
      <c r="B22" s="3"/>
      <c r="C22" s="9"/>
      <c r="D22" s="41"/>
      <c r="E22" s="41"/>
    </row>
    <row r="23" spans="1:5" ht="12.75">
      <c r="A23" s="19">
        <v>40129</v>
      </c>
      <c r="B23" s="3"/>
      <c r="C23" s="9"/>
      <c r="D23" s="41"/>
      <c r="E23" s="41"/>
    </row>
    <row r="24" spans="1:5" ht="12.75">
      <c r="A24" s="19">
        <v>40130</v>
      </c>
      <c r="B24" s="3"/>
      <c r="C24" s="9">
        <v>-3.3</v>
      </c>
      <c r="D24" s="41" t="s">
        <v>6</v>
      </c>
      <c r="E24" s="41"/>
    </row>
    <row r="25" spans="1:5" ht="12.75">
      <c r="A25" s="19">
        <v>40130</v>
      </c>
      <c r="B25" s="3"/>
      <c r="C25" s="9">
        <v>-5.5</v>
      </c>
      <c r="D25" s="41" t="s">
        <v>6</v>
      </c>
      <c r="E25" s="41"/>
    </row>
    <row r="26" spans="1:5" ht="12.75">
      <c r="A26" s="20">
        <v>40131</v>
      </c>
      <c r="B26" s="3"/>
      <c r="C26" s="9"/>
      <c r="D26" s="41"/>
      <c r="E26" s="41"/>
    </row>
    <row r="27" spans="1:5" ht="12.75">
      <c r="A27" s="20">
        <v>40132</v>
      </c>
      <c r="B27" s="3"/>
      <c r="C27" s="9"/>
      <c r="D27" s="41"/>
      <c r="E27" s="41"/>
    </row>
    <row r="28" spans="1:5" ht="12.75">
      <c r="A28" s="19">
        <v>40133</v>
      </c>
      <c r="B28" s="3"/>
      <c r="C28" s="9">
        <v>-3.3</v>
      </c>
      <c r="D28" s="41" t="s">
        <v>6</v>
      </c>
      <c r="E28" s="41"/>
    </row>
    <row r="29" spans="1:5" ht="12.75">
      <c r="A29" s="19">
        <v>40134</v>
      </c>
      <c r="B29" s="3"/>
      <c r="C29" s="9">
        <v>-3.3</v>
      </c>
      <c r="D29" s="41" t="s">
        <v>6</v>
      </c>
      <c r="E29" s="41"/>
    </row>
    <row r="30" spans="1:5" ht="12.75">
      <c r="A30" s="19">
        <v>40135</v>
      </c>
      <c r="B30" s="3"/>
      <c r="C30" s="9">
        <v>-3.3</v>
      </c>
      <c r="D30" s="41" t="s">
        <v>6</v>
      </c>
      <c r="E30" s="41"/>
    </row>
    <row r="31" spans="1:5" ht="12.75">
      <c r="A31" s="19">
        <v>40135</v>
      </c>
      <c r="B31" s="3"/>
      <c r="C31" s="9">
        <v>-7</v>
      </c>
      <c r="D31" s="41" t="s">
        <v>36</v>
      </c>
      <c r="E31" s="41"/>
    </row>
    <row r="32" spans="1:5" ht="12.75">
      <c r="A32" s="19">
        <v>40136</v>
      </c>
      <c r="B32" s="3"/>
      <c r="C32" s="9">
        <v>-3.3</v>
      </c>
      <c r="D32" s="41" t="s">
        <v>6</v>
      </c>
      <c r="E32" s="41"/>
    </row>
    <row r="33" spans="1:5" ht="12.75">
      <c r="A33" s="19">
        <v>40137</v>
      </c>
      <c r="B33" s="3"/>
      <c r="C33" s="9">
        <v>-3.3</v>
      </c>
      <c r="D33" s="41" t="s">
        <v>6</v>
      </c>
      <c r="E33" s="41"/>
    </row>
    <row r="34" spans="1:5" ht="12.75">
      <c r="A34" s="19">
        <v>40137</v>
      </c>
      <c r="B34" s="3"/>
      <c r="C34" s="9">
        <v>-5.5</v>
      </c>
      <c r="D34" s="41" t="s">
        <v>6</v>
      </c>
      <c r="E34" s="41"/>
    </row>
    <row r="35" spans="1:5" ht="12.75">
      <c r="A35" s="20">
        <v>40138</v>
      </c>
      <c r="B35" s="3"/>
      <c r="C35" s="9"/>
      <c r="D35" s="41"/>
      <c r="E35" s="41"/>
    </row>
    <row r="36" spans="1:5" ht="12.75">
      <c r="A36" s="20">
        <v>40139</v>
      </c>
      <c r="B36" s="3"/>
      <c r="C36" s="9"/>
      <c r="D36" s="41"/>
      <c r="E36" s="41"/>
    </row>
    <row r="37" spans="1:5" ht="12.75">
      <c r="A37" s="19">
        <v>40140</v>
      </c>
      <c r="B37" s="3"/>
      <c r="C37" s="9">
        <v>-3.3</v>
      </c>
      <c r="D37" s="41" t="s">
        <v>6</v>
      </c>
      <c r="E37" s="41"/>
    </row>
    <row r="38" spans="1:5" ht="12.75">
      <c r="A38" s="19">
        <v>40141</v>
      </c>
      <c r="B38" s="3"/>
      <c r="C38" s="9">
        <v>-3.3</v>
      </c>
      <c r="D38" s="41" t="s">
        <v>6</v>
      </c>
      <c r="E38" s="41"/>
    </row>
    <row r="39" spans="1:5" ht="12.75">
      <c r="A39" s="19">
        <v>40142</v>
      </c>
      <c r="B39" s="3"/>
      <c r="C39" s="9">
        <v>-3.3</v>
      </c>
      <c r="D39" s="41" t="s">
        <v>6</v>
      </c>
      <c r="E39" s="41"/>
    </row>
    <row r="40" spans="1:5" ht="12.75">
      <c r="A40" s="19">
        <v>40142</v>
      </c>
      <c r="B40" s="3"/>
      <c r="C40" s="9">
        <v>-350</v>
      </c>
      <c r="D40" s="41" t="s">
        <v>37</v>
      </c>
      <c r="E40" s="41"/>
    </row>
    <row r="41" spans="1:5" ht="12.75">
      <c r="A41" s="19">
        <v>40143</v>
      </c>
      <c r="B41" s="3"/>
      <c r="C41" s="9">
        <v>-3.3</v>
      </c>
      <c r="D41" s="41" t="s">
        <v>6</v>
      </c>
      <c r="E41" s="41"/>
    </row>
    <row r="42" spans="1:5" ht="12.75">
      <c r="A42" s="19">
        <v>40143</v>
      </c>
      <c r="B42" s="3"/>
      <c r="C42" s="9">
        <v>-150</v>
      </c>
      <c r="D42" s="41" t="s">
        <v>38</v>
      </c>
      <c r="E42" s="41"/>
    </row>
    <row r="43" spans="1:5" ht="12.75">
      <c r="A43" s="19">
        <v>40143</v>
      </c>
      <c r="B43" s="8">
        <v>1500</v>
      </c>
      <c r="C43" s="13">
        <v>1500</v>
      </c>
      <c r="D43" s="41" t="s">
        <v>17</v>
      </c>
      <c r="E43" s="41"/>
    </row>
    <row r="44" spans="1:5" ht="12.75">
      <c r="A44" s="19">
        <v>40143</v>
      </c>
      <c r="B44" s="3"/>
      <c r="C44" s="9">
        <v>-14</v>
      </c>
      <c r="D44" s="41" t="s">
        <v>20</v>
      </c>
      <c r="E44" s="41"/>
    </row>
    <row r="45" spans="1:5" ht="12.75">
      <c r="A45" s="19">
        <v>40144</v>
      </c>
      <c r="B45" s="3"/>
      <c r="C45" s="9">
        <v>-3.3</v>
      </c>
      <c r="D45" s="41" t="s">
        <v>6</v>
      </c>
      <c r="E45" s="41"/>
    </row>
    <row r="46" spans="1:5" ht="12.75">
      <c r="A46" s="19">
        <v>40144</v>
      </c>
      <c r="B46" s="3"/>
      <c r="C46" s="9">
        <v>-5.5</v>
      </c>
      <c r="D46" s="41" t="s">
        <v>6</v>
      </c>
      <c r="E46" s="41"/>
    </row>
    <row r="47" spans="1:5" ht="12.75">
      <c r="A47" s="20">
        <v>40145</v>
      </c>
      <c r="B47" s="3"/>
      <c r="C47" s="9"/>
      <c r="D47" s="42"/>
      <c r="E47" s="43"/>
    </row>
    <row r="48" spans="1:5" ht="12.75">
      <c r="A48" s="20">
        <v>40146</v>
      </c>
      <c r="B48" s="3"/>
      <c r="C48" s="9"/>
      <c r="D48" s="42"/>
      <c r="E48" s="43"/>
    </row>
    <row r="49" spans="1:5" ht="12.75">
      <c r="A49" s="19">
        <v>40147</v>
      </c>
      <c r="B49" s="3"/>
      <c r="C49" s="9">
        <v>-3.3</v>
      </c>
      <c r="D49" s="41" t="s">
        <v>6</v>
      </c>
      <c r="E49" s="41"/>
    </row>
    <row r="50" spans="1:5" ht="12.75">
      <c r="A50" s="19">
        <v>40147</v>
      </c>
      <c r="B50" s="3"/>
      <c r="C50" s="9">
        <v>-174</v>
      </c>
      <c r="D50" s="41" t="s">
        <v>35</v>
      </c>
      <c r="E50" s="41"/>
    </row>
    <row r="51" spans="1:5" ht="12.75">
      <c r="A51" s="11"/>
      <c r="B51" s="5"/>
      <c r="C51" s="4"/>
      <c r="D51" s="38"/>
      <c r="E51" s="38"/>
    </row>
    <row r="52" spans="1:5" ht="15.75">
      <c r="A52" s="3" t="s">
        <v>57</v>
      </c>
      <c r="B52" s="5"/>
      <c r="C52" s="21">
        <f>B4+SUM(C6:C50)</f>
        <v>1338.1900000000005</v>
      </c>
      <c r="D52" s="38"/>
      <c r="E52" s="38"/>
    </row>
    <row r="53" spans="1:5" ht="12.75">
      <c r="A53" s="3" t="s">
        <v>58</v>
      </c>
      <c r="B53" s="5"/>
      <c r="C53" s="22">
        <f>+C52+E3</f>
        <v>1394.1900000000005</v>
      </c>
      <c r="D53" s="38"/>
      <c r="E53" s="38"/>
    </row>
    <row r="54" ht="12.75">
      <c r="C54" s="6"/>
    </row>
    <row r="55" ht="12.75">
      <c r="C55" s="6"/>
    </row>
  </sheetData>
  <sheetProtection/>
  <mergeCells count="51">
    <mergeCell ref="D51:E51"/>
    <mergeCell ref="D52:E52"/>
    <mergeCell ref="D53:E53"/>
    <mergeCell ref="D45:E45"/>
    <mergeCell ref="D46:E46"/>
    <mergeCell ref="D47:E47"/>
    <mergeCell ref="D48:E48"/>
    <mergeCell ref="D49:E49"/>
    <mergeCell ref="D50:E50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6">
      <selection activeCell="C81" sqref="C81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0.28125" style="0" bestFit="1" customWidth="1"/>
  </cols>
  <sheetData>
    <row r="1" spans="1:3" ht="12.75">
      <c r="A1" s="6" t="s">
        <v>39</v>
      </c>
      <c r="B1" s="6"/>
      <c r="C1" s="6"/>
    </row>
    <row r="2" ht="12.75">
      <c r="C2" s="6"/>
    </row>
    <row r="3" spans="1:5" ht="15.75">
      <c r="A3" s="1" t="s">
        <v>55</v>
      </c>
      <c r="B3" s="39">
        <f>+'Novembre ''09'!C53</f>
        <v>1394.1900000000005</v>
      </c>
      <c r="C3" s="40"/>
      <c r="D3" s="23" t="s">
        <v>59</v>
      </c>
      <c r="E3" s="24">
        <v>56</v>
      </c>
    </row>
    <row r="4" spans="1:4" ht="15.75">
      <c r="A4" s="1" t="s">
        <v>56</v>
      </c>
      <c r="B4" s="39">
        <f>+'Novembre ''09'!C52</f>
        <v>1338.1900000000005</v>
      </c>
      <c r="C4" s="40">
        <f>+B3-56</f>
        <v>1338.1900000000005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5" ht="12.75">
      <c r="A6" s="11">
        <v>40148</v>
      </c>
      <c r="B6" s="3"/>
      <c r="C6" s="9">
        <v>-3.3</v>
      </c>
      <c r="D6" s="38" t="s">
        <v>6</v>
      </c>
      <c r="E6" s="38"/>
    </row>
    <row r="7" spans="1:5" ht="12.75">
      <c r="A7" s="11">
        <v>40149</v>
      </c>
      <c r="B7" s="3"/>
      <c r="C7" s="9">
        <v>-3.3</v>
      </c>
      <c r="D7" s="38" t="s">
        <v>6</v>
      </c>
      <c r="E7" s="38"/>
    </row>
    <row r="8" spans="1:5" ht="12.75">
      <c r="A8" s="11">
        <v>40150</v>
      </c>
      <c r="B8" s="3"/>
      <c r="C8" s="9">
        <v>-3.3</v>
      </c>
      <c r="D8" s="38" t="s">
        <v>6</v>
      </c>
      <c r="E8" s="38"/>
    </row>
    <row r="9" spans="1:5" ht="12.75">
      <c r="A9" s="11">
        <v>40151</v>
      </c>
      <c r="B9" s="3"/>
      <c r="C9" s="9">
        <v>-3.3</v>
      </c>
      <c r="D9" s="38" t="s">
        <v>6</v>
      </c>
      <c r="E9" s="38"/>
    </row>
    <row r="10" spans="1:5" ht="12.75">
      <c r="A10" s="11">
        <v>40151</v>
      </c>
      <c r="B10" s="3"/>
      <c r="C10" s="9">
        <v>-5.5</v>
      </c>
      <c r="D10" s="38" t="s">
        <v>6</v>
      </c>
      <c r="E10" s="38"/>
    </row>
    <row r="11" spans="1:5" ht="12.75">
      <c r="A11" s="11">
        <v>40151</v>
      </c>
      <c r="B11" s="3"/>
      <c r="C11" s="9">
        <v>-35.3</v>
      </c>
      <c r="D11" s="38" t="s">
        <v>40</v>
      </c>
      <c r="E11" s="38"/>
    </row>
    <row r="12" spans="1:5" ht="12.75">
      <c r="A12" s="11">
        <v>40151</v>
      </c>
      <c r="B12" s="3"/>
      <c r="C12" s="9">
        <v>-20.8</v>
      </c>
      <c r="D12" s="38" t="s">
        <v>41</v>
      </c>
      <c r="E12" s="38"/>
    </row>
    <row r="13" spans="1:5" ht="12.75">
      <c r="A13" s="11">
        <v>40151</v>
      </c>
      <c r="B13" s="3"/>
      <c r="C13" s="9">
        <v>-112.34</v>
      </c>
      <c r="D13" s="38" t="s">
        <v>42</v>
      </c>
      <c r="E13" s="38"/>
    </row>
    <row r="14" spans="1:5" ht="12.75">
      <c r="A14" s="11">
        <v>40151</v>
      </c>
      <c r="B14" s="3"/>
      <c r="C14" s="9">
        <v>-42.62</v>
      </c>
      <c r="D14" s="38" t="s">
        <v>25</v>
      </c>
      <c r="E14" s="38"/>
    </row>
    <row r="15" spans="1:5" ht="12.75">
      <c r="A15" s="20">
        <v>40152</v>
      </c>
      <c r="B15" s="3"/>
      <c r="C15" s="9"/>
      <c r="D15" s="38"/>
      <c r="E15" s="38"/>
    </row>
    <row r="16" spans="1:5" ht="12.75">
      <c r="A16" s="20">
        <v>40153</v>
      </c>
      <c r="B16" s="3"/>
      <c r="C16" s="9"/>
      <c r="D16" s="38"/>
      <c r="E16" s="38"/>
    </row>
    <row r="17" spans="1:5" ht="12.75">
      <c r="A17" s="20">
        <v>40154</v>
      </c>
      <c r="B17" s="3"/>
      <c r="C17" s="9"/>
      <c r="D17" s="38"/>
      <c r="E17" s="38"/>
    </row>
    <row r="18" spans="1:5" ht="12.75">
      <c r="A18" s="20">
        <v>40155</v>
      </c>
      <c r="B18" s="3"/>
      <c r="C18" s="9"/>
      <c r="D18" s="38"/>
      <c r="E18" s="38"/>
    </row>
    <row r="19" spans="1:5" ht="12.75">
      <c r="A19" s="11">
        <v>40156</v>
      </c>
      <c r="B19" s="3"/>
      <c r="C19" s="9">
        <v>-3.3</v>
      </c>
      <c r="D19" s="38" t="s">
        <v>6</v>
      </c>
      <c r="E19" s="38"/>
    </row>
    <row r="20" spans="1:5" ht="12.75">
      <c r="A20" s="11">
        <v>40156</v>
      </c>
      <c r="B20" s="3"/>
      <c r="C20" s="9">
        <v>-21.1</v>
      </c>
      <c r="D20" s="38" t="s">
        <v>43</v>
      </c>
      <c r="E20" s="38"/>
    </row>
    <row r="21" spans="1:5" ht="12.75">
      <c r="A21" s="11">
        <v>40156</v>
      </c>
      <c r="B21" s="3"/>
      <c r="C21" s="9">
        <v>-851.1</v>
      </c>
      <c r="D21" s="38" t="s">
        <v>44</v>
      </c>
      <c r="E21" s="38"/>
    </row>
    <row r="22" spans="1:5" ht="12.75">
      <c r="A22" s="11">
        <v>40157</v>
      </c>
      <c r="B22" s="8">
        <v>1000</v>
      </c>
      <c r="C22" s="13">
        <v>1000</v>
      </c>
      <c r="D22" s="38" t="s">
        <v>17</v>
      </c>
      <c r="E22" s="38"/>
    </row>
    <row r="23" spans="1:5" ht="12.75">
      <c r="A23" s="11">
        <v>40157</v>
      </c>
      <c r="B23" s="3"/>
      <c r="C23" s="9">
        <v>-3.3</v>
      </c>
      <c r="D23" s="38" t="s">
        <v>6</v>
      </c>
      <c r="E23" s="38"/>
    </row>
    <row r="24" spans="1:5" ht="12.75">
      <c r="A24" s="11">
        <v>40157</v>
      </c>
      <c r="B24" s="3"/>
      <c r="C24" s="9">
        <v>-40</v>
      </c>
      <c r="D24" s="38" t="s">
        <v>45</v>
      </c>
      <c r="E24" s="38"/>
    </row>
    <row r="25" spans="1:5" ht="12.75">
      <c r="A25" s="11">
        <v>40158</v>
      </c>
      <c r="B25" s="3"/>
      <c r="C25" s="9">
        <v>-3.3</v>
      </c>
      <c r="D25" s="38" t="s">
        <v>6</v>
      </c>
      <c r="E25" s="38"/>
    </row>
    <row r="26" spans="1:5" ht="12.75">
      <c r="A26" s="11">
        <v>40158</v>
      </c>
      <c r="B26" s="3"/>
      <c r="C26" s="9">
        <v>-5.5</v>
      </c>
      <c r="D26" s="38" t="s">
        <v>6</v>
      </c>
      <c r="E26" s="38"/>
    </row>
    <row r="27" spans="1:5" ht="12.75">
      <c r="A27" s="20">
        <v>40159</v>
      </c>
      <c r="B27" s="3"/>
      <c r="C27" s="9"/>
      <c r="D27" s="38"/>
      <c r="E27" s="38"/>
    </row>
    <row r="28" spans="1:5" ht="12.75">
      <c r="A28" s="20">
        <v>40160</v>
      </c>
      <c r="B28" s="3"/>
      <c r="C28" s="9"/>
      <c r="D28" s="38"/>
      <c r="E28" s="38"/>
    </row>
    <row r="29" spans="1:5" ht="12.75">
      <c r="A29" s="11">
        <v>40161</v>
      </c>
      <c r="B29" s="3"/>
      <c r="C29" s="9">
        <v>-3.3</v>
      </c>
      <c r="D29" s="38" t="s">
        <v>6</v>
      </c>
      <c r="E29" s="38"/>
    </row>
    <row r="30" spans="1:5" ht="12.75">
      <c r="A30" s="11">
        <v>40161</v>
      </c>
      <c r="B30" s="3"/>
      <c r="C30" s="9">
        <v>-1.5</v>
      </c>
      <c r="D30" s="38" t="s">
        <v>6</v>
      </c>
      <c r="E30" s="38"/>
    </row>
    <row r="31" spans="1:5" ht="12.75">
      <c r="A31" s="11">
        <v>40161</v>
      </c>
      <c r="B31" s="3"/>
      <c r="C31" s="9">
        <v>-6.25</v>
      </c>
      <c r="D31" s="38" t="s">
        <v>21</v>
      </c>
      <c r="E31" s="38"/>
    </row>
    <row r="32" spans="1:5" ht="12.75">
      <c r="A32" s="11">
        <v>40161</v>
      </c>
      <c r="B32" s="3"/>
      <c r="C32" s="9">
        <v>-5.45</v>
      </c>
      <c r="D32" s="38" t="s">
        <v>21</v>
      </c>
      <c r="E32" s="38"/>
    </row>
    <row r="33" spans="1:5" ht="12.75">
      <c r="A33" s="11">
        <v>40161</v>
      </c>
      <c r="B33" s="3"/>
      <c r="C33" s="9">
        <v>-5</v>
      </c>
      <c r="D33" s="38" t="s">
        <v>21</v>
      </c>
      <c r="E33" s="38"/>
    </row>
    <row r="34" spans="1:5" ht="12.75">
      <c r="A34" s="11">
        <v>40162</v>
      </c>
      <c r="B34" s="3"/>
      <c r="C34" s="9">
        <v>-3.3</v>
      </c>
      <c r="D34" s="38" t="s">
        <v>6</v>
      </c>
      <c r="E34" s="38"/>
    </row>
    <row r="35" spans="1:5" ht="12.75">
      <c r="A35" s="11">
        <v>40162</v>
      </c>
      <c r="B35" s="3"/>
      <c r="C35" s="9">
        <v>-1.5</v>
      </c>
      <c r="D35" s="38" t="s">
        <v>6</v>
      </c>
      <c r="E35" s="38"/>
    </row>
    <row r="36" spans="1:5" ht="12.75">
      <c r="A36" s="11">
        <v>40163</v>
      </c>
      <c r="B36" s="3"/>
      <c r="C36" s="9">
        <v>-3.3</v>
      </c>
      <c r="D36" s="38" t="s">
        <v>6</v>
      </c>
      <c r="E36" s="38"/>
    </row>
    <row r="37" spans="1:5" ht="12.75">
      <c r="A37" s="11">
        <v>40163</v>
      </c>
      <c r="B37" s="3"/>
      <c r="C37" s="9">
        <v>-1.5</v>
      </c>
      <c r="D37" s="38" t="s">
        <v>6</v>
      </c>
      <c r="E37" s="38"/>
    </row>
    <row r="38" spans="1:5" ht="12.75">
      <c r="A38" s="11">
        <v>40164</v>
      </c>
      <c r="B38" s="3"/>
      <c r="C38" s="9">
        <v>-3.3</v>
      </c>
      <c r="D38" s="38" t="s">
        <v>6</v>
      </c>
      <c r="E38" s="38"/>
    </row>
    <row r="39" spans="1:5" ht="12.75">
      <c r="A39" s="11">
        <v>40164</v>
      </c>
      <c r="B39" s="3"/>
      <c r="C39" s="9">
        <v>-1.5</v>
      </c>
      <c r="D39" s="38" t="s">
        <v>6</v>
      </c>
      <c r="E39" s="38"/>
    </row>
    <row r="40" spans="1:5" ht="12.75">
      <c r="A40" s="11">
        <v>40164</v>
      </c>
      <c r="B40" s="3"/>
      <c r="C40" s="9">
        <v>-210.24</v>
      </c>
      <c r="D40" s="38" t="s">
        <v>46</v>
      </c>
      <c r="E40" s="38"/>
    </row>
    <row r="41" spans="1:5" ht="12.75">
      <c r="A41" s="11">
        <v>40165</v>
      </c>
      <c r="B41" s="3"/>
      <c r="C41" s="9">
        <v>-3.3</v>
      </c>
      <c r="D41" s="38" t="s">
        <v>6</v>
      </c>
      <c r="E41" s="38"/>
    </row>
    <row r="42" spans="1:5" ht="12.75">
      <c r="A42" s="11">
        <v>40165</v>
      </c>
      <c r="B42" s="3"/>
      <c r="C42" s="9">
        <v>-1.5</v>
      </c>
      <c r="D42" s="38" t="s">
        <v>6</v>
      </c>
      <c r="E42" s="38"/>
    </row>
    <row r="43" spans="1:5" ht="12.75">
      <c r="A43" s="11">
        <v>40165</v>
      </c>
      <c r="B43" s="3"/>
      <c r="C43" s="9">
        <v>-5.5</v>
      </c>
      <c r="D43" s="38" t="s">
        <v>6</v>
      </c>
      <c r="E43" s="38"/>
    </row>
    <row r="44" spans="1:5" ht="12.75">
      <c r="A44" s="11">
        <v>40165</v>
      </c>
      <c r="B44" s="3"/>
      <c r="C44" s="9">
        <v>-239.4</v>
      </c>
      <c r="D44" s="38" t="s">
        <v>40</v>
      </c>
      <c r="E44" s="38"/>
    </row>
    <row r="45" spans="1:5" ht="12.75">
      <c r="A45" s="20">
        <v>40166</v>
      </c>
      <c r="B45" s="3"/>
      <c r="C45" s="9"/>
      <c r="D45" s="38"/>
      <c r="E45" s="38"/>
    </row>
    <row r="46" spans="1:5" ht="12.75">
      <c r="A46" s="20">
        <v>40167</v>
      </c>
      <c r="B46" s="3"/>
      <c r="C46" s="9"/>
      <c r="D46" s="38"/>
      <c r="E46" s="38"/>
    </row>
    <row r="47" spans="1:5" ht="12.75">
      <c r="A47" s="11">
        <v>40168</v>
      </c>
      <c r="B47" s="3"/>
      <c r="C47" s="9">
        <v>-3.3</v>
      </c>
      <c r="D47" s="38" t="s">
        <v>6</v>
      </c>
      <c r="E47" s="38"/>
    </row>
    <row r="48" spans="1:5" ht="12.75">
      <c r="A48" s="11">
        <v>40168</v>
      </c>
      <c r="B48" s="3"/>
      <c r="C48" s="9">
        <v>-1.5</v>
      </c>
      <c r="D48" s="38" t="s">
        <v>6</v>
      </c>
      <c r="E48" s="38"/>
    </row>
    <row r="49" spans="1:5" ht="12.75">
      <c r="A49" s="11">
        <v>40168</v>
      </c>
      <c r="B49" s="3"/>
      <c r="C49" s="9">
        <v>-10</v>
      </c>
      <c r="D49" s="38" t="s">
        <v>40</v>
      </c>
      <c r="E49" s="38"/>
    </row>
    <row r="50" spans="1:5" ht="12.75">
      <c r="A50" s="11">
        <v>40169</v>
      </c>
      <c r="B50" s="3"/>
      <c r="C50" s="9">
        <v>-3.3</v>
      </c>
      <c r="D50" s="38" t="s">
        <v>6</v>
      </c>
      <c r="E50" s="38"/>
    </row>
    <row r="51" spans="1:5" ht="12.75">
      <c r="A51" s="11">
        <v>40169</v>
      </c>
      <c r="B51" s="3"/>
      <c r="C51" s="9">
        <v>-1.5</v>
      </c>
      <c r="D51" s="38" t="s">
        <v>6</v>
      </c>
      <c r="E51" s="38"/>
    </row>
    <row r="52" spans="1:5" ht="12.75">
      <c r="A52" s="11">
        <v>40169</v>
      </c>
      <c r="B52" s="3"/>
      <c r="C52" s="9">
        <v>-5.45</v>
      </c>
      <c r="D52" s="38" t="s">
        <v>21</v>
      </c>
      <c r="E52" s="38"/>
    </row>
    <row r="53" spans="1:5" ht="12.75">
      <c r="A53" s="11">
        <v>40169</v>
      </c>
      <c r="B53" s="3"/>
      <c r="C53" s="9">
        <v>-3</v>
      </c>
      <c r="D53" s="38" t="s">
        <v>47</v>
      </c>
      <c r="E53" s="38"/>
    </row>
    <row r="54" spans="1:5" ht="12.75">
      <c r="A54" s="11">
        <v>40170</v>
      </c>
      <c r="B54" s="3"/>
      <c r="C54" s="9">
        <v>-3.3</v>
      </c>
      <c r="D54" s="38" t="s">
        <v>6</v>
      </c>
      <c r="E54" s="38"/>
    </row>
    <row r="55" spans="1:5" ht="12.75">
      <c r="A55" s="11">
        <v>40170</v>
      </c>
      <c r="B55" s="3"/>
      <c r="C55" s="9">
        <v>-1.5</v>
      </c>
      <c r="D55" s="38" t="s">
        <v>6</v>
      </c>
      <c r="E55" s="38"/>
    </row>
    <row r="56" spans="1:5" ht="12.75">
      <c r="A56" s="11">
        <v>40171</v>
      </c>
      <c r="B56" s="3"/>
      <c r="C56" s="9">
        <v>-3.3</v>
      </c>
      <c r="D56" s="38" t="s">
        <v>6</v>
      </c>
      <c r="E56" s="38"/>
    </row>
    <row r="57" spans="1:5" ht="12.75">
      <c r="A57" s="11">
        <v>40171</v>
      </c>
      <c r="B57" s="3"/>
      <c r="C57" s="9">
        <v>-1</v>
      </c>
      <c r="D57" s="38" t="s">
        <v>6</v>
      </c>
      <c r="E57" s="38"/>
    </row>
    <row r="58" spans="1:5" ht="12.75">
      <c r="A58" s="20">
        <v>40172</v>
      </c>
      <c r="B58" s="3"/>
      <c r="C58" s="9"/>
      <c r="D58" s="38"/>
      <c r="E58" s="38"/>
    </row>
    <row r="59" spans="1:5" ht="12.75">
      <c r="A59" s="20">
        <v>40173</v>
      </c>
      <c r="B59" s="3"/>
      <c r="C59" s="9"/>
      <c r="D59" s="38"/>
      <c r="E59" s="38"/>
    </row>
    <row r="60" spans="1:5" ht="12.75">
      <c r="A60" s="20">
        <v>40174</v>
      </c>
      <c r="B60" s="3"/>
      <c r="C60" s="9"/>
      <c r="D60" s="38"/>
      <c r="E60" s="38"/>
    </row>
    <row r="61" spans="1:5" ht="12.75">
      <c r="A61" s="11">
        <v>40175</v>
      </c>
      <c r="B61" s="3"/>
      <c r="C61" s="9">
        <v>-3.3</v>
      </c>
      <c r="D61" s="38" t="s">
        <v>6</v>
      </c>
      <c r="E61" s="38"/>
    </row>
    <row r="62" spans="1:5" ht="12.75">
      <c r="A62" s="11">
        <v>40175</v>
      </c>
      <c r="B62" s="3"/>
      <c r="C62" s="9">
        <v>-1.5</v>
      </c>
      <c r="D62" s="38" t="s">
        <v>6</v>
      </c>
      <c r="E62" s="38"/>
    </row>
    <row r="63" spans="1:5" ht="12.75">
      <c r="A63" s="11">
        <v>40175</v>
      </c>
      <c r="B63" s="3"/>
      <c r="C63" s="9">
        <v>-29.4</v>
      </c>
      <c r="D63" s="38" t="s">
        <v>48</v>
      </c>
      <c r="E63" s="38"/>
    </row>
    <row r="64" spans="1:5" ht="12.75">
      <c r="A64" s="11">
        <v>40176</v>
      </c>
      <c r="B64" s="3"/>
      <c r="C64" s="9">
        <v>-3.3</v>
      </c>
      <c r="D64" s="38" t="s">
        <v>6</v>
      </c>
      <c r="E64" s="38"/>
    </row>
    <row r="65" spans="1:5" ht="12.75">
      <c r="A65" s="11">
        <v>40176</v>
      </c>
      <c r="B65" s="3"/>
      <c r="C65" s="9">
        <v>-1</v>
      </c>
      <c r="D65" s="38" t="s">
        <v>6</v>
      </c>
      <c r="E65" s="38"/>
    </row>
    <row r="66" spans="1:5" ht="12.75">
      <c r="A66" s="11">
        <v>40177</v>
      </c>
      <c r="B66" s="3"/>
      <c r="C66" s="9">
        <v>-3.3</v>
      </c>
      <c r="D66" s="38" t="s">
        <v>6</v>
      </c>
      <c r="E66" s="38"/>
    </row>
    <row r="67" spans="1:5" ht="12.75">
      <c r="A67" s="11">
        <v>40177</v>
      </c>
      <c r="B67" s="3"/>
      <c r="C67" s="9">
        <v>-1</v>
      </c>
      <c r="D67" s="38" t="s">
        <v>6</v>
      </c>
      <c r="E67" s="38"/>
    </row>
    <row r="68" spans="1:5" ht="12.75">
      <c r="A68" s="11">
        <v>40178</v>
      </c>
      <c r="B68" s="3"/>
      <c r="C68" s="9">
        <v>-3.3</v>
      </c>
      <c r="D68" s="38" t="s">
        <v>6</v>
      </c>
      <c r="E68" s="38"/>
    </row>
    <row r="69" spans="1:5" ht="12.75">
      <c r="A69" s="11">
        <v>40178</v>
      </c>
      <c r="B69" s="3"/>
      <c r="C69" s="9">
        <v>-1</v>
      </c>
      <c r="D69" s="38" t="s">
        <v>6</v>
      </c>
      <c r="E69" s="38"/>
    </row>
    <row r="70" spans="1:5" ht="12.75">
      <c r="A70" s="11">
        <v>40178</v>
      </c>
      <c r="B70" s="3"/>
      <c r="C70" s="9">
        <v>-5</v>
      </c>
      <c r="D70" s="38" t="s">
        <v>6</v>
      </c>
      <c r="E70" s="38"/>
    </row>
    <row r="71" spans="1:5" ht="12.75">
      <c r="A71" s="11">
        <v>40178</v>
      </c>
      <c r="B71" s="3"/>
      <c r="C71" s="9">
        <v>-126.3</v>
      </c>
      <c r="D71" s="38" t="s">
        <v>49</v>
      </c>
      <c r="E71" s="38"/>
    </row>
    <row r="72" spans="1:5" ht="12.75">
      <c r="A72" s="11">
        <v>40178</v>
      </c>
      <c r="B72" s="3"/>
      <c r="C72" s="9">
        <v>-6.25</v>
      </c>
      <c r="D72" s="38" t="s">
        <v>21</v>
      </c>
      <c r="E72" s="38"/>
    </row>
    <row r="73" spans="1:5" ht="12.75">
      <c r="A73" s="11"/>
      <c r="B73" s="5"/>
      <c r="C73" s="4"/>
      <c r="D73" s="38"/>
      <c r="E73" s="38"/>
    </row>
    <row r="74" spans="1:5" ht="15.75">
      <c r="A74" s="3" t="s">
        <v>57</v>
      </c>
      <c r="B74" s="5"/>
      <c r="C74" s="21">
        <f>B4+SUM(C6:C72)</f>
        <v>463.19000000000085</v>
      </c>
      <c r="D74" s="38"/>
      <c r="E74" s="38"/>
    </row>
    <row r="75" spans="1:5" ht="12.75">
      <c r="A75" s="3" t="s">
        <v>58</v>
      </c>
      <c r="B75" s="5"/>
      <c r="C75" s="22">
        <f>+C74+E3</f>
        <v>519.1900000000009</v>
      </c>
      <c r="D75" s="38"/>
      <c r="E75" s="38"/>
    </row>
  </sheetData>
  <sheetProtection/>
  <mergeCells count="73">
    <mergeCell ref="D74:E74"/>
    <mergeCell ref="D64:E64"/>
    <mergeCell ref="D65:E65"/>
    <mergeCell ref="D66:E66"/>
    <mergeCell ref="D67:E67"/>
    <mergeCell ref="D75:E75"/>
    <mergeCell ref="D69:E69"/>
    <mergeCell ref="D70:E70"/>
    <mergeCell ref="D71:E71"/>
    <mergeCell ref="D72:E72"/>
    <mergeCell ref="D73:E73"/>
    <mergeCell ref="D54:E54"/>
    <mergeCell ref="D55:E55"/>
    <mergeCell ref="D68:E68"/>
    <mergeCell ref="D57:E57"/>
    <mergeCell ref="D58:E58"/>
    <mergeCell ref="D59:E59"/>
    <mergeCell ref="D60:E60"/>
    <mergeCell ref="D61:E61"/>
    <mergeCell ref="D62:E62"/>
    <mergeCell ref="D63:E6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6:C72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A5" sqref="A5:E5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1.57421875" style="16" customWidth="1"/>
    <col min="5" max="5" width="4.8515625" style="16" customWidth="1"/>
    <col min="10" max="10" width="26.421875" style="0" bestFit="1" customWidth="1"/>
  </cols>
  <sheetData>
    <row r="1" spans="1:5" ht="12.75">
      <c r="A1" s="6" t="s">
        <v>50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9">
        <f>+'Dicembre ''09 '!C75</f>
        <v>519.1900000000009</v>
      </c>
      <c r="C3" s="40"/>
      <c r="D3" s="23" t="s">
        <v>59</v>
      </c>
      <c r="E3" s="24">
        <v>56</v>
      </c>
    </row>
    <row r="4" spans="1:5" ht="15.75">
      <c r="A4" s="1" t="s">
        <v>56</v>
      </c>
      <c r="B4" s="39">
        <f>+'Dicembre ''09 '!C74</f>
        <v>463.19000000000085</v>
      </c>
      <c r="C4" s="40">
        <f>+B3-56</f>
        <v>463.19000000000085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8" ht="12.75">
      <c r="A6" s="20">
        <v>40179</v>
      </c>
      <c r="B6" s="3"/>
      <c r="C6" s="9"/>
      <c r="D6" s="38"/>
      <c r="E6" s="38"/>
      <c r="H6" s="16" t="s">
        <v>60</v>
      </c>
    </row>
    <row r="7" spans="1:5" ht="12.75">
      <c r="A7" s="20">
        <v>40180</v>
      </c>
      <c r="B7" s="3"/>
      <c r="C7" s="9"/>
      <c r="D7" s="44"/>
      <c r="E7" s="44"/>
    </row>
    <row r="8" spans="1:10" ht="12.75">
      <c r="A8" s="20">
        <v>40181</v>
      </c>
      <c r="B8" s="3"/>
      <c r="C8" s="28"/>
      <c r="D8" s="44"/>
      <c r="E8" s="44"/>
      <c r="J8" s="16"/>
    </row>
    <row r="9" spans="1:5" ht="12.75">
      <c r="A9" s="11">
        <v>40182</v>
      </c>
      <c r="B9" s="3"/>
      <c r="C9" s="9">
        <v>-3.3</v>
      </c>
      <c r="D9" s="44" t="s">
        <v>6</v>
      </c>
      <c r="E9" s="44" t="s">
        <v>6</v>
      </c>
    </row>
    <row r="10" spans="1:5" ht="12.75">
      <c r="A10" s="11">
        <v>40182</v>
      </c>
      <c r="B10" s="3"/>
      <c r="C10" s="29"/>
      <c r="D10" s="44" t="s">
        <v>6</v>
      </c>
      <c r="E10" s="44" t="s">
        <v>6</v>
      </c>
    </row>
    <row r="11" spans="1:5" ht="12.75">
      <c r="A11" s="11">
        <v>40183</v>
      </c>
      <c r="B11" s="3"/>
      <c r="C11" s="29"/>
      <c r="D11" s="44" t="s">
        <v>6</v>
      </c>
      <c r="E11" s="44" t="s">
        <v>6</v>
      </c>
    </row>
    <row r="12" spans="1:11" ht="12.75">
      <c r="A12" s="11">
        <v>40183</v>
      </c>
      <c r="B12" s="3"/>
      <c r="C12" s="9">
        <v>-1</v>
      </c>
      <c r="D12" s="44" t="s">
        <v>6</v>
      </c>
      <c r="E12" s="44" t="s">
        <v>6</v>
      </c>
      <c r="I12" s="9">
        <v>47.9</v>
      </c>
      <c r="J12" s="44" t="s">
        <v>53</v>
      </c>
      <c r="K12" s="44" t="s">
        <v>53</v>
      </c>
    </row>
    <row r="13" spans="1:11" ht="12.75">
      <c r="A13" s="20">
        <v>40184</v>
      </c>
      <c r="B13" s="3"/>
      <c r="C13" s="9"/>
      <c r="D13" s="44"/>
      <c r="E13" s="44"/>
      <c r="J13" s="44"/>
      <c r="K13" s="44" t="s">
        <v>54</v>
      </c>
    </row>
    <row r="14" spans="1:9" ht="12.75">
      <c r="A14" s="11">
        <v>40185</v>
      </c>
      <c r="B14" s="3"/>
      <c r="C14" s="28"/>
      <c r="D14" s="44" t="s">
        <v>6</v>
      </c>
      <c r="E14" s="44" t="s">
        <v>6</v>
      </c>
      <c r="I14">
        <f>SUM(I8:I13)</f>
        <v>47.9</v>
      </c>
    </row>
    <row r="15" spans="1:5" ht="12.75">
      <c r="A15" s="11">
        <v>40185</v>
      </c>
      <c r="B15" s="3"/>
      <c r="C15" s="28"/>
      <c r="D15" s="44" t="s">
        <v>6</v>
      </c>
      <c r="E15" s="44" t="s">
        <v>6</v>
      </c>
    </row>
    <row r="16" spans="1:5" ht="12.75">
      <c r="A16" s="11">
        <v>40186</v>
      </c>
      <c r="B16" s="3"/>
      <c r="C16" s="28"/>
      <c r="D16" s="44" t="s">
        <v>6</v>
      </c>
      <c r="E16" s="44" t="s">
        <v>6</v>
      </c>
    </row>
    <row r="17" spans="1:5" ht="12.75">
      <c r="A17" s="11">
        <v>40186</v>
      </c>
      <c r="B17" s="3"/>
      <c r="C17" s="28"/>
      <c r="D17" s="44" t="s">
        <v>6</v>
      </c>
      <c r="E17" s="44" t="s">
        <v>6</v>
      </c>
    </row>
    <row r="18" spans="1:5" ht="12.75">
      <c r="A18" s="11">
        <v>40186</v>
      </c>
      <c r="B18" s="3"/>
      <c r="C18" s="28"/>
      <c r="D18" s="44" t="s">
        <v>6</v>
      </c>
      <c r="E18" s="44" t="s">
        <v>6</v>
      </c>
    </row>
    <row r="19" spans="1:5" ht="12.75">
      <c r="A19" s="20">
        <v>40187</v>
      </c>
      <c r="B19" s="3"/>
      <c r="C19" s="9"/>
      <c r="D19" s="44"/>
      <c r="E19" s="44"/>
    </row>
    <row r="20" spans="1:5" ht="12.75">
      <c r="A20" s="20">
        <v>40188</v>
      </c>
      <c r="B20" s="3"/>
      <c r="C20" s="9"/>
      <c r="D20" s="44"/>
      <c r="E20" s="44"/>
    </row>
    <row r="21" spans="1:5" ht="12.75">
      <c r="A21" s="11">
        <v>40189</v>
      </c>
      <c r="B21" s="3"/>
      <c r="C21" s="28"/>
      <c r="D21" s="44" t="s">
        <v>6</v>
      </c>
      <c r="E21" s="44"/>
    </row>
    <row r="22" spans="1:5" ht="12.75">
      <c r="A22" s="11">
        <v>40189</v>
      </c>
      <c r="B22" s="3"/>
      <c r="C22" s="28"/>
      <c r="D22" s="44" t="s">
        <v>6</v>
      </c>
      <c r="E22" s="44"/>
    </row>
    <row r="23" spans="1:5" ht="12.75">
      <c r="A23" s="11">
        <v>40190</v>
      </c>
      <c r="B23" s="3"/>
      <c r="C23" s="28"/>
      <c r="D23" s="44" t="s">
        <v>6</v>
      </c>
      <c r="E23" s="44"/>
    </row>
    <row r="24" spans="1:9" ht="12.75">
      <c r="A24" s="11">
        <v>40190</v>
      </c>
      <c r="B24" s="3"/>
      <c r="C24" s="28"/>
      <c r="D24" s="44" t="s">
        <v>6</v>
      </c>
      <c r="E24" s="44"/>
      <c r="I24" s="27"/>
    </row>
    <row r="25" spans="1:5" ht="12.75">
      <c r="A25" s="11">
        <v>40190</v>
      </c>
      <c r="B25" s="3"/>
      <c r="C25" s="9">
        <v>-112.34</v>
      </c>
      <c r="D25" s="44" t="s">
        <v>42</v>
      </c>
      <c r="E25" s="44"/>
    </row>
    <row r="26" spans="1:5" ht="12.75">
      <c r="A26" s="11">
        <v>40191</v>
      </c>
      <c r="B26" s="3"/>
      <c r="C26" s="28"/>
      <c r="D26" s="44" t="s">
        <v>6</v>
      </c>
      <c r="E26" s="44" t="s">
        <v>6</v>
      </c>
    </row>
    <row r="27" spans="1:5" ht="12.75">
      <c r="A27" s="11">
        <v>40191</v>
      </c>
      <c r="B27" s="3"/>
      <c r="C27" s="9">
        <v>-17</v>
      </c>
      <c r="D27" s="44" t="s">
        <v>51</v>
      </c>
      <c r="E27" s="44" t="s">
        <v>51</v>
      </c>
    </row>
    <row r="28" spans="1:5" ht="12.75">
      <c r="A28" s="11">
        <v>40192</v>
      </c>
      <c r="B28" s="3"/>
      <c r="C28" s="28"/>
      <c r="D28" s="44" t="s">
        <v>6</v>
      </c>
      <c r="E28" s="44" t="s">
        <v>6</v>
      </c>
    </row>
    <row r="29" spans="1:5" ht="12.75">
      <c r="A29" s="11">
        <v>40193</v>
      </c>
      <c r="B29" s="3"/>
      <c r="C29" s="28"/>
      <c r="D29" s="44" t="s">
        <v>6</v>
      </c>
      <c r="E29" s="44" t="s">
        <v>6</v>
      </c>
    </row>
    <row r="30" spans="1:5" ht="12.75">
      <c r="A30" s="11">
        <v>40193</v>
      </c>
      <c r="B30" s="3"/>
      <c r="C30" s="28"/>
      <c r="D30" s="44" t="s">
        <v>6</v>
      </c>
      <c r="E30" s="44" t="s">
        <v>6</v>
      </c>
    </row>
    <row r="31" spans="1:5" ht="12.75">
      <c r="A31" s="20">
        <v>40194</v>
      </c>
      <c r="B31" s="3"/>
      <c r="C31" s="9"/>
      <c r="D31" s="44"/>
      <c r="E31" s="44"/>
    </row>
    <row r="32" spans="1:5" ht="12.75">
      <c r="A32" s="20">
        <v>40195</v>
      </c>
      <c r="B32" s="8"/>
      <c r="C32" s="13"/>
      <c r="D32" s="44"/>
      <c r="E32" s="44"/>
    </row>
    <row r="33" spans="1:5" ht="12.75">
      <c r="A33" s="11">
        <v>40196</v>
      </c>
      <c r="B33" s="3"/>
      <c r="C33" s="28"/>
      <c r="D33" s="44" t="s">
        <v>6</v>
      </c>
      <c r="E33" s="44" t="s">
        <v>6</v>
      </c>
    </row>
    <row r="34" spans="1:5" ht="12.75">
      <c r="A34" s="11">
        <v>40196</v>
      </c>
      <c r="B34" s="3"/>
      <c r="C34" s="28"/>
      <c r="D34" s="44" t="s">
        <v>6</v>
      </c>
      <c r="E34" s="44" t="s">
        <v>6</v>
      </c>
    </row>
    <row r="35" spans="1:5" ht="12.75">
      <c r="A35" s="11">
        <v>40196</v>
      </c>
      <c r="B35" s="3"/>
      <c r="C35" s="9">
        <v>-85</v>
      </c>
      <c r="D35" s="44" t="s">
        <v>52</v>
      </c>
      <c r="E35" s="44" t="s">
        <v>52</v>
      </c>
    </row>
    <row r="36" spans="1:5" ht="12.75">
      <c r="A36" s="11">
        <v>40197</v>
      </c>
      <c r="B36" s="3"/>
      <c r="C36" s="28"/>
      <c r="D36" s="44" t="s">
        <v>6</v>
      </c>
      <c r="E36" s="44" t="s">
        <v>6</v>
      </c>
    </row>
    <row r="37" spans="1:5" ht="12.75">
      <c r="A37" s="11">
        <v>40197</v>
      </c>
      <c r="B37" s="3"/>
      <c r="C37" s="28"/>
      <c r="D37" s="44" t="s">
        <v>6</v>
      </c>
      <c r="E37" s="44" t="s">
        <v>6</v>
      </c>
    </row>
    <row r="38" spans="1:5" ht="12.75">
      <c r="A38" s="11">
        <v>40198</v>
      </c>
      <c r="B38" s="3"/>
      <c r="C38" s="28"/>
      <c r="D38" s="44" t="s">
        <v>6</v>
      </c>
      <c r="E38" s="44" t="s">
        <v>6</v>
      </c>
    </row>
    <row r="39" spans="1:5" ht="12.75">
      <c r="A39" s="11">
        <v>40198</v>
      </c>
      <c r="B39" s="3"/>
      <c r="C39" s="29"/>
      <c r="D39" s="44" t="s">
        <v>53</v>
      </c>
      <c r="E39" s="44" t="s">
        <v>53</v>
      </c>
    </row>
    <row r="40" spans="1:5" ht="12.75">
      <c r="A40" s="11">
        <v>40199</v>
      </c>
      <c r="B40" s="3"/>
      <c r="C40" s="9">
        <f>-762</f>
        <v>-762</v>
      </c>
      <c r="D40" s="44" t="s">
        <v>63</v>
      </c>
      <c r="E40" s="44" t="s">
        <v>54</v>
      </c>
    </row>
    <row r="41" spans="1:5" ht="12.75">
      <c r="A41" s="11">
        <v>40199</v>
      </c>
      <c r="B41" s="3"/>
      <c r="C41" s="9"/>
      <c r="D41" s="44" t="s">
        <v>6</v>
      </c>
      <c r="E41" s="44" t="s">
        <v>6</v>
      </c>
    </row>
    <row r="42" spans="1:5" ht="12.75">
      <c r="A42" s="11">
        <v>40200</v>
      </c>
      <c r="B42" s="3"/>
      <c r="C42" s="28">
        <f>-(18+19.4)</f>
        <v>-37.4</v>
      </c>
      <c r="D42" s="44" t="s">
        <v>6</v>
      </c>
      <c r="E42" s="44" t="s">
        <v>6</v>
      </c>
    </row>
    <row r="43" spans="1:5" ht="12.75">
      <c r="A43" s="11">
        <v>40200</v>
      </c>
      <c r="D43" s="44"/>
      <c r="E43" s="44"/>
    </row>
    <row r="44" spans="1:5" ht="12.75">
      <c r="A44" s="20">
        <v>40201</v>
      </c>
      <c r="B44" s="3"/>
      <c r="C44" s="9"/>
      <c r="D44" s="44"/>
      <c r="E44" s="44"/>
    </row>
    <row r="45" spans="1:5" ht="12.75">
      <c r="A45" s="20">
        <v>40202</v>
      </c>
      <c r="B45" s="3"/>
      <c r="C45" s="9"/>
      <c r="D45" s="44"/>
      <c r="E45" s="44"/>
    </row>
    <row r="46" spans="1:5" ht="12.75">
      <c r="A46" s="11">
        <v>40203</v>
      </c>
      <c r="B46" s="3"/>
      <c r="C46" s="9"/>
      <c r="D46" s="44"/>
      <c r="E46" s="44"/>
    </row>
    <row r="47" spans="1:5" ht="12.75">
      <c r="A47" s="11">
        <v>40204</v>
      </c>
      <c r="B47" s="3"/>
      <c r="C47" s="9"/>
      <c r="D47" s="44"/>
      <c r="E47" s="44"/>
    </row>
    <row r="48" spans="1:5" ht="12.75">
      <c r="A48" s="11">
        <v>40205</v>
      </c>
      <c r="B48" s="3"/>
      <c r="C48" s="9"/>
      <c r="D48" s="44"/>
      <c r="E48" s="44"/>
    </row>
    <row r="49" spans="1:5" ht="12.75">
      <c r="A49" s="11">
        <v>40206</v>
      </c>
      <c r="B49" s="3"/>
      <c r="C49" s="9"/>
      <c r="D49" s="44"/>
      <c r="E49" s="44"/>
    </row>
    <row r="50" spans="1:9" ht="12.75">
      <c r="A50" s="11">
        <v>40207</v>
      </c>
      <c r="B50" s="3"/>
      <c r="C50" s="9"/>
      <c r="D50" s="44"/>
      <c r="E50" s="44"/>
      <c r="I50">
        <v>27.5</v>
      </c>
    </row>
    <row r="51" spans="1:9" ht="12.75">
      <c r="A51" s="20">
        <v>40208</v>
      </c>
      <c r="B51" s="3"/>
      <c r="C51" s="9"/>
      <c r="D51" s="44"/>
      <c r="E51" s="44"/>
      <c r="I51">
        <v>37.4</v>
      </c>
    </row>
    <row r="52" spans="1:5" ht="12.75">
      <c r="A52" s="20">
        <v>40209</v>
      </c>
      <c r="B52" s="3"/>
      <c r="C52" s="9"/>
      <c r="D52" s="44"/>
      <c r="E52" s="44"/>
    </row>
    <row r="53" spans="1:5" ht="12.75">
      <c r="A53" s="11"/>
      <c r="B53" s="8">
        <v>2000</v>
      </c>
      <c r="C53" s="13">
        <v>2000</v>
      </c>
      <c r="D53" s="44" t="s">
        <v>65</v>
      </c>
      <c r="E53" s="44"/>
    </row>
    <row r="54" spans="1:5" ht="12.75">
      <c r="A54" s="11"/>
      <c r="B54" s="3"/>
      <c r="C54" s="9"/>
      <c r="D54" s="44"/>
      <c r="E54" s="44"/>
    </row>
    <row r="55" spans="1:5" ht="12.75">
      <c r="A55" s="11"/>
      <c r="B55" s="3"/>
      <c r="C55" s="9"/>
      <c r="D55" s="44"/>
      <c r="E55" s="44"/>
    </row>
    <row r="56" spans="1:5" ht="12.75">
      <c r="A56" s="11"/>
      <c r="B56" s="5"/>
      <c r="C56" s="4"/>
      <c r="D56" s="44"/>
      <c r="E56" s="44"/>
    </row>
    <row r="57" spans="1:5" ht="15.75">
      <c r="A57" s="3" t="s">
        <v>57</v>
      </c>
      <c r="B57" s="5"/>
      <c r="C57" s="21">
        <f>B4+SUM(C6:C55)</f>
        <v>1445.150000000001</v>
      </c>
      <c r="D57" s="44"/>
      <c r="E57" s="44"/>
    </row>
    <row r="58" spans="1:5" ht="12.75">
      <c r="A58" s="3" t="s">
        <v>58</v>
      </c>
      <c r="B58" s="5"/>
      <c r="C58" s="22">
        <f>+C57+E3</f>
        <v>1501.150000000001</v>
      </c>
      <c r="D58" s="44"/>
      <c r="E58" s="44"/>
    </row>
  </sheetData>
  <sheetProtection/>
  <mergeCells count="58">
    <mergeCell ref="D58:E58"/>
    <mergeCell ref="D57:E57"/>
    <mergeCell ref="D47:E47"/>
    <mergeCell ref="D48:E48"/>
    <mergeCell ref="D44:E44"/>
    <mergeCell ref="D55:E55"/>
    <mergeCell ref="D56:E56"/>
    <mergeCell ref="D51:E51"/>
    <mergeCell ref="D52:E52"/>
    <mergeCell ref="D53:E53"/>
    <mergeCell ref="D27:E27"/>
    <mergeCell ref="D28:E28"/>
    <mergeCell ref="J12:K12"/>
    <mergeCell ref="J13:K13"/>
    <mergeCell ref="D54:E54"/>
    <mergeCell ref="D34:E34"/>
    <mergeCell ref="D35:E35"/>
    <mergeCell ref="D36:E36"/>
    <mergeCell ref="D37:E37"/>
    <mergeCell ref="D49:E49"/>
    <mergeCell ref="D45:E45"/>
    <mergeCell ref="D46:E46"/>
    <mergeCell ref="D50:E50"/>
    <mergeCell ref="D39:E39"/>
    <mergeCell ref="D42:E42"/>
    <mergeCell ref="D43:E43"/>
    <mergeCell ref="D29:E29"/>
    <mergeCell ref="D30:E30"/>
    <mergeCell ref="D31:E31"/>
    <mergeCell ref="D32:E32"/>
    <mergeCell ref="D33:E33"/>
    <mergeCell ref="D38:E38"/>
    <mergeCell ref="D20:E20"/>
    <mergeCell ref="D21:E21"/>
    <mergeCell ref="D22:E22"/>
    <mergeCell ref="D23:E23"/>
    <mergeCell ref="D24:E24"/>
    <mergeCell ref="D25:E25"/>
    <mergeCell ref="D12:E12"/>
    <mergeCell ref="D13:E13"/>
    <mergeCell ref="D40:E40"/>
    <mergeCell ref="D41:E41"/>
    <mergeCell ref="D26:E26"/>
    <mergeCell ref="D15:E15"/>
    <mergeCell ref="D16:E16"/>
    <mergeCell ref="D17:E17"/>
    <mergeCell ref="D18:E18"/>
    <mergeCell ref="D19:E19"/>
    <mergeCell ref="D14:E14"/>
    <mergeCell ref="B3:C3"/>
    <mergeCell ref="B4:C4"/>
    <mergeCell ref="D5:E5"/>
    <mergeCell ref="D6:E6"/>
    <mergeCell ref="D7:E7"/>
    <mergeCell ref="D8:E8"/>
    <mergeCell ref="D9:E9"/>
    <mergeCell ref="D10:E10"/>
    <mergeCell ref="D11:E11"/>
  </mergeCells>
  <conditionalFormatting sqref="C9:C41 C44:C56">
    <cfRule type="cellIs" priority="2" dxfId="0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D10" sqref="D10:E10"/>
    </sheetView>
  </sheetViews>
  <sheetFormatPr defaultColWidth="9.140625" defaultRowHeight="12.75"/>
  <cols>
    <col min="1" max="1" width="9.57421875" style="0" customWidth="1"/>
    <col min="2" max="3" width="14.57421875" style="0" customWidth="1"/>
    <col min="4" max="4" width="42.14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64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9">
        <f>+'Gennaio ''10 '!C58</f>
        <v>1501.150000000001</v>
      </c>
      <c r="C3" s="40"/>
      <c r="D3" s="23" t="s">
        <v>59</v>
      </c>
      <c r="E3" s="24">
        <v>56</v>
      </c>
    </row>
    <row r="4" spans="1:5" ht="15.75">
      <c r="A4" s="1" t="s">
        <v>56</v>
      </c>
      <c r="B4" s="39">
        <f>+'Gennaio ''10 '!C57</f>
        <v>1445.150000000001</v>
      </c>
      <c r="C4" s="40">
        <f>+B3-56</f>
        <v>1445.150000000001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3" ht="12.75">
      <c r="A6" s="11">
        <v>40210</v>
      </c>
      <c r="B6" s="8"/>
      <c r="C6" s="13"/>
    </row>
    <row r="7" spans="1:5" ht="12.75">
      <c r="A7" s="11">
        <v>40211</v>
      </c>
      <c r="B7" s="3"/>
      <c r="C7" s="3"/>
      <c r="D7" s="44"/>
      <c r="E7" s="44"/>
    </row>
    <row r="8" spans="1:5" ht="12.75">
      <c r="A8" s="11">
        <v>40212</v>
      </c>
      <c r="B8" s="3"/>
      <c r="C8" s="3"/>
      <c r="D8" s="44"/>
      <c r="E8" s="44"/>
    </row>
    <row r="9" spans="1:5" ht="12.75">
      <c r="A9" s="11">
        <v>40213</v>
      </c>
      <c r="B9" s="3"/>
      <c r="C9" s="28">
        <f>-(13.4+4.3)</f>
        <v>-17.7</v>
      </c>
      <c r="D9" s="44" t="s">
        <v>6</v>
      </c>
      <c r="E9" s="44" t="s">
        <v>6</v>
      </c>
    </row>
    <row r="10" spans="1:5" ht="66.75" customHeight="1">
      <c r="A10" s="11">
        <v>40214</v>
      </c>
      <c r="B10" s="3"/>
      <c r="C10" s="3">
        <f>-(100-64.9+9.8)</f>
        <v>-44.89999999999999</v>
      </c>
      <c r="D10" s="46" t="s">
        <v>77</v>
      </c>
      <c r="E10" s="44"/>
    </row>
    <row r="11" spans="1:5" ht="12.75">
      <c r="A11" s="20">
        <v>40215</v>
      </c>
      <c r="B11" s="3"/>
      <c r="C11" s="3">
        <v>-10.7</v>
      </c>
      <c r="D11" s="44" t="s">
        <v>76</v>
      </c>
      <c r="E11" s="44"/>
    </row>
    <row r="12" spans="1:5" ht="12.75">
      <c r="A12" s="20">
        <v>40216</v>
      </c>
      <c r="B12" s="3"/>
      <c r="C12" s="3"/>
      <c r="D12" s="44"/>
      <c r="E12" s="44"/>
    </row>
    <row r="13" spans="1:5" ht="12.75">
      <c r="A13" s="11">
        <v>40217</v>
      </c>
      <c r="B13" s="3"/>
      <c r="C13" s="34">
        <v>-63.7</v>
      </c>
      <c r="D13" s="44" t="s">
        <v>66</v>
      </c>
      <c r="E13" s="44"/>
    </row>
    <row r="14" spans="1:5" ht="12.75">
      <c r="A14" s="11">
        <v>40218</v>
      </c>
      <c r="B14" s="3"/>
      <c r="C14" s="34">
        <v>-91</v>
      </c>
      <c r="D14" s="44" t="s">
        <v>67</v>
      </c>
      <c r="E14" s="44"/>
    </row>
    <row r="15" spans="1:5" ht="12.75">
      <c r="A15" s="11">
        <v>40219</v>
      </c>
      <c r="B15" s="3"/>
      <c r="C15" s="34">
        <v>-176.58</v>
      </c>
      <c r="D15" s="44" t="s">
        <v>68</v>
      </c>
      <c r="E15" s="44"/>
    </row>
    <row r="16" spans="1:5" ht="12.75">
      <c r="A16" s="11">
        <v>40220</v>
      </c>
      <c r="B16" s="3"/>
      <c r="C16" s="34">
        <v>-2.2</v>
      </c>
      <c r="D16" s="44" t="s">
        <v>69</v>
      </c>
      <c r="E16" s="44"/>
    </row>
    <row r="17" spans="1:5" ht="12.75">
      <c r="A17" s="11">
        <v>40221</v>
      </c>
      <c r="B17" s="3"/>
      <c r="C17" s="34">
        <v>-50</v>
      </c>
      <c r="D17" s="44" t="s">
        <v>70</v>
      </c>
      <c r="E17" s="44"/>
    </row>
    <row r="18" spans="1:5" ht="12.75">
      <c r="A18" s="11">
        <v>40221</v>
      </c>
      <c r="B18" s="3"/>
      <c r="C18" s="34">
        <v>-59.12</v>
      </c>
      <c r="D18" s="30" t="s">
        <v>71</v>
      </c>
      <c r="E18" s="30"/>
    </row>
    <row r="19" spans="1:2" ht="12.75">
      <c r="A19" s="20">
        <v>40222</v>
      </c>
      <c r="B19" s="3"/>
    </row>
    <row r="20" spans="1:5" ht="12.75">
      <c r="A20" s="20">
        <v>40223</v>
      </c>
      <c r="B20" s="3"/>
      <c r="C20" s="3"/>
      <c r="D20" s="44"/>
      <c r="E20" s="44"/>
    </row>
    <row r="21" spans="1:5" ht="12.75">
      <c r="A21" s="11">
        <v>40224</v>
      </c>
      <c r="B21" s="3"/>
      <c r="C21" s="34">
        <v>-102</v>
      </c>
      <c r="D21" s="44" t="s">
        <v>72</v>
      </c>
      <c r="E21" s="44"/>
    </row>
    <row r="22" spans="1:9" ht="12.75">
      <c r="A22" s="11">
        <v>40225</v>
      </c>
      <c r="B22" s="3"/>
      <c r="C22" s="34">
        <v>-14.4</v>
      </c>
      <c r="D22" s="44" t="s">
        <v>73</v>
      </c>
      <c r="E22" s="44"/>
      <c r="I22" s="27"/>
    </row>
    <row r="23" spans="1:5" ht="12.75">
      <c r="A23" s="11">
        <v>40226</v>
      </c>
      <c r="B23" s="3"/>
      <c r="C23" s="3"/>
      <c r="D23" s="44"/>
      <c r="E23" s="44"/>
    </row>
    <row r="24" spans="1:5" ht="12.75">
      <c r="A24" s="11">
        <v>40227</v>
      </c>
      <c r="B24" s="3"/>
      <c r="C24" s="34">
        <v>-15</v>
      </c>
      <c r="D24" s="44" t="s">
        <v>74</v>
      </c>
      <c r="E24" s="44"/>
    </row>
    <row r="25" spans="1:5" ht="12.75">
      <c r="A25" s="11">
        <v>40228</v>
      </c>
      <c r="B25" s="3"/>
      <c r="C25" s="31">
        <v>-30</v>
      </c>
      <c r="D25" s="45" t="s">
        <v>78</v>
      </c>
      <c r="E25" s="45"/>
    </row>
    <row r="26" spans="1:5" ht="12.75">
      <c r="A26" s="20">
        <v>40229</v>
      </c>
      <c r="B26" s="3"/>
      <c r="C26" s="3"/>
      <c r="D26" s="44"/>
      <c r="E26" s="44"/>
    </row>
    <row r="27" spans="1:5" ht="12.75">
      <c r="A27" s="20">
        <v>40230</v>
      </c>
      <c r="B27" s="3"/>
      <c r="C27" s="3"/>
      <c r="D27" s="44"/>
      <c r="E27" s="44"/>
    </row>
    <row r="28" spans="1:5" ht="12.75">
      <c r="A28" s="11">
        <v>40231</v>
      </c>
      <c r="B28" s="3"/>
      <c r="C28" s="3">
        <v>150</v>
      </c>
      <c r="D28" s="44" t="s">
        <v>75</v>
      </c>
      <c r="E28" s="44"/>
    </row>
    <row r="29" spans="1:5" ht="12.75">
      <c r="A29" s="11">
        <v>40232</v>
      </c>
      <c r="B29" s="3"/>
      <c r="C29" s="3">
        <v>-5</v>
      </c>
      <c r="D29" s="44" t="s">
        <v>82</v>
      </c>
      <c r="E29" s="44"/>
    </row>
    <row r="30" spans="1:5" ht="12.75">
      <c r="A30" s="11">
        <v>40233</v>
      </c>
      <c r="B30" s="3"/>
      <c r="C30" s="3"/>
      <c r="D30" s="44"/>
      <c r="E30" s="44"/>
    </row>
    <row r="31" spans="1:5" ht="12.75">
      <c r="A31" s="11">
        <v>40234</v>
      </c>
      <c r="B31" s="3"/>
      <c r="C31" s="3"/>
      <c r="D31" s="44"/>
      <c r="E31" s="44"/>
    </row>
    <row r="32" spans="1:5" ht="12.75">
      <c r="A32" s="11">
        <v>40235</v>
      </c>
      <c r="B32" s="3"/>
      <c r="C32" s="3"/>
      <c r="D32" s="44"/>
      <c r="E32" s="44"/>
    </row>
    <row r="33" spans="1:5" ht="12.75">
      <c r="A33" s="20">
        <v>40236</v>
      </c>
      <c r="B33" s="3"/>
      <c r="C33" s="3"/>
      <c r="D33" s="44"/>
      <c r="E33" s="44"/>
    </row>
    <row r="34" spans="1:5" ht="12.75">
      <c r="A34" s="20">
        <v>40237</v>
      </c>
      <c r="B34" s="3"/>
      <c r="C34" s="3"/>
      <c r="D34" s="44"/>
      <c r="E34" s="44"/>
    </row>
    <row r="35" spans="1:5" ht="12.75">
      <c r="A35" s="11">
        <v>40238</v>
      </c>
      <c r="B35" s="3"/>
      <c r="C35" s="3"/>
      <c r="D35" s="44"/>
      <c r="E35" s="44"/>
    </row>
    <row r="36" spans="1:5" ht="12.75">
      <c r="A36" s="11">
        <v>40239</v>
      </c>
      <c r="B36" s="3"/>
      <c r="C36" s="3"/>
      <c r="D36" s="44"/>
      <c r="E36" s="44"/>
    </row>
    <row r="37" spans="1:5" ht="12.75">
      <c r="A37" s="11">
        <v>40240</v>
      </c>
      <c r="B37" s="3"/>
      <c r="C37" s="3"/>
      <c r="D37" s="44"/>
      <c r="E37" s="44"/>
    </row>
    <row r="38" spans="1:5" ht="12.75">
      <c r="A38" s="11">
        <v>40241</v>
      </c>
      <c r="B38" s="3"/>
      <c r="C38" s="3"/>
      <c r="D38" s="44"/>
      <c r="E38" s="44"/>
    </row>
    <row r="39" spans="1:5" ht="12.75">
      <c r="A39" s="11"/>
      <c r="B39" s="5"/>
      <c r="C39" s="4"/>
      <c r="D39" s="44"/>
      <c r="E39" s="44"/>
    </row>
    <row r="40" spans="1:5" ht="15.75">
      <c r="A40" s="3" t="s">
        <v>57</v>
      </c>
      <c r="B40" s="5"/>
      <c r="C40" s="21">
        <f>B4+SUM(C6:C38)</f>
        <v>912.850000000001</v>
      </c>
      <c r="D40" s="44"/>
      <c r="E40" s="44"/>
    </row>
    <row r="41" spans="1:5" ht="12.75">
      <c r="A41" s="3" t="s">
        <v>58</v>
      </c>
      <c r="B41" s="5"/>
      <c r="C41" s="22">
        <f>+C40+E3</f>
        <v>968.850000000001</v>
      </c>
      <c r="D41" s="44"/>
      <c r="E41" s="44"/>
    </row>
    <row r="43" spans="3:4" ht="12.75">
      <c r="C43" s="26">
        <f>+C44-C40</f>
        <v>513.6999999999989</v>
      </c>
      <c r="D43" s="16" t="s">
        <v>62</v>
      </c>
    </row>
    <row r="44" spans="1:3" ht="12.75">
      <c r="A44" s="25" t="s">
        <v>61</v>
      </c>
      <c r="B44" s="25"/>
      <c r="C44" s="25">
        <f>1427.08-7.08+6.55</f>
        <v>1426.55</v>
      </c>
    </row>
  </sheetData>
  <sheetProtection/>
  <mergeCells count="36">
    <mergeCell ref="D10:E10"/>
    <mergeCell ref="D13:E13"/>
    <mergeCell ref="D12:E12"/>
    <mergeCell ref="D7:E7"/>
    <mergeCell ref="D8:E8"/>
    <mergeCell ref="D11:E11"/>
    <mergeCell ref="D36:E36"/>
    <mergeCell ref="D37:E37"/>
    <mergeCell ref="B3:C3"/>
    <mergeCell ref="B4:C4"/>
    <mergeCell ref="D5:E5"/>
    <mergeCell ref="D23:E23"/>
    <mergeCell ref="D14:E14"/>
    <mergeCell ref="D15:E15"/>
    <mergeCell ref="D16:E16"/>
    <mergeCell ref="D9:E9"/>
    <mergeCell ref="D39:E39"/>
    <mergeCell ref="D40:E40"/>
    <mergeCell ref="D41:E41"/>
    <mergeCell ref="D30:E30"/>
    <mergeCell ref="D31:E31"/>
    <mergeCell ref="D32:E32"/>
    <mergeCell ref="D38:E38"/>
    <mergeCell ref="D33:E33"/>
    <mergeCell ref="D34:E34"/>
    <mergeCell ref="D35:E35"/>
    <mergeCell ref="D29:E29"/>
    <mergeCell ref="D17:E17"/>
    <mergeCell ref="D20:E20"/>
    <mergeCell ref="D21:E21"/>
    <mergeCell ref="D22:E22"/>
    <mergeCell ref="D24:E24"/>
    <mergeCell ref="D25:E25"/>
    <mergeCell ref="D27:E27"/>
    <mergeCell ref="D28:E28"/>
    <mergeCell ref="D26:E26"/>
  </mergeCells>
  <conditionalFormatting sqref="C6:C8 C20:C39 C10:C1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2.0039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79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9">
        <f>+'Febbraio ''10 '!C41</f>
        <v>968.850000000001</v>
      </c>
      <c r="C3" s="40"/>
      <c r="D3" s="23" t="s">
        <v>59</v>
      </c>
      <c r="E3" s="24">
        <v>56</v>
      </c>
    </row>
    <row r="4" spans="1:5" ht="15.75">
      <c r="A4" s="1" t="s">
        <v>56</v>
      </c>
      <c r="B4" s="39">
        <f>+'Febbraio ''10 '!C40</f>
        <v>912.850000000001</v>
      </c>
      <c r="C4" s="40">
        <f>+B3-56</f>
        <v>912.850000000001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5" ht="12.75">
      <c r="A6" s="11">
        <v>40238</v>
      </c>
      <c r="B6" s="3"/>
      <c r="C6" s="37">
        <v>-5</v>
      </c>
      <c r="D6" s="44" t="s">
        <v>80</v>
      </c>
      <c r="E6" s="44"/>
    </row>
    <row r="7" spans="1:3" ht="12.75">
      <c r="A7" s="11">
        <v>40239</v>
      </c>
      <c r="B7" s="3"/>
      <c r="C7" s="36"/>
    </row>
    <row r="8" spans="1:5" ht="12.75">
      <c r="A8" s="11">
        <v>40240</v>
      </c>
      <c r="B8" s="3"/>
      <c r="C8" s="35"/>
      <c r="D8" s="44"/>
      <c r="E8" s="44"/>
    </row>
    <row r="9" spans="1:5" ht="12.75">
      <c r="A9" s="11">
        <v>40241</v>
      </c>
      <c r="B9" s="3"/>
      <c r="C9" s="35"/>
      <c r="D9" s="44"/>
      <c r="E9" s="44"/>
    </row>
    <row r="10" spans="1:5" ht="12.75">
      <c r="A10" s="11">
        <v>40242</v>
      </c>
      <c r="B10" s="3"/>
      <c r="C10" s="35"/>
      <c r="D10" s="30"/>
      <c r="E10" s="30"/>
    </row>
    <row r="11" spans="1:5" ht="12.75">
      <c r="A11" s="11">
        <v>40243</v>
      </c>
      <c r="B11" s="3"/>
      <c r="C11" s="35"/>
      <c r="D11" s="30"/>
      <c r="E11" s="30"/>
    </row>
    <row r="12" spans="1:5" ht="12.75">
      <c r="A12" s="11">
        <v>40244</v>
      </c>
      <c r="B12" s="3"/>
      <c r="C12" s="35"/>
      <c r="D12" s="30"/>
      <c r="E12" s="30"/>
    </row>
    <row r="13" spans="1:5" ht="12.75">
      <c r="A13" s="11">
        <v>40245</v>
      </c>
      <c r="B13" s="3"/>
      <c r="C13" s="35"/>
      <c r="D13" s="30"/>
      <c r="E13" s="30"/>
    </row>
    <row r="14" spans="1:5" ht="12.75">
      <c r="A14" s="11">
        <v>40246</v>
      </c>
      <c r="B14" s="3"/>
      <c r="C14" s="35"/>
      <c r="D14" s="30"/>
      <c r="E14" s="30"/>
    </row>
    <row r="15" spans="1:5" ht="12.75">
      <c r="A15" s="11">
        <v>40247</v>
      </c>
      <c r="B15" s="3"/>
      <c r="C15" s="35"/>
      <c r="D15" s="30"/>
      <c r="E15" s="30"/>
    </row>
    <row r="16" spans="1:5" ht="12.75">
      <c r="A16" s="11">
        <v>40248</v>
      </c>
      <c r="B16" s="3"/>
      <c r="C16" s="37">
        <v>-119</v>
      </c>
      <c r="D16" s="30" t="s">
        <v>83</v>
      </c>
      <c r="E16" s="30"/>
    </row>
    <row r="17" spans="1:5" ht="12.75">
      <c r="A17" s="11">
        <v>40249</v>
      </c>
      <c r="B17" s="3"/>
      <c r="C17" s="37">
        <v>-154.9</v>
      </c>
      <c r="D17" s="30" t="s">
        <v>84</v>
      </c>
      <c r="E17" s="30"/>
    </row>
    <row r="18" spans="1:5" ht="12.75">
      <c r="A18" s="11">
        <v>40250</v>
      </c>
      <c r="B18" s="3"/>
      <c r="C18" s="37">
        <v>-85.2</v>
      </c>
      <c r="D18" s="44" t="s">
        <v>81</v>
      </c>
      <c r="E18" s="44"/>
    </row>
    <row r="19" spans="1:5" ht="12.75">
      <c r="A19" s="11">
        <v>40251</v>
      </c>
      <c r="B19" s="3"/>
      <c r="C19" s="37">
        <v>-39.1</v>
      </c>
      <c r="D19" s="30" t="s">
        <v>85</v>
      </c>
      <c r="E19" s="30"/>
    </row>
    <row r="20" spans="1:5" ht="12.75">
      <c r="A20" s="11">
        <v>40252</v>
      </c>
      <c r="B20" s="3"/>
      <c r="C20" s="35"/>
      <c r="D20" s="30"/>
      <c r="E20" s="30"/>
    </row>
    <row r="21" spans="1:5" ht="12.75">
      <c r="A21" s="11">
        <v>40253</v>
      </c>
      <c r="B21" s="3"/>
      <c r="C21" s="35"/>
      <c r="D21" s="30"/>
      <c r="E21" s="30"/>
    </row>
    <row r="22" spans="1:5" ht="12.75">
      <c r="A22" s="11">
        <v>40254</v>
      </c>
      <c r="B22" s="3"/>
      <c r="C22" s="35"/>
      <c r="D22" s="30"/>
      <c r="E22" s="30"/>
    </row>
    <row r="23" spans="1:5" ht="12.75">
      <c r="A23" s="11">
        <v>40255</v>
      </c>
      <c r="B23" s="3"/>
      <c r="C23" s="37">
        <v>-19.5</v>
      </c>
      <c r="D23" s="30" t="s">
        <v>86</v>
      </c>
      <c r="E23" s="30"/>
    </row>
    <row r="24" spans="1:5" ht="12.75">
      <c r="A24" s="11">
        <v>40256</v>
      </c>
      <c r="B24" s="3"/>
      <c r="C24" s="37">
        <v>-7.8</v>
      </c>
      <c r="D24" s="30" t="s">
        <v>86</v>
      </c>
      <c r="E24" s="30"/>
    </row>
    <row r="25" spans="1:5" ht="12.75">
      <c r="A25" s="11">
        <v>40257</v>
      </c>
      <c r="B25" s="3"/>
      <c r="C25" s="35"/>
      <c r="D25" s="30"/>
      <c r="E25" s="30"/>
    </row>
    <row r="26" spans="1:5" ht="12.75">
      <c r="A26" s="11">
        <v>40258</v>
      </c>
      <c r="B26" s="3"/>
      <c r="C26" s="35"/>
      <c r="D26" s="30"/>
      <c r="E26" s="30"/>
    </row>
    <row r="27" spans="1:5" ht="12.75">
      <c r="A27" s="11">
        <v>40259</v>
      </c>
      <c r="B27" s="3"/>
      <c r="C27" s="37">
        <v>-62.22</v>
      </c>
      <c r="D27" s="30" t="s">
        <v>87</v>
      </c>
      <c r="E27" s="30"/>
    </row>
    <row r="28" spans="1:5" ht="12.75">
      <c r="A28" s="11">
        <v>40260</v>
      </c>
      <c r="B28" s="3"/>
      <c r="C28" s="35"/>
      <c r="D28" s="30"/>
      <c r="E28" s="30"/>
    </row>
    <row r="29" spans="1:8" ht="12.75">
      <c r="A29" s="11">
        <v>40261</v>
      </c>
      <c r="B29" s="3"/>
      <c r="C29" s="37">
        <v>-90.4</v>
      </c>
      <c r="D29" s="30" t="s">
        <v>88</v>
      </c>
      <c r="E29" s="30"/>
      <c r="H29">
        <f>3.9*5</f>
        <v>19.5</v>
      </c>
    </row>
    <row r="30" spans="1:5" ht="12.75">
      <c r="A30" s="11">
        <v>40262</v>
      </c>
      <c r="B30" s="3"/>
      <c r="C30" s="35"/>
      <c r="D30" s="30"/>
      <c r="E30" s="30"/>
    </row>
    <row r="31" spans="1:5" ht="12.75">
      <c r="A31" s="11">
        <v>40263</v>
      </c>
      <c r="B31" s="3"/>
      <c r="C31" s="35"/>
      <c r="D31" s="30"/>
      <c r="E31" s="30"/>
    </row>
    <row r="32" spans="1:5" ht="12.75">
      <c r="A32" s="11">
        <v>40264</v>
      </c>
      <c r="B32" s="3"/>
      <c r="C32" s="35"/>
      <c r="D32" s="30"/>
      <c r="E32" s="30"/>
    </row>
    <row r="33" spans="1:5" ht="12.75">
      <c r="A33" s="11">
        <v>40265</v>
      </c>
      <c r="B33" s="3"/>
      <c r="C33" s="37"/>
      <c r="D33" s="30"/>
      <c r="E33" s="30"/>
    </row>
    <row r="34" spans="1:5" ht="12.75">
      <c r="A34" s="11">
        <v>40266</v>
      </c>
      <c r="B34" s="3"/>
      <c r="C34" s="37">
        <v>-20</v>
      </c>
      <c r="D34" s="30" t="s">
        <v>90</v>
      </c>
      <c r="E34" s="30"/>
    </row>
    <row r="35" spans="1:5" ht="12.75">
      <c r="A35" s="11">
        <v>40267</v>
      </c>
      <c r="B35" s="3"/>
      <c r="C35" s="37">
        <v>-194.1</v>
      </c>
      <c r="D35" s="30" t="s">
        <v>89</v>
      </c>
      <c r="E35" s="30"/>
    </row>
    <row r="36" spans="1:5" ht="12.75">
      <c r="A36" s="11">
        <v>40268</v>
      </c>
      <c r="B36" s="3"/>
      <c r="C36" s="35"/>
      <c r="D36" s="30"/>
      <c r="E36" s="30"/>
    </row>
    <row r="37" spans="1:5" ht="15.75">
      <c r="A37" s="3" t="s">
        <v>57</v>
      </c>
      <c r="B37" s="5"/>
      <c r="C37" s="21">
        <f>B4+SUM(C6:C36)</f>
        <v>115.63000000000102</v>
      </c>
      <c r="D37" s="44"/>
      <c r="E37" s="44"/>
    </row>
    <row r="38" spans="1:5" ht="12.75">
      <c r="A38" s="3" t="s">
        <v>58</v>
      </c>
      <c r="B38" s="5"/>
      <c r="C38" s="22">
        <f>+C37+E3</f>
        <v>171.63000000000102</v>
      </c>
      <c r="D38" s="44"/>
      <c r="E38" s="44"/>
    </row>
    <row r="40" ht="12.75">
      <c r="C40" s="26"/>
    </row>
  </sheetData>
  <sheetProtection/>
  <mergeCells count="9">
    <mergeCell ref="B3:C3"/>
    <mergeCell ref="B4:C4"/>
    <mergeCell ref="D5:E5"/>
    <mergeCell ref="D38:E38"/>
    <mergeCell ref="D6:E6"/>
    <mergeCell ref="D18:E18"/>
    <mergeCell ref="D8:E8"/>
    <mergeCell ref="D9:E9"/>
    <mergeCell ref="D37:E37"/>
  </mergeCells>
  <conditionalFormatting sqref="C6 C8:C27 C29:C36">
    <cfRule type="cellIs" priority="2" dxfId="0" operator="greaterThan" stopIfTrue="1">
      <formula>0</formula>
    </cfRule>
  </conditionalFormatting>
  <conditionalFormatting sqref="C2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92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9">
        <f>+'Marzo ''10 '!C38</f>
        <v>171.63000000000102</v>
      </c>
      <c r="C3" s="40"/>
      <c r="D3" s="23" t="s">
        <v>59</v>
      </c>
      <c r="E3" s="24">
        <v>56</v>
      </c>
    </row>
    <row r="4" spans="1:5" ht="15.75">
      <c r="A4" s="1" t="s">
        <v>56</v>
      </c>
      <c r="B4" s="39">
        <f>+'Marzo ''10 '!C37</f>
        <v>115.63000000000102</v>
      </c>
      <c r="C4" s="40">
        <f>+B3-56</f>
        <v>115.63000000000102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7" ht="12.75">
      <c r="A6" s="11">
        <v>40269</v>
      </c>
      <c r="B6" s="3"/>
      <c r="C6" s="3">
        <v>1500</v>
      </c>
      <c r="D6" s="30" t="s">
        <v>91</v>
      </c>
      <c r="E6" s="30"/>
      <c r="G6" s="27"/>
    </row>
    <row r="7" spans="1:5" ht="12.75">
      <c r="A7" s="11">
        <v>40270</v>
      </c>
      <c r="B7" s="3"/>
      <c r="C7" s="3">
        <f>-11.7-1.81</f>
        <v>-13.51</v>
      </c>
      <c r="D7" s="30" t="s">
        <v>102</v>
      </c>
      <c r="E7" s="30"/>
    </row>
    <row r="8" spans="1:5" ht="12.75">
      <c r="A8" s="11">
        <v>40271</v>
      </c>
      <c r="B8" s="3"/>
      <c r="C8" s="3"/>
      <c r="D8" s="30"/>
      <c r="E8" s="30"/>
    </row>
    <row r="9" spans="1:5" ht="12.75">
      <c r="A9" s="11">
        <v>40272</v>
      </c>
      <c r="B9" s="3"/>
      <c r="C9" s="3"/>
      <c r="D9" s="30"/>
      <c r="E9" s="30"/>
    </row>
    <row r="10" spans="1:5" ht="12.75">
      <c r="A10" s="11">
        <v>40273</v>
      </c>
      <c r="B10" s="3"/>
      <c r="C10" s="3"/>
      <c r="D10" s="30"/>
      <c r="E10" s="30"/>
    </row>
    <row r="11" spans="1:5" ht="12.75">
      <c r="A11" s="11">
        <v>40274</v>
      </c>
      <c r="B11" s="3"/>
      <c r="C11" s="3">
        <v>-135.4</v>
      </c>
      <c r="D11" s="30" t="s">
        <v>95</v>
      </c>
      <c r="E11" s="30"/>
    </row>
    <row r="12" spans="1:5" ht="12.75">
      <c r="A12" s="11">
        <v>40275</v>
      </c>
      <c r="B12" s="3"/>
      <c r="C12" s="3">
        <v>-8.9</v>
      </c>
      <c r="D12" s="30" t="s">
        <v>93</v>
      </c>
      <c r="E12" s="30"/>
    </row>
    <row r="13" spans="1:5" ht="12.75">
      <c r="A13" s="11">
        <v>40276</v>
      </c>
      <c r="B13" s="3"/>
      <c r="C13" s="3"/>
      <c r="D13" s="30"/>
      <c r="E13" s="30"/>
    </row>
    <row r="14" spans="1:5" ht="12.75">
      <c r="A14" s="11">
        <v>40277</v>
      </c>
      <c r="B14" s="3"/>
      <c r="C14" s="3"/>
      <c r="D14" s="30"/>
      <c r="E14" s="30"/>
    </row>
    <row r="15" spans="1:5" ht="12.75">
      <c r="A15" s="11">
        <v>40278</v>
      </c>
      <c r="B15" s="3"/>
      <c r="C15" s="3"/>
      <c r="D15" s="30"/>
      <c r="E15" s="30"/>
    </row>
    <row r="16" spans="1:5" ht="12.75">
      <c r="A16" s="11">
        <v>40279</v>
      </c>
      <c r="B16" s="3"/>
      <c r="C16" s="3"/>
      <c r="D16" s="30"/>
      <c r="E16" s="30"/>
    </row>
    <row r="17" spans="1:5" ht="12.75">
      <c r="A17" s="11">
        <v>40280</v>
      </c>
      <c r="B17" s="3"/>
      <c r="C17" s="3">
        <v>-736.8</v>
      </c>
      <c r="D17" s="30" t="s">
        <v>94</v>
      </c>
      <c r="E17" s="30"/>
    </row>
    <row r="18" spans="1:5" ht="12.75">
      <c r="A18" s="11">
        <v>40281</v>
      </c>
      <c r="B18" s="3"/>
      <c r="C18" s="3">
        <v>-7.75</v>
      </c>
      <c r="D18" s="30" t="s">
        <v>96</v>
      </c>
      <c r="E18" s="30"/>
    </row>
    <row r="19" spans="1:5" ht="12.75">
      <c r="A19" s="11">
        <v>40282</v>
      </c>
      <c r="B19" s="3"/>
      <c r="C19" s="3"/>
      <c r="D19" s="30"/>
      <c r="E19" s="30"/>
    </row>
    <row r="20" spans="1:5" ht="12.75">
      <c r="A20" s="11">
        <v>40283</v>
      </c>
      <c r="B20" s="3"/>
      <c r="C20" s="3">
        <v>-12.03</v>
      </c>
      <c r="D20" s="30" t="s">
        <v>98</v>
      </c>
      <c r="E20" s="30"/>
    </row>
    <row r="21" spans="1:5" ht="12.75">
      <c r="A21" s="11">
        <v>40284</v>
      </c>
      <c r="B21" s="3"/>
      <c r="C21" s="3"/>
      <c r="D21" s="30"/>
      <c r="E21" s="30"/>
    </row>
    <row r="22" spans="1:5" ht="12.75">
      <c r="A22" s="11">
        <v>40285</v>
      </c>
      <c r="B22" s="3"/>
      <c r="C22" s="3"/>
      <c r="D22" s="30"/>
      <c r="E22" s="30"/>
    </row>
    <row r="23" spans="1:5" ht="12.75">
      <c r="A23" s="11">
        <v>40286</v>
      </c>
      <c r="B23" s="3"/>
      <c r="C23" s="3"/>
      <c r="D23" s="30"/>
      <c r="E23" s="30"/>
    </row>
    <row r="24" spans="1:5" ht="12.75">
      <c r="A24" s="11">
        <v>40287</v>
      </c>
      <c r="B24" s="3"/>
      <c r="C24" s="3"/>
      <c r="D24" s="30"/>
      <c r="E24" s="30"/>
    </row>
    <row r="25" spans="1:5" ht="12.75">
      <c r="A25" s="11">
        <v>40288</v>
      </c>
      <c r="B25" s="3"/>
      <c r="C25" s="3"/>
      <c r="D25" s="30"/>
      <c r="E25" s="30"/>
    </row>
    <row r="26" spans="1:5" ht="12.75">
      <c r="A26" s="11">
        <v>40289</v>
      </c>
      <c r="B26" s="3"/>
      <c r="C26" s="3">
        <v>-3.9</v>
      </c>
      <c r="D26" s="30" t="s">
        <v>99</v>
      </c>
      <c r="E26" s="30"/>
    </row>
    <row r="27" spans="1:6" ht="12.75">
      <c r="A27" s="11">
        <v>40290</v>
      </c>
      <c r="B27" s="3"/>
      <c r="C27" s="3">
        <v>-63.6</v>
      </c>
      <c r="D27" s="30" t="s">
        <v>97</v>
      </c>
      <c r="E27" s="30"/>
      <c r="F27" s="27"/>
    </row>
    <row r="28" spans="1:5" ht="12.75">
      <c r="A28" s="11">
        <v>40291</v>
      </c>
      <c r="B28" s="3"/>
      <c r="C28" s="3"/>
      <c r="D28" s="30"/>
      <c r="E28" s="30"/>
    </row>
    <row r="29" spans="1:11" ht="12.75">
      <c r="A29" s="11">
        <v>40292</v>
      </c>
      <c r="B29" s="3"/>
      <c r="C29" s="3"/>
      <c r="D29" s="30"/>
      <c r="E29" s="30"/>
      <c r="J29" t="s">
        <v>101</v>
      </c>
      <c r="K29">
        <f>495+2.69</f>
        <v>497.69</v>
      </c>
    </row>
    <row r="30" spans="1:5" ht="12.75">
      <c r="A30" s="11">
        <v>40293</v>
      </c>
      <c r="B30" s="3"/>
      <c r="C30" s="3"/>
      <c r="D30" s="30"/>
      <c r="E30" s="30"/>
    </row>
    <row r="31" spans="1:5" ht="12.75">
      <c r="A31" s="11">
        <v>40294</v>
      </c>
      <c r="B31" s="3"/>
      <c r="C31" s="3">
        <v>-51.95</v>
      </c>
      <c r="D31" s="30" t="s">
        <v>71</v>
      </c>
      <c r="E31" s="30"/>
    </row>
    <row r="32" spans="1:5" ht="12.75">
      <c r="A32" s="11">
        <v>40295</v>
      </c>
      <c r="B32" s="3"/>
      <c r="C32" s="3">
        <v>-31.36</v>
      </c>
      <c r="D32" s="30" t="s">
        <v>100</v>
      </c>
      <c r="E32" s="30"/>
    </row>
    <row r="33" spans="1:5" ht="12.75">
      <c r="A33" s="11">
        <v>40296</v>
      </c>
      <c r="B33" s="3"/>
      <c r="C33" s="3">
        <v>-52.74</v>
      </c>
      <c r="D33" s="30" t="s">
        <v>111</v>
      </c>
      <c r="E33" s="30"/>
    </row>
    <row r="34" spans="1:5" ht="12.75">
      <c r="A34" s="11">
        <v>40297</v>
      </c>
      <c r="B34" s="3"/>
      <c r="C34" s="3">
        <v>-160</v>
      </c>
      <c r="D34" s="30" t="s">
        <v>90</v>
      </c>
      <c r="E34" s="30"/>
    </row>
    <row r="35" spans="1:12" ht="12.75">
      <c r="A35" s="11">
        <v>40298</v>
      </c>
      <c r="B35" s="3"/>
      <c r="C35" s="3">
        <v>-144.9</v>
      </c>
      <c r="D35" s="30" t="s">
        <v>89</v>
      </c>
      <c r="E35" s="30"/>
      <c r="J35" s="32"/>
      <c r="K35" s="32"/>
      <c r="L35" s="32"/>
    </row>
    <row r="36" spans="1:12" ht="12.75">
      <c r="A36" s="11"/>
      <c r="B36" s="3"/>
      <c r="C36" s="3"/>
      <c r="D36" s="30"/>
      <c r="E36" s="30"/>
      <c r="J36" s="32"/>
      <c r="K36" s="33">
        <f>+C37-K29</f>
        <v>-304.89999999999907</v>
      </c>
      <c r="L36" s="32"/>
    </row>
    <row r="37" spans="1:12" ht="15.75">
      <c r="A37" s="3" t="s">
        <v>57</v>
      </c>
      <c r="B37" s="5"/>
      <c r="C37" s="21">
        <f>B4+SUM(C6:C36)</f>
        <v>192.7900000000009</v>
      </c>
      <c r="D37" s="44"/>
      <c r="E37" s="44"/>
      <c r="J37" s="32"/>
      <c r="K37" s="32"/>
      <c r="L37" s="32"/>
    </row>
    <row r="38" spans="1:5" ht="12.75">
      <c r="A38" s="3" t="s">
        <v>58</v>
      </c>
      <c r="B38" s="5"/>
      <c r="C38" s="22">
        <f>+C37+E3</f>
        <v>248.7900000000009</v>
      </c>
      <c r="D38" s="44"/>
      <c r="E38" s="44"/>
    </row>
    <row r="40" ht="12.75">
      <c r="C40" s="26"/>
    </row>
  </sheetData>
  <sheetProtection/>
  <mergeCells count="5">
    <mergeCell ref="D37:E37"/>
    <mergeCell ref="D38:E38"/>
    <mergeCell ref="B3:C3"/>
    <mergeCell ref="B4:C4"/>
    <mergeCell ref="D5:E5"/>
  </mergeCells>
  <conditionalFormatting sqref="C6:C36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92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9">
        <f>+'Aprile ''10'!C38</f>
        <v>248.7900000000009</v>
      </c>
      <c r="C3" s="40"/>
      <c r="D3" s="23" t="s">
        <v>59</v>
      </c>
      <c r="E3" s="24">
        <v>56</v>
      </c>
    </row>
    <row r="4" spans="1:5" ht="15.75">
      <c r="A4" s="1" t="s">
        <v>56</v>
      </c>
      <c r="B4" s="39">
        <f>+'Aprile ''10'!C37</f>
        <v>192.7900000000009</v>
      </c>
      <c r="C4" s="40">
        <f>+B3-56</f>
        <v>192.7900000000009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8" t="s">
        <v>5</v>
      </c>
      <c r="E5" s="38"/>
    </row>
    <row r="6" spans="1:7" ht="12.75">
      <c r="A6" s="11">
        <v>40299</v>
      </c>
      <c r="B6" s="3"/>
      <c r="C6" s="3"/>
      <c r="D6" s="30"/>
      <c r="E6" s="30"/>
      <c r="G6" s="27"/>
    </row>
    <row r="7" spans="1:5" ht="12.75">
      <c r="A7" s="11">
        <v>40302</v>
      </c>
      <c r="B7" s="3"/>
      <c r="C7" s="47">
        <v>-4</v>
      </c>
      <c r="D7" s="30" t="s">
        <v>105</v>
      </c>
      <c r="E7" s="30"/>
    </row>
    <row r="8" spans="1:5" ht="12.75">
      <c r="A8" s="11">
        <v>40302</v>
      </c>
      <c r="B8" s="3"/>
      <c r="C8" s="47">
        <v>-24</v>
      </c>
      <c r="D8" s="30" t="s">
        <v>104</v>
      </c>
      <c r="E8" s="30"/>
    </row>
    <row r="9" spans="1:5" ht="12.75">
      <c r="A9" s="11">
        <v>40302</v>
      </c>
      <c r="B9" s="3"/>
      <c r="C9" s="47">
        <v>-80</v>
      </c>
      <c r="D9" s="30" t="s">
        <v>103</v>
      </c>
      <c r="E9" s="30"/>
    </row>
    <row r="10" spans="1:5" ht="12.75">
      <c r="A10" s="11">
        <v>40302</v>
      </c>
      <c r="B10" s="3"/>
      <c r="C10" s="47">
        <v>-78</v>
      </c>
      <c r="D10" s="30" t="s">
        <v>109</v>
      </c>
      <c r="E10" s="30"/>
    </row>
    <row r="11" spans="1:5" ht="12.75">
      <c r="A11" s="11">
        <v>40304</v>
      </c>
      <c r="B11" s="3"/>
      <c r="C11" s="47">
        <v>1500</v>
      </c>
      <c r="D11" s="30" t="s">
        <v>106</v>
      </c>
      <c r="E11" s="30"/>
    </row>
    <row r="12" spans="1:5" ht="12.75">
      <c r="A12" s="11">
        <v>40303</v>
      </c>
      <c r="B12" s="3"/>
      <c r="C12" s="47">
        <v>-6</v>
      </c>
      <c r="D12" s="30" t="s">
        <v>107</v>
      </c>
      <c r="E12" s="30"/>
    </row>
    <row r="13" spans="1:5" ht="12.75">
      <c r="A13" s="11">
        <v>40304</v>
      </c>
      <c r="B13" s="3"/>
      <c r="C13" s="47">
        <v>-126.1</v>
      </c>
      <c r="D13" s="30" t="s">
        <v>108</v>
      </c>
      <c r="E13" s="30"/>
    </row>
    <row r="14" spans="1:5" ht="12.75">
      <c r="A14" s="11">
        <v>40307</v>
      </c>
      <c r="B14" s="3"/>
      <c r="C14" s="47"/>
      <c r="D14" s="30"/>
      <c r="E14" s="30"/>
    </row>
    <row r="15" spans="1:5" ht="12.75">
      <c r="A15" s="11">
        <v>40308</v>
      </c>
      <c r="B15" s="3"/>
      <c r="C15" s="47">
        <v>-7.8</v>
      </c>
      <c r="D15" s="30" t="s">
        <v>93</v>
      </c>
      <c r="E15" s="30"/>
    </row>
    <row r="16" spans="1:5" ht="12.75">
      <c r="A16" s="11">
        <v>40309</v>
      </c>
      <c r="B16" s="3"/>
      <c r="C16" s="47">
        <v>-61.4</v>
      </c>
      <c r="D16" s="30" t="s">
        <v>110</v>
      </c>
      <c r="E16" s="30"/>
    </row>
    <row r="17" spans="1:5" ht="12.75">
      <c r="A17" s="11">
        <v>40309</v>
      </c>
      <c r="B17" s="3"/>
      <c r="C17" s="47">
        <v>-75.72</v>
      </c>
      <c r="D17" s="30" t="s">
        <v>116</v>
      </c>
      <c r="E17" s="30"/>
    </row>
    <row r="18" spans="1:5" ht="12.75">
      <c r="A18" s="11">
        <v>40310</v>
      </c>
      <c r="B18" s="3"/>
      <c r="C18" s="47"/>
      <c r="D18" s="30"/>
      <c r="E18" s="30"/>
    </row>
    <row r="19" spans="1:5" ht="12.75">
      <c r="A19" s="11">
        <v>40312</v>
      </c>
      <c r="B19" s="3"/>
      <c r="C19" s="47"/>
      <c r="D19" s="30"/>
      <c r="E19" s="30"/>
    </row>
    <row r="20" spans="1:5" ht="12.75">
      <c r="A20" s="11">
        <v>40313</v>
      </c>
      <c r="B20" s="3"/>
      <c r="C20" s="47"/>
      <c r="D20" s="30"/>
      <c r="E20" s="30"/>
    </row>
    <row r="21" spans="1:5" ht="12.75">
      <c r="A21" s="11">
        <v>40314</v>
      </c>
      <c r="B21" s="3"/>
      <c r="C21" s="47"/>
      <c r="D21" s="30"/>
      <c r="E21" s="30"/>
    </row>
    <row r="22" spans="1:5" ht="12.75">
      <c r="A22" s="11">
        <v>40315</v>
      </c>
      <c r="B22" s="3"/>
      <c r="C22" s="47"/>
      <c r="D22" s="30"/>
      <c r="E22" s="30"/>
    </row>
    <row r="23" spans="1:5" ht="12.75">
      <c r="A23" s="11">
        <v>40316</v>
      </c>
      <c r="B23" s="3"/>
      <c r="C23" s="47"/>
      <c r="D23" s="30"/>
      <c r="E23" s="30"/>
    </row>
    <row r="24" spans="1:5" ht="12.75">
      <c r="A24" s="11">
        <v>40317</v>
      </c>
      <c r="B24" s="3"/>
      <c r="C24" s="47"/>
      <c r="D24" s="30"/>
      <c r="E24" s="30"/>
    </row>
    <row r="25" spans="1:5" ht="12.75">
      <c r="A25" s="11">
        <v>40318</v>
      </c>
      <c r="B25" s="3"/>
      <c r="C25" s="47"/>
      <c r="D25" s="30"/>
      <c r="E25" s="30"/>
    </row>
    <row r="26" spans="1:5" ht="12.75">
      <c r="A26" s="11">
        <v>40319</v>
      </c>
      <c r="B26" s="3"/>
      <c r="C26" s="47">
        <v>-12</v>
      </c>
      <c r="D26" s="30" t="s">
        <v>112</v>
      </c>
      <c r="E26" s="30"/>
    </row>
    <row r="27" spans="1:5" ht="12.75">
      <c r="A27" s="11">
        <v>40319</v>
      </c>
      <c r="B27" s="3"/>
      <c r="C27" s="47">
        <v>-3.9</v>
      </c>
      <c r="D27" s="30" t="s">
        <v>114</v>
      </c>
      <c r="E27" s="30"/>
    </row>
    <row r="28" spans="1:6" ht="12" customHeight="1">
      <c r="A28" s="11">
        <v>40320</v>
      </c>
      <c r="B28" s="3"/>
      <c r="C28" s="47"/>
      <c r="D28" s="30"/>
      <c r="E28" s="30"/>
      <c r="F28" s="27"/>
    </row>
    <row r="29" spans="1:5" ht="12.75">
      <c r="A29" s="11">
        <v>40321</v>
      </c>
      <c r="B29" s="3"/>
      <c r="C29" s="47"/>
      <c r="D29" s="30"/>
      <c r="E29" s="30"/>
    </row>
    <row r="30" spans="1:5" ht="12.75">
      <c r="A30" s="11">
        <v>40322</v>
      </c>
      <c r="B30" s="3"/>
      <c r="C30" s="47">
        <v>-6</v>
      </c>
      <c r="D30" s="30" t="s">
        <v>113</v>
      </c>
      <c r="E30" s="30"/>
    </row>
    <row r="31" spans="1:5" ht="12.75">
      <c r="A31" s="11">
        <v>40323</v>
      </c>
      <c r="B31" s="3"/>
      <c r="C31" s="47"/>
      <c r="D31" s="30"/>
      <c r="E31" s="30"/>
    </row>
    <row r="32" spans="1:5" ht="12.75">
      <c r="A32" s="11">
        <v>40324</v>
      </c>
      <c r="B32" s="3"/>
      <c r="C32" s="47"/>
      <c r="D32" s="30"/>
      <c r="E32" s="30"/>
    </row>
    <row r="33" spans="1:5" ht="12.75">
      <c r="A33" s="11">
        <v>40325</v>
      </c>
      <c r="B33" s="3"/>
      <c r="C33" s="47"/>
      <c r="D33" s="30"/>
      <c r="E33" s="30"/>
    </row>
    <row r="34" spans="1:5" ht="12.75">
      <c r="A34" s="11">
        <v>40326</v>
      </c>
      <c r="B34" s="3"/>
      <c r="C34" s="47">
        <v>-110.4</v>
      </c>
      <c r="D34" s="30" t="s">
        <v>115</v>
      </c>
      <c r="E34" s="30"/>
    </row>
    <row r="35" spans="1:5" ht="12.75">
      <c r="A35" s="11">
        <v>40327</v>
      </c>
      <c r="B35" s="3"/>
      <c r="C35" s="3"/>
      <c r="D35" s="30"/>
      <c r="E35" s="30"/>
    </row>
    <row r="36" spans="1:5" ht="12.75">
      <c r="A36" s="11">
        <v>40328</v>
      </c>
      <c r="B36" s="3"/>
      <c r="C36" s="3"/>
      <c r="D36" s="30"/>
      <c r="E36" s="30"/>
    </row>
    <row r="37" spans="1:5" ht="12.75">
      <c r="A37" s="11">
        <v>40329</v>
      </c>
      <c r="B37" s="3"/>
      <c r="C37" s="3"/>
      <c r="D37" s="30"/>
      <c r="E37" s="30"/>
    </row>
    <row r="38" spans="1:5" ht="15.75">
      <c r="A38" s="3" t="s">
        <v>57</v>
      </c>
      <c r="B38" s="5"/>
      <c r="C38" s="21">
        <f>B4+SUM(C6:C37)</f>
        <v>1097.470000000001</v>
      </c>
      <c r="D38" s="44"/>
      <c r="E38" s="44"/>
    </row>
    <row r="39" spans="1:5" ht="12.75">
      <c r="A39" s="3" t="s">
        <v>58</v>
      </c>
      <c r="B39" s="5"/>
      <c r="C39" s="22">
        <f>+C38+E3</f>
        <v>1153.470000000001</v>
      </c>
      <c r="D39" s="44"/>
      <c r="E39" s="44"/>
    </row>
    <row r="41" ht="12.75">
      <c r="C41" s="26"/>
    </row>
  </sheetData>
  <sheetProtection/>
  <mergeCells count="5">
    <mergeCell ref="B3:C3"/>
    <mergeCell ref="B4:C4"/>
    <mergeCell ref="D5:E5"/>
    <mergeCell ref="D38:E38"/>
    <mergeCell ref="D39:E39"/>
  </mergeCells>
  <conditionalFormatting sqref="C37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ht amministrazione</cp:lastModifiedBy>
  <cp:lastPrinted>2010-04-29T12:47:01Z</cp:lastPrinted>
  <dcterms:created xsi:type="dcterms:W3CDTF">2004-06-01T23:18:19Z</dcterms:created>
  <dcterms:modified xsi:type="dcterms:W3CDTF">2010-06-04T15:03:59Z</dcterms:modified>
  <cp:category/>
  <cp:version/>
  <cp:contentType/>
  <cp:contentStatus/>
</cp:coreProperties>
</file>