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0" yWindow="0" windowWidth="23040" windowHeight="9405" tabRatio="433"/>
  </bookViews>
  <sheets>
    <sheet name="Expense Value MXN" sheetId="8" r:id="rId1"/>
    <sheet name="Expense Value Pesos Colombianos" sheetId="2" r:id="rId2"/>
  </sheets>
  <definedNames>
    <definedName name="_xlnm.Print_Area" localSheetId="0">'Expense Value MXN'!$A$1:$Q$30</definedName>
    <definedName name="_xlnm.Print_Titles" localSheetId="0">'Expense Value MXN'!$7:$10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1" i="2"/>
  <c r="S5" s="1"/>
  <c r="R5"/>
  <c r="R1"/>
  <c r="Q5" i="8"/>
  <c r="Q1"/>
  <c r="N24" l="1"/>
  <c r="N23"/>
  <c r="N22"/>
  <c r="N21"/>
  <c r="N20"/>
  <c r="N19"/>
  <c r="N18"/>
  <c r="N17"/>
  <c r="N16"/>
  <c r="N15"/>
  <c r="N14"/>
  <c r="N13"/>
  <c r="N12"/>
  <c r="N11"/>
  <c r="O7"/>
  <c r="P3" s="1"/>
  <c r="M7"/>
  <c r="L7"/>
  <c r="K7"/>
  <c r="J7"/>
  <c r="I7"/>
  <c r="H7"/>
  <c r="G7"/>
  <c r="I7" i="2"/>
  <c r="N18"/>
  <c r="N17"/>
  <c r="N16"/>
  <c r="N15"/>
  <c r="N14"/>
  <c r="N13"/>
  <c r="N12"/>
  <c r="N11"/>
  <c r="O7"/>
  <c r="M7"/>
  <c r="L7"/>
  <c r="K7"/>
  <c r="J7"/>
  <c r="G7"/>
  <c r="P3"/>
  <c r="H7"/>
  <c r="P1" l="1"/>
  <c r="P5" s="1"/>
  <c r="N7"/>
  <c r="P1" i="8"/>
  <c r="N7"/>
  <c r="M1"/>
  <c r="P5"/>
  <c r="M1" i="2" l="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Please fill in with Month Mese_# Progressive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Please fill in with Month Mese_# Progressive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<sst xmlns="http://schemas.openxmlformats.org/spreadsheetml/2006/main" count="147" uniqueCount="73">
  <si>
    <t>KM</t>
  </si>
  <si>
    <t>no</t>
  </si>
  <si>
    <t>Check</t>
  </si>
  <si>
    <t>VARIE (Taxi / BUS / VARIE)</t>
  </si>
  <si>
    <t>SPESE AUTO (PARK / AUTOSTRADA / ECC)</t>
  </si>
  <si>
    <t>Firma Dipendente</t>
  </si>
  <si>
    <t>Autorizzazione Responsabile Amministrativo</t>
  </si>
  <si>
    <t>Verifica Amministrativa</t>
  </si>
  <si>
    <t>Sales Manager</t>
  </si>
  <si>
    <t>Company car</t>
  </si>
  <si>
    <t>No. Attached documents:</t>
  </si>
  <si>
    <t>DATE</t>
  </si>
  <si>
    <t>MONTH TOTAL AMOUNT</t>
  </si>
  <si>
    <t>Address</t>
  </si>
  <si>
    <t>CAR</t>
  </si>
  <si>
    <t>FUEL REFUND</t>
  </si>
  <si>
    <t>CAR COSTS (PARK / HIGHWAY / ETC)</t>
  </si>
  <si>
    <t>DESCRIPTION
(specify kind of costs)</t>
  </si>
  <si>
    <t>TRAVEL EXPENSE (Taxi, Bus etc)</t>
  </si>
  <si>
    <t>MISCELLANEOUS (On-line purchase, etc)</t>
  </si>
  <si>
    <t>ROOM / BOARD</t>
  </si>
  <si>
    <t xml:space="preserve">Invoice </t>
  </si>
  <si>
    <t>Total AMOUNT</t>
  </si>
  <si>
    <t>Credit Card paid amount</t>
  </si>
  <si>
    <t>PROJECT/EVENT</t>
  </si>
  <si>
    <t>Fiscal Receipt</t>
  </si>
  <si>
    <t>Fuel cost (for company card)</t>
  </si>
  <si>
    <t>Car waste (for company card)</t>
  </si>
  <si>
    <t>Credit Card payments</t>
  </si>
  <si>
    <t>Cash advance</t>
  </si>
  <si>
    <t>TOTAL REFUND</t>
  </si>
  <si>
    <t>Name&amp;Surname</t>
  </si>
  <si>
    <t>Sign</t>
  </si>
  <si>
    <t xml:space="preserve">Administration </t>
  </si>
  <si>
    <t>CFO</t>
  </si>
  <si>
    <t>si</t>
  </si>
  <si>
    <t>DATA</t>
  </si>
  <si>
    <t>EXPENSES</t>
  </si>
  <si>
    <t>Country</t>
  </si>
  <si>
    <t>Value</t>
  </si>
  <si>
    <t>City
(City where the expense has been done)</t>
  </si>
  <si>
    <t>Fuel cost (company car)</t>
  </si>
  <si>
    <t>Car waste (company car)</t>
  </si>
  <si>
    <t>Cost per Mile</t>
  </si>
  <si>
    <t>Daniel Martinez</t>
  </si>
  <si>
    <t>Daniele Milan</t>
  </si>
  <si>
    <t>(value MXN )</t>
  </si>
  <si>
    <t>Mexico</t>
  </si>
  <si>
    <t>(value Pesos Colombianos )</t>
  </si>
  <si>
    <t>Expo IDEC 2015</t>
  </si>
  <si>
    <t>Taxi from home to airport</t>
  </si>
  <si>
    <t>Colombia</t>
  </si>
  <si>
    <t>Lunch at airport</t>
  </si>
  <si>
    <t>Breakfast</t>
  </si>
  <si>
    <t>Breakfast at hotel</t>
  </si>
  <si>
    <t>06 01</t>
  </si>
  <si>
    <t>Follow Up Dustin</t>
  </si>
  <si>
    <t>Durango</t>
  </si>
  <si>
    <t>Taxi from airport to hotel</t>
  </si>
  <si>
    <t>Taxi from hotel to client</t>
  </si>
  <si>
    <t>Taxi from client to hotel</t>
  </si>
  <si>
    <t>Taxi from client to airport</t>
  </si>
  <si>
    <t>Parking at airport</t>
  </si>
  <si>
    <t>Taxi from hotel to airport (no ticket)</t>
  </si>
  <si>
    <t>Beer with partner</t>
  </si>
  <si>
    <t>Taxi from airport to home (only voucher)</t>
  </si>
  <si>
    <t>Dinner with client and partner (only voucher)</t>
  </si>
  <si>
    <t>Breakfast at airport (only voucher)</t>
  </si>
  <si>
    <t>Cell and internet</t>
  </si>
  <si>
    <t>EURO Value</t>
  </si>
  <si>
    <t>Internal Use</t>
  </si>
  <si>
    <t>06_02</t>
  </si>
  <si>
    <t>MXN Value</t>
  </si>
</sst>
</file>

<file path=xl/styles.xml><?xml version="1.0" encoding="utf-8"?>
<styleSheet xmlns="http://schemas.openxmlformats.org/spreadsheetml/2006/main">
  <numFmts count="1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\ * #,##0.00_-;\-[$€-2]\ * #,##0.00_-;_-[$€-2]\ * \-??_-"/>
    <numFmt numFmtId="166" formatCode="mmmm\ yyyy"/>
    <numFmt numFmtId="167" formatCode="_-[$€-2]\ * #,##0.00_-;\-[$€-2]\ * #,##0.00_-;_-[$€-2]\ * \-??_-;_-@_-"/>
    <numFmt numFmtId="168" formatCode="#.##&quot; km/l&quot;"/>
    <numFmt numFmtId="169" formatCode="00\ "/>
    <numFmt numFmtId="170" formatCode="dd/mm/yy;@"/>
    <numFmt numFmtId="171" formatCode="_-* #,##0.00_-;\-* #,##0.00_-;_-* \-??_-;_-@_-"/>
    <numFmt numFmtId="172" formatCode="&quot;€&quot;\ #,##0.00"/>
    <numFmt numFmtId="173" formatCode="_-[$$-409]* #,##0.00_ ;_-[$$-409]* \-#,##0.00\ ;_-[$$-409]* &quot;-&quot;??_ ;_-@_ "/>
    <numFmt numFmtId="174" formatCode="&quot;$&quot;#,##0.00;[Red]&quot;$&quot;#,##0.00"/>
    <numFmt numFmtId="175" formatCode="[$MXN]\ #,##0.00"/>
  </numFmts>
  <fonts count="14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b/>
      <i/>
      <sz val="20"/>
      <color indexed="10"/>
      <name val="Gulim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12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rgb="FFFFFFFF"/>
      </patternFill>
    </fill>
  </fills>
  <borders count="8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auto="1"/>
      </left>
      <right style="thick">
        <color indexed="8"/>
      </right>
      <top style="thin">
        <color auto="1"/>
      </top>
      <bottom/>
      <diagonal/>
    </border>
    <border>
      <left style="thin">
        <color auto="1"/>
      </left>
      <right style="thick">
        <color indexed="8"/>
      </right>
      <top/>
      <bottom style="thick">
        <color indexed="8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hair">
        <color rgb="FF000000"/>
      </bottom>
      <diagonal/>
    </border>
    <border>
      <left/>
      <right style="thick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thick">
        <color rgb="FF000000"/>
      </left>
      <right style="thick">
        <color rgb="FF000000"/>
      </right>
      <top/>
      <bottom style="hair">
        <color rgb="FF000000"/>
      </bottom>
      <diagonal/>
    </border>
  </borders>
  <cellStyleXfs count="63">
    <xf numFmtId="0" fontId="0" fillId="0" borderId="0"/>
    <xf numFmtId="165" fontId="6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71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7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7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5" fontId="1" fillId="4" borderId="3" xfId="1" applyFont="1" applyFill="1" applyBorder="1" applyAlignment="1" applyProtection="1">
      <alignment horizontal="right" vertical="center"/>
      <protection locked="0"/>
    </xf>
    <xf numFmtId="0" fontId="5" fillId="0" borderId="0" xfId="0" applyNumberFormat="1" applyFont="1" applyBorder="1" applyAlignment="1" applyProtection="1">
      <alignment vertical="center"/>
    </xf>
    <xf numFmtId="168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171" fontId="1" fillId="0" borderId="17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65" fontId="1" fillId="3" borderId="21" xfId="1" applyFont="1" applyFill="1" applyBorder="1" applyAlignment="1" applyProtection="1">
      <alignment horizontal="right" vertical="center"/>
    </xf>
    <xf numFmtId="4" fontId="1" fillId="4" borderId="22" xfId="0" applyNumberFormat="1" applyFont="1" applyFill="1" applyBorder="1" applyAlignment="1" applyProtection="1">
      <alignment vertical="center"/>
      <protection locked="0"/>
    </xf>
    <xf numFmtId="169" fontId="1" fillId="6" borderId="23" xfId="0" applyNumberFormat="1" applyFont="1" applyFill="1" applyBorder="1" applyAlignment="1" applyProtection="1">
      <alignment horizontal="center" vertical="center"/>
    </xf>
    <xf numFmtId="4" fontId="1" fillId="4" borderId="21" xfId="0" applyNumberFormat="1" applyFont="1" applyFill="1" applyBorder="1" applyAlignment="1" applyProtection="1">
      <alignment vertical="center"/>
      <protection locked="0"/>
    </xf>
    <xf numFmtId="49" fontId="1" fillId="0" borderId="18" xfId="0" applyNumberFormat="1" applyFont="1" applyBorder="1" applyAlignment="1" applyProtection="1">
      <alignment horizontal="left" vertical="center"/>
      <protection locked="0"/>
    </xf>
    <xf numFmtId="170" fontId="1" fillId="0" borderId="18" xfId="0" applyNumberFormat="1" applyFont="1" applyBorder="1" applyAlignment="1" applyProtection="1">
      <alignment horizontal="center" vertical="center"/>
      <protection locked="0"/>
    </xf>
    <xf numFmtId="166" fontId="3" fillId="0" borderId="0" xfId="0" applyNumberFormat="1" applyFont="1" applyBorder="1" applyAlignment="1" applyProtection="1">
      <alignment vertical="center" wrapText="1"/>
    </xf>
    <xf numFmtId="166" fontId="3" fillId="0" borderId="28" xfId="0" applyNumberFormat="1" applyFont="1" applyBorder="1" applyAlignment="1" applyProtection="1">
      <alignment horizontal="center" vertical="center" wrapText="1"/>
    </xf>
    <xf numFmtId="0" fontId="1" fillId="8" borderId="33" xfId="0" applyNumberFormat="1" applyFont="1" applyFill="1" applyBorder="1" applyAlignment="1" applyProtection="1">
      <alignment horizontal="center" vertical="center"/>
    </xf>
    <xf numFmtId="0" fontId="1" fillId="8" borderId="34" xfId="0" applyNumberFormat="1" applyFont="1" applyFill="1" applyBorder="1" applyAlignment="1" applyProtection="1">
      <alignment vertical="center"/>
    </xf>
    <xf numFmtId="0" fontId="1" fillId="8" borderId="35" xfId="0" applyNumberFormat="1" applyFont="1" applyFill="1" applyBorder="1" applyAlignment="1" applyProtection="1">
      <alignment vertical="center"/>
    </xf>
    <xf numFmtId="0" fontId="2" fillId="7" borderId="29" xfId="0" applyFont="1" applyFill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38" xfId="0" applyFont="1" applyFill="1" applyBorder="1" applyAlignment="1" applyProtection="1">
      <alignment horizontal="center" vertical="center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171" fontId="1" fillId="0" borderId="17" xfId="0" applyNumberFormat="1" applyFont="1" applyBorder="1" applyAlignment="1" applyProtection="1">
      <alignment horizontal="right" vertical="center"/>
    </xf>
    <xf numFmtId="0" fontId="1" fillId="9" borderId="53" xfId="0" applyFont="1" applyFill="1" applyBorder="1" applyAlignment="1" applyProtection="1">
      <alignment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5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1" fillId="0" borderId="22" xfId="0" applyFont="1" applyBorder="1" applyAlignment="1" applyProtection="1">
      <alignment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0" fontId="1" fillId="0" borderId="21" xfId="0" applyFont="1" applyBorder="1" applyAlignment="1" applyProtection="1">
      <alignment vertical="center"/>
      <protection locked="0"/>
    </xf>
    <xf numFmtId="171" fontId="1" fillId="0" borderId="51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0" fontId="1" fillId="4" borderId="1" xfId="0" applyNumberFormat="1" applyFont="1" applyFill="1" applyBorder="1" applyAlignment="1" applyProtection="1">
      <alignment horizontal="left" vertical="center" wrapText="1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3" fontId="2" fillId="5" borderId="7" xfId="0" applyNumberFormat="1" applyFont="1" applyFill="1" applyBorder="1" applyAlignment="1" applyProtection="1">
      <alignment vertical="center"/>
    </xf>
    <xf numFmtId="0" fontId="11" fillId="9" borderId="0" xfId="0" applyNumberFormat="1" applyFont="1" applyFill="1" applyBorder="1" applyAlignment="1" applyProtection="1">
      <alignment vertical="center"/>
    </xf>
    <xf numFmtId="168" fontId="1" fillId="4" borderId="6" xfId="1" applyNumberFormat="1" applyFont="1" applyFill="1" applyBorder="1" applyAlignment="1" applyProtection="1">
      <alignment horizontal="right" vertical="center"/>
      <protection locked="0"/>
    </xf>
    <xf numFmtId="0" fontId="1" fillId="2" borderId="66" xfId="0" applyFont="1" applyFill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left" vertical="center"/>
      <protection locked="0"/>
    </xf>
    <xf numFmtId="38" fontId="1" fillId="0" borderId="69" xfId="0" applyNumberFormat="1" applyFont="1" applyBorder="1" applyAlignment="1" applyProtection="1">
      <alignment horizontal="center" vertical="center"/>
      <protection locked="0"/>
    </xf>
    <xf numFmtId="171" fontId="1" fillId="0" borderId="70" xfId="0" applyNumberFormat="1" applyFont="1" applyBorder="1" applyAlignment="1" applyProtection="1">
      <alignment horizontal="right" vertical="center"/>
    </xf>
    <xf numFmtId="171" fontId="1" fillId="0" borderId="51" xfId="0" applyNumberFormat="1" applyFont="1" applyBorder="1" applyAlignment="1" applyProtection="1">
      <alignment horizontal="right" vertical="center"/>
      <protection locked="0"/>
    </xf>
    <xf numFmtId="0" fontId="2" fillId="0" borderId="71" xfId="0" applyFont="1" applyBorder="1" applyAlignment="1" applyProtection="1">
      <alignment horizontal="right" vertical="center" wrapText="1"/>
    </xf>
    <xf numFmtId="38" fontId="1" fillId="0" borderId="72" xfId="0" applyNumberFormat="1" applyFont="1" applyBorder="1" applyAlignment="1" applyProtection="1">
      <alignment horizontal="center" vertical="center"/>
      <protection locked="0"/>
    </xf>
    <xf numFmtId="40" fontId="2" fillId="0" borderId="71" xfId="0" applyNumberFormat="1" applyFont="1" applyBorder="1" applyAlignment="1" applyProtection="1">
      <alignment vertical="center"/>
    </xf>
    <xf numFmtId="0" fontId="2" fillId="0" borderId="71" xfId="0" applyFont="1" applyBorder="1" applyAlignment="1" applyProtection="1">
      <alignment vertical="center"/>
    </xf>
    <xf numFmtId="0" fontId="2" fillId="0" borderId="71" xfId="0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vertical="center"/>
    </xf>
    <xf numFmtId="4" fontId="1" fillId="9" borderId="0" xfId="0" applyNumberFormat="1" applyFont="1" applyFill="1" applyBorder="1" applyAlignment="1" applyProtection="1">
      <alignment vertical="center"/>
    </xf>
    <xf numFmtId="173" fontId="1" fillId="2" borderId="52" xfId="0" applyNumberFormat="1" applyFont="1" applyFill="1" applyBorder="1" applyAlignment="1" applyProtection="1">
      <alignment horizontal="right" vertical="center"/>
    </xf>
    <xf numFmtId="173" fontId="1" fillId="2" borderId="49" xfId="0" applyNumberFormat="1" applyFont="1" applyFill="1" applyBorder="1" applyAlignment="1" applyProtection="1">
      <alignment horizontal="right" vertical="center"/>
    </xf>
    <xf numFmtId="173" fontId="1" fillId="2" borderId="50" xfId="0" applyNumberFormat="1" applyFont="1" applyFill="1" applyBorder="1" applyAlignment="1" applyProtection="1">
      <alignment horizontal="right" vertical="center"/>
    </xf>
    <xf numFmtId="173" fontId="1" fillId="3" borderId="21" xfId="1" applyNumberFormat="1" applyFont="1" applyFill="1" applyBorder="1" applyAlignment="1" applyProtection="1">
      <alignment horizontal="right" vertical="center"/>
    </xf>
    <xf numFmtId="164" fontId="1" fillId="2" borderId="48" xfId="10" applyFont="1" applyFill="1" applyBorder="1" applyAlignment="1" applyProtection="1">
      <alignment horizontal="right" vertical="center"/>
    </xf>
    <xf numFmtId="164" fontId="2" fillId="3" borderId="3" xfId="10" applyFont="1" applyFill="1" applyBorder="1" applyAlignment="1" applyProtection="1">
      <alignment horizontal="right" vertical="center"/>
    </xf>
    <xf numFmtId="164" fontId="2" fillId="4" borderId="3" xfId="10" applyFont="1" applyFill="1" applyBorder="1" applyAlignment="1" applyProtection="1">
      <alignment horizontal="right" vertical="center"/>
      <protection locked="0"/>
    </xf>
    <xf numFmtId="164" fontId="2" fillId="4" borderId="6" xfId="10" applyFont="1" applyFill="1" applyBorder="1" applyAlignment="1" applyProtection="1">
      <alignment horizontal="right" vertical="center"/>
      <protection locked="0"/>
    </xf>
    <xf numFmtId="164" fontId="2" fillId="5" borderId="7" xfId="10" applyFont="1" applyFill="1" applyBorder="1" applyAlignment="1" applyProtection="1">
      <alignment vertical="center"/>
    </xf>
    <xf numFmtId="173" fontId="1" fillId="3" borderId="1" xfId="0" applyNumberFormat="1" applyFont="1" applyFill="1" applyBorder="1" applyAlignment="1" applyProtection="1">
      <alignment horizontal="left" vertical="center"/>
    </xf>
    <xf numFmtId="173" fontId="1" fillId="4" borderId="1" xfId="0" applyNumberFormat="1" applyFont="1" applyFill="1" applyBorder="1" applyAlignment="1" applyProtection="1">
      <alignment horizontal="left" vertical="center"/>
    </xf>
    <xf numFmtId="173" fontId="1" fillId="4" borderId="4" xfId="0" applyNumberFormat="1" applyFont="1" applyFill="1" applyBorder="1" applyAlignment="1" applyProtection="1">
      <alignment horizontal="left" vertical="center"/>
    </xf>
    <xf numFmtId="173" fontId="1" fillId="0" borderId="0" xfId="0" applyNumberFormat="1" applyFont="1" applyAlignment="1" applyProtection="1">
      <alignment vertical="center"/>
    </xf>
    <xf numFmtId="173" fontId="1" fillId="9" borderId="0" xfId="0" applyNumberFormat="1" applyFont="1" applyFill="1" applyAlignment="1" applyProtection="1">
      <alignment vertical="center"/>
    </xf>
    <xf numFmtId="173" fontId="1" fillId="9" borderId="0" xfId="1" applyNumberFormat="1" applyFont="1" applyFill="1" applyBorder="1" applyAlignment="1" applyProtection="1">
      <alignment horizontal="right" vertical="center"/>
    </xf>
    <xf numFmtId="173" fontId="1" fillId="9" borderId="53" xfId="0" applyNumberFormat="1" applyFont="1" applyFill="1" applyBorder="1" applyAlignment="1" applyProtection="1">
      <alignment vertical="center"/>
    </xf>
    <xf numFmtId="0" fontId="1" fillId="0" borderId="54" xfId="0" applyFont="1" applyBorder="1" applyAlignment="1" applyProtection="1">
      <alignment horizontal="left" vertical="center"/>
      <protection locked="0"/>
    </xf>
    <xf numFmtId="174" fontId="1" fillId="2" borderId="59" xfId="0" applyNumberFormat="1" applyFont="1" applyFill="1" applyBorder="1" applyAlignment="1" applyProtection="1">
      <alignment horizontal="center" vertical="center"/>
    </xf>
    <xf numFmtId="174" fontId="1" fillId="2" borderId="60" xfId="0" applyNumberFormat="1" applyFont="1" applyFill="1" applyBorder="1" applyAlignment="1" applyProtection="1">
      <alignment horizontal="right" vertical="center"/>
    </xf>
    <xf numFmtId="174" fontId="1" fillId="2" borderId="11" xfId="0" applyNumberFormat="1" applyFont="1" applyFill="1" applyBorder="1" applyAlignment="1" applyProtection="1">
      <alignment horizontal="right" vertical="center"/>
    </xf>
    <xf numFmtId="174" fontId="1" fillId="2" borderId="12" xfId="0" applyNumberFormat="1" applyFont="1" applyFill="1" applyBorder="1" applyAlignment="1" applyProtection="1">
      <alignment horizontal="right" vertical="center"/>
    </xf>
    <xf numFmtId="174" fontId="1" fillId="2" borderId="10" xfId="0" applyNumberFormat="1" applyFont="1" applyFill="1" applyBorder="1" applyAlignment="1" applyProtection="1">
      <alignment horizontal="right" vertical="center"/>
    </xf>
    <xf numFmtId="174" fontId="1" fillId="2" borderId="25" xfId="0" applyNumberFormat="1" applyFont="1" applyFill="1" applyBorder="1" applyAlignment="1" applyProtection="1">
      <alignment horizontal="right" vertical="center"/>
    </xf>
    <xf numFmtId="170" fontId="1" fillId="0" borderId="75" xfId="0" applyNumberFormat="1" applyFont="1" applyBorder="1" applyAlignment="1" applyProtection="1">
      <alignment horizontal="center" vertical="center"/>
      <protection locked="0"/>
    </xf>
    <xf numFmtId="49" fontId="1" fillId="0" borderId="76" xfId="0" applyNumberFormat="1" applyFont="1" applyBorder="1" applyAlignment="1" applyProtection="1">
      <alignment horizontal="left" vertical="center"/>
      <protection locked="0"/>
    </xf>
    <xf numFmtId="49" fontId="1" fillId="0" borderId="77" xfId="0" applyNumberFormat="1" applyFont="1" applyBorder="1" applyAlignment="1" applyProtection="1">
      <alignment horizontal="left" vertical="center"/>
      <protection locked="0"/>
    </xf>
    <xf numFmtId="49" fontId="1" fillId="0" borderId="78" xfId="0" applyNumberFormat="1" applyFont="1" applyBorder="1" applyAlignment="1" applyProtection="1">
      <alignment horizontal="left" vertical="center"/>
      <protection locked="0"/>
    </xf>
    <xf numFmtId="0" fontId="1" fillId="0" borderId="79" xfId="0" applyFont="1" applyBorder="1" applyAlignment="1" applyProtection="1">
      <alignment horizontal="left" vertical="center"/>
      <protection locked="0"/>
    </xf>
    <xf numFmtId="171" fontId="1" fillId="0" borderId="77" xfId="0" applyNumberFormat="1" applyFont="1" applyBorder="1" applyAlignment="1">
      <alignment horizontal="right" vertical="center"/>
    </xf>
    <xf numFmtId="171" fontId="1" fillId="0" borderId="76" xfId="0" applyNumberFormat="1" applyFont="1" applyBorder="1" applyAlignment="1">
      <alignment horizontal="right" vertical="center"/>
    </xf>
    <xf numFmtId="171" fontId="1" fillId="0" borderId="76" xfId="0" applyNumberFormat="1" applyFont="1" applyBorder="1" applyAlignment="1" applyProtection="1">
      <alignment horizontal="right" vertical="center"/>
      <protection locked="0"/>
    </xf>
    <xf numFmtId="4" fontId="1" fillId="11" borderId="80" xfId="0" applyNumberFormat="1" applyFont="1" applyFill="1" applyBorder="1" applyAlignment="1" applyProtection="1">
      <alignment vertical="center"/>
      <protection locked="0"/>
    </xf>
    <xf numFmtId="170" fontId="1" fillId="0" borderId="81" xfId="0" applyNumberFormat="1" applyFont="1" applyBorder="1" applyAlignment="1" applyProtection="1">
      <alignment horizontal="center" vertical="center"/>
      <protection locked="0"/>
    </xf>
    <xf numFmtId="0" fontId="1" fillId="0" borderId="82" xfId="0" applyFont="1" applyBorder="1" applyAlignment="1" applyProtection="1">
      <alignment horizontal="left" vertical="center"/>
      <protection locked="0"/>
    </xf>
    <xf numFmtId="49" fontId="2" fillId="4" borderId="26" xfId="0" applyNumberFormat="1" applyFont="1" applyFill="1" applyBorder="1" applyAlignment="1" applyProtection="1">
      <alignment horizontal="left" vertical="center"/>
    </xf>
    <xf numFmtId="49" fontId="2" fillId="4" borderId="26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0" fontId="1" fillId="2" borderId="61" xfId="0" applyFont="1" applyFill="1" applyBorder="1" applyAlignment="1" applyProtection="1">
      <alignment horizontal="center" vertical="center" wrapText="1"/>
    </xf>
    <xf numFmtId="0" fontId="1" fillId="2" borderId="64" xfId="0" applyFont="1" applyFill="1" applyBorder="1" applyAlignment="1" applyProtection="1">
      <alignment horizontal="center" vertical="center" wrapText="1"/>
    </xf>
    <xf numFmtId="0" fontId="1" fillId="2" borderId="62" xfId="0" applyFont="1" applyFill="1" applyBorder="1" applyAlignment="1" applyProtection="1">
      <alignment horizontal="center" vertical="center" wrapText="1"/>
    </xf>
    <xf numFmtId="0" fontId="1" fillId="2" borderId="30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0" fontId="1" fillId="10" borderId="56" xfId="0" applyNumberFormat="1" applyFont="1" applyFill="1" applyBorder="1" applyAlignment="1" applyProtection="1">
      <alignment horizontal="center" vertical="center"/>
    </xf>
    <xf numFmtId="0" fontId="1" fillId="10" borderId="57" xfId="0" applyNumberFormat="1" applyFont="1" applyFill="1" applyBorder="1" applyAlignment="1" applyProtection="1">
      <alignment horizontal="center" vertical="center"/>
    </xf>
    <xf numFmtId="0" fontId="1" fillId="10" borderId="58" xfId="0" applyNumberFormat="1" applyFont="1" applyFill="1" applyBorder="1" applyAlignment="1" applyProtection="1">
      <alignment horizontal="center" vertical="center"/>
    </xf>
    <xf numFmtId="38" fontId="1" fillId="2" borderId="36" xfId="0" applyNumberFormat="1" applyFont="1" applyFill="1" applyBorder="1" applyAlignment="1" applyProtection="1">
      <alignment horizontal="center" vertical="center"/>
    </xf>
    <xf numFmtId="38" fontId="1" fillId="2" borderId="37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60" xfId="0" applyFont="1" applyFill="1" applyBorder="1" applyAlignment="1" applyProtection="1">
      <alignment horizontal="center" vertical="center" wrapText="1"/>
    </xf>
    <xf numFmtId="0" fontId="2" fillId="7" borderId="60" xfId="0" applyFont="1" applyFill="1" applyBorder="1" applyAlignment="1" applyProtection="1">
      <alignment horizontal="center" vertical="center"/>
    </xf>
    <xf numFmtId="0" fontId="2" fillId="7" borderId="30" xfId="0" applyFont="1" applyFill="1" applyBorder="1" applyAlignment="1" applyProtection="1">
      <alignment horizontal="center" vertical="center" wrapText="1"/>
    </xf>
    <xf numFmtId="172" fontId="2" fillId="0" borderId="63" xfId="0" applyNumberFormat="1" applyFont="1" applyBorder="1" applyAlignment="1" applyProtection="1">
      <alignment horizontal="center" vertical="center" wrapText="1"/>
    </xf>
    <xf numFmtId="172" fontId="2" fillId="0" borderId="65" xfId="0" applyNumberFormat="1" applyFont="1" applyBorder="1" applyAlignment="1" applyProtection="1">
      <alignment horizontal="center" vertical="center" wrapText="1"/>
    </xf>
    <xf numFmtId="172" fontId="2" fillId="0" borderId="68" xfId="0" applyNumberFormat="1" applyFont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67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2" fillId="3" borderId="31" xfId="0" applyFont="1" applyFill="1" applyBorder="1" applyAlignment="1" applyProtection="1">
      <alignment horizontal="center" vertical="center" wrapText="1"/>
    </xf>
    <xf numFmtId="0" fontId="2" fillId="5" borderId="27" xfId="0" applyNumberFormat="1" applyFont="1" applyFill="1" applyBorder="1" applyAlignment="1" applyProtection="1">
      <alignment horizontal="center" vertical="center"/>
    </xf>
    <xf numFmtId="0" fontId="1" fillId="2" borderId="42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4" fontId="1" fillId="0" borderId="25" xfId="0" applyNumberFormat="1" applyFont="1" applyBorder="1" applyAlignment="1" applyProtection="1">
      <alignment horizontal="center" vertical="center" wrapText="1"/>
    </xf>
    <xf numFmtId="0" fontId="1" fillId="2" borderId="73" xfId="0" applyFont="1" applyFill="1" applyBorder="1" applyAlignment="1" applyProtection="1">
      <alignment horizontal="center" vertical="center" wrapText="1"/>
    </xf>
    <xf numFmtId="0" fontId="1" fillId="2" borderId="74" xfId="0" applyFont="1" applyFill="1" applyBorder="1" applyAlignment="1" applyProtection="1">
      <alignment horizontal="center" vertical="center" wrapText="1"/>
    </xf>
    <xf numFmtId="0" fontId="2" fillId="7" borderId="36" xfId="0" applyFont="1" applyFill="1" applyBorder="1" applyAlignment="1" applyProtection="1">
      <alignment horizontal="center" vertical="center"/>
    </xf>
    <xf numFmtId="0" fontId="2" fillId="7" borderId="37" xfId="0" applyFont="1" applyFill="1" applyBorder="1" applyAlignment="1" applyProtection="1">
      <alignment horizontal="center" vertical="center"/>
    </xf>
    <xf numFmtId="0" fontId="1" fillId="6" borderId="32" xfId="0" applyNumberFormat="1" applyFont="1" applyFill="1" applyBorder="1" applyAlignment="1" applyProtection="1">
      <alignment horizontal="center" vertical="center"/>
    </xf>
    <xf numFmtId="0" fontId="2" fillId="7" borderId="55" xfId="0" applyFont="1" applyFill="1" applyBorder="1" applyAlignment="1" applyProtection="1">
      <alignment horizontal="center" vertical="center" wrapText="1"/>
    </xf>
    <xf numFmtId="0" fontId="2" fillId="7" borderId="38" xfId="0" applyFont="1" applyFill="1" applyBorder="1" applyAlignment="1" applyProtection="1">
      <alignment horizontal="center" vertical="center" wrapText="1"/>
    </xf>
    <xf numFmtId="0" fontId="2" fillId="7" borderId="29" xfId="0" applyFont="1" applyFill="1" applyBorder="1" applyAlignment="1" applyProtection="1">
      <alignment horizontal="center" vertical="center" wrapText="1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4" xfId="0" applyFont="1" applyFill="1" applyBorder="1" applyAlignment="1" applyProtection="1">
      <alignment horizontal="center" vertical="center" wrapText="1"/>
    </xf>
    <xf numFmtId="0" fontId="1" fillId="2" borderId="3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 wrapText="1"/>
    </xf>
    <xf numFmtId="173" fontId="2" fillId="3" borderId="44" xfId="0" applyNumberFormat="1" applyFont="1" applyFill="1" applyBorder="1" applyAlignment="1" applyProtection="1">
      <alignment horizontal="center" vertical="center" wrapText="1"/>
    </xf>
    <xf numFmtId="173" fontId="2" fillId="3" borderId="31" xfId="0" applyNumberFormat="1" applyFont="1" applyFill="1" applyBorder="1" applyAlignment="1" applyProtection="1">
      <alignment horizontal="center" vertical="center" wrapText="1"/>
    </xf>
    <xf numFmtId="4" fontId="1" fillId="0" borderId="41" xfId="0" applyNumberFormat="1" applyFont="1" applyBorder="1" applyAlignment="1" applyProtection="1">
      <alignment horizontal="center" vertical="center" wrapText="1"/>
    </xf>
    <xf numFmtId="172" fontId="2" fillId="0" borderId="0" xfId="0" applyNumberFormat="1" applyFont="1" applyAlignment="1" applyProtection="1">
      <alignment vertical="center"/>
    </xf>
    <xf numFmtId="172" fontId="2" fillId="0" borderId="0" xfId="0" applyNumberFormat="1" applyFont="1" applyBorder="1" applyAlignment="1" applyProtection="1">
      <alignment vertical="center"/>
    </xf>
    <xf numFmtId="175" fontId="2" fillId="0" borderId="0" xfId="0" applyNumberFormat="1" applyFont="1" applyAlignment="1" applyProtection="1">
      <alignment vertical="center"/>
    </xf>
    <xf numFmtId="175" fontId="2" fillId="0" borderId="0" xfId="0" applyNumberFormat="1" applyFont="1" applyBorder="1" applyAlignment="1" applyProtection="1">
      <alignment vertical="center"/>
    </xf>
  </cellXfs>
  <cellStyles count="63">
    <cellStyle name="Currency" xfId="10" builtinId="4"/>
    <cellStyle name="Euro" xfId="1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0"/>
  <sheetViews>
    <sheetView tabSelected="1" view="pageBreakPreview" zoomScale="50" zoomScaleNormal="60" zoomScaleSheetLayoutView="50" zoomScalePageLayoutView="60" workbookViewId="0">
      <pane xSplit="6" ySplit="10" topLeftCell="G11" activePane="bottomRight" state="frozen"/>
      <selection pane="topRight" activeCell="G1" sqref="G1"/>
      <selection pane="bottomLeft" activeCell="A11" sqref="A11"/>
      <selection pane="bottomRight" activeCell="I21" sqref="I21"/>
    </sheetView>
  </sheetViews>
  <sheetFormatPr defaultColWidth="8.7109375" defaultRowHeight="18.75"/>
  <cols>
    <col min="1" max="1" width="6.7109375" style="1" customWidth="1"/>
    <col min="2" max="2" width="19.42578125" style="2" customWidth="1"/>
    <col min="3" max="3" width="34.140625" style="2" bestFit="1" customWidth="1"/>
    <col min="4" max="4" width="55.42578125" style="2" bestFit="1" customWidth="1"/>
    <col min="5" max="5" width="28.7109375" style="2" customWidth="1"/>
    <col min="6" max="6" width="39.42578125" style="2" customWidth="1"/>
    <col min="7" max="7" width="30.42578125" style="2" customWidth="1"/>
    <col min="8" max="8" width="32.28515625" style="2" customWidth="1"/>
    <col min="9" max="10" width="26.42578125" style="2" customWidth="1"/>
    <col min="11" max="11" width="24.140625" style="2" customWidth="1"/>
    <col min="12" max="12" width="22.140625" style="2" customWidth="1"/>
    <col min="13" max="13" width="25.42578125" style="2" customWidth="1"/>
    <col min="14" max="14" width="19.7109375" style="98" customWidth="1"/>
    <col min="15" max="17" width="19.7109375" style="2" customWidth="1"/>
    <col min="18" max="18" width="19.7109375" style="3" customWidth="1"/>
    <col min="19" max="19" width="8.42578125" style="2" customWidth="1"/>
    <col min="20" max="16384" width="8.7109375" style="2"/>
  </cols>
  <sheetData>
    <row r="1" spans="1:19" s="7" customFormat="1" ht="35.25" customHeight="1">
      <c r="A1" s="4"/>
      <c r="B1" s="120" t="s">
        <v>31</v>
      </c>
      <c r="C1" s="120"/>
      <c r="D1" s="120"/>
      <c r="E1" s="121" t="s">
        <v>44</v>
      </c>
      <c r="F1" s="121"/>
      <c r="G1" s="39">
        <v>42156</v>
      </c>
      <c r="H1" s="38" t="s">
        <v>55</v>
      </c>
      <c r="L1" s="7" t="s">
        <v>2</v>
      </c>
      <c r="M1" s="3">
        <f>+P1-N7</f>
        <v>0</v>
      </c>
      <c r="N1" s="95" t="s">
        <v>22</v>
      </c>
      <c r="O1" s="6"/>
      <c r="P1" s="91">
        <f>SUM(H7:M7)</f>
        <v>6385</v>
      </c>
      <c r="Q1" s="167">
        <f>SUM(P11:P24)</f>
        <v>369.16</v>
      </c>
    </row>
    <row r="2" spans="1:19" s="7" customFormat="1" ht="35.25" customHeight="1">
      <c r="A2" s="4"/>
      <c r="B2" s="122" t="s">
        <v>8</v>
      </c>
      <c r="C2" s="122"/>
      <c r="D2" s="122"/>
      <c r="E2" s="121" t="s">
        <v>45</v>
      </c>
      <c r="F2" s="121"/>
      <c r="G2" s="8"/>
      <c r="H2" s="8"/>
      <c r="N2" s="96" t="s">
        <v>29</v>
      </c>
      <c r="O2" s="10"/>
      <c r="P2" s="92"/>
      <c r="Q2" s="167"/>
    </row>
    <row r="3" spans="1:19" s="7" customFormat="1" ht="35.25" customHeight="1">
      <c r="A3" s="4"/>
      <c r="B3" s="122" t="s">
        <v>9</v>
      </c>
      <c r="C3" s="122"/>
      <c r="D3" s="122"/>
      <c r="E3" s="121" t="s">
        <v>1</v>
      </c>
      <c r="F3" s="121"/>
      <c r="N3" s="96" t="s">
        <v>28</v>
      </c>
      <c r="O3" s="10"/>
      <c r="P3" s="92">
        <f>+O7</f>
        <v>0</v>
      </c>
      <c r="Q3" s="168">
        <v>0</v>
      </c>
      <c r="R3" s="13"/>
    </row>
    <row r="4" spans="1:19" s="7" customFormat="1" ht="35.25" customHeight="1" thickBot="1">
      <c r="A4" s="4"/>
      <c r="E4" s="13"/>
      <c r="F4" s="13"/>
      <c r="G4" s="9" t="s">
        <v>43</v>
      </c>
      <c r="H4" s="20">
        <v>1</v>
      </c>
      <c r="I4" s="14"/>
      <c r="J4" s="14"/>
      <c r="K4" s="14"/>
      <c r="L4" s="2"/>
      <c r="M4" s="2"/>
      <c r="N4" s="97"/>
      <c r="O4" s="16"/>
      <c r="P4" s="93"/>
      <c r="Q4" s="168"/>
      <c r="R4" s="13"/>
    </row>
    <row r="5" spans="1:19" s="7" customFormat="1" ht="46.5" customHeight="1" thickTop="1" thickBot="1">
      <c r="A5" s="4"/>
      <c r="B5" s="18" t="s">
        <v>10</v>
      </c>
      <c r="C5" s="47"/>
      <c r="D5" s="19"/>
      <c r="E5" s="44">
        <v>12</v>
      </c>
      <c r="F5" s="13"/>
      <c r="G5" s="67" t="s">
        <v>41</v>
      </c>
      <c r="H5" s="20">
        <v>1.1100000000000001</v>
      </c>
      <c r="N5" s="146" t="s">
        <v>30</v>
      </c>
      <c r="O5" s="146"/>
      <c r="P5" s="94">
        <f>P1-P2-P3</f>
        <v>6385</v>
      </c>
      <c r="Q5" s="168">
        <f>Q1-Q3</f>
        <v>369.16</v>
      </c>
      <c r="R5" s="13"/>
    </row>
    <row r="6" spans="1:19" s="7" customFormat="1" ht="43.5" customHeight="1" thickTop="1" thickBot="1">
      <c r="A6" s="4"/>
      <c r="B6" s="21" t="s">
        <v>46</v>
      </c>
      <c r="C6" s="21"/>
      <c r="D6" s="21"/>
      <c r="E6" s="13"/>
      <c r="F6" s="13"/>
      <c r="G6" s="67" t="s">
        <v>42</v>
      </c>
      <c r="H6" s="22">
        <v>11.11</v>
      </c>
      <c r="N6" s="98"/>
      <c r="R6" s="12"/>
      <c r="S6" s="13"/>
    </row>
    <row r="7" spans="1:19" s="7" customFormat="1" ht="27" customHeight="1" thickBot="1">
      <c r="A7" s="40"/>
      <c r="B7" s="41"/>
      <c r="C7" s="41"/>
      <c r="D7" s="42" t="s">
        <v>37</v>
      </c>
      <c r="E7" s="152" t="s">
        <v>12</v>
      </c>
      <c r="F7" s="153"/>
      <c r="G7" s="23">
        <f>SUM(G11:G24)</f>
        <v>0</v>
      </c>
      <c r="H7" s="23">
        <f>SUM(H11:H24)</f>
        <v>0</v>
      </c>
      <c r="I7" s="90">
        <f>SUM(I11:I24)</f>
        <v>576</v>
      </c>
      <c r="J7" s="86">
        <f>SUM(J11:J24)</f>
        <v>2195</v>
      </c>
      <c r="K7" s="87">
        <f>SUM(K11:K24)</f>
        <v>2197</v>
      </c>
      <c r="L7" s="87">
        <f>SUM(L11:L24)</f>
        <v>0</v>
      </c>
      <c r="M7" s="87">
        <f>SUM(M11:M24)</f>
        <v>1417</v>
      </c>
      <c r="N7" s="87">
        <f>SUM(N11:N24)</f>
        <v>6385</v>
      </c>
      <c r="O7" s="88">
        <f>SUM(O11:O24)</f>
        <v>0</v>
      </c>
      <c r="P7" s="12"/>
    </row>
    <row r="8" spans="1:19" ht="36" customHeight="1" thickTop="1" thickBot="1">
      <c r="A8" s="154"/>
      <c r="B8" s="48"/>
      <c r="C8" s="155" t="s">
        <v>24</v>
      </c>
      <c r="D8" s="158" t="s">
        <v>17</v>
      </c>
      <c r="E8" s="134" t="s">
        <v>13</v>
      </c>
      <c r="F8" s="159" t="s">
        <v>40</v>
      </c>
      <c r="G8" s="160" t="s">
        <v>14</v>
      </c>
      <c r="H8" s="161" t="s">
        <v>15</v>
      </c>
      <c r="I8" s="127" t="s">
        <v>16</v>
      </c>
      <c r="J8" s="127" t="s">
        <v>18</v>
      </c>
      <c r="K8" s="127" t="s">
        <v>19</v>
      </c>
      <c r="L8" s="147" t="s">
        <v>20</v>
      </c>
      <c r="M8" s="148"/>
      <c r="N8" s="164" t="s">
        <v>22</v>
      </c>
      <c r="O8" s="166" t="s">
        <v>23</v>
      </c>
      <c r="P8" s="138" t="s">
        <v>69</v>
      </c>
      <c r="R8" s="2"/>
    </row>
    <row r="9" spans="1:19" ht="36" customHeight="1" thickTop="1" thickBot="1">
      <c r="A9" s="133"/>
      <c r="B9" s="48" t="s">
        <v>11</v>
      </c>
      <c r="C9" s="156"/>
      <c r="D9" s="134"/>
      <c r="E9" s="134"/>
      <c r="F9" s="159"/>
      <c r="G9" s="160"/>
      <c r="H9" s="162"/>
      <c r="I9" s="126" t="s">
        <v>4</v>
      </c>
      <c r="J9" s="126"/>
      <c r="K9" s="126" t="s">
        <v>3</v>
      </c>
      <c r="L9" s="127" t="s">
        <v>21</v>
      </c>
      <c r="M9" s="150" t="s">
        <v>25</v>
      </c>
      <c r="N9" s="165"/>
      <c r="O9" s="149"/>
      <c r="P9" s="139"/>
      <c r="R9" s="2"/>
    </row>
    <row r="10" spans="1:19" ht="37.5" customHeight="1" thickTop="1" thickBot="1">
      <c r="A10" s="133"/>
      <c r="B10" s="43"/>
      <c r="C10" s="157"/>
      <c r="D10" s="134"/>
      <c r="E10" s="134"/>
      <c r="F10" s="159"/>
      <c r="G10" s="24" t="s">
        <v>0</v>
      </c>
      <c r="H10" s="163"/>
      <c r="I10" s="126"/>
      <c r="J10" s="126"/>
      <c r="K10" s="126"/>
      <c r="L10" s="126"/>
      <c r="M10" s="151"/>
      <c r="N10" s="165"/>
      <c r="O10" s="149"/>
      <c r="P10" s="140"/>
      <c r="R10" s="2"/>
    </row>
    <row r="11" spans="1:19" ht="30" customHeight="1" thickTop="1" thickBot="1">
      <c r="A11" s="25">
        <v>1</v>
      </c>
      <c r="B11" s="37">
        <v>42156</v>
      </c>
      <c r="C11" s="27" t="s">
        <v>49</v>
      </c>
      <c r="D11" s="27" t="s">
        <v>50</v>
      </c>
      <c r="E11" s="49" t="s">
        <v>47</v>
      </c>
      <c r="F11" s="49" t="s">
        <v>47</v>
      </c>
      <c r="G11" s="102"/>
      <c r="H11" s="65"/>
      <c r="I11" s="50"/>
      <c r="J11" s="50">
        <v>480</v>
      </c>
      <c r="K11" s="28"/>
      <c r="L11" s="29"/>
      <c r="M11" s="29"/>
      <c r="N11" s="89">
        <f t="shared" ref="N11:N24" si="0">SUM(H11:M11)</f>
        <v>480</v>
      </c>
      <c r="O11" s="33"/>
      <c r="P11" s="79">
        <v>28.45</v>
      </c>
      <c r="R11" s="2"/>
    </row>
    <row r="12" spans="1:19" ht="30" customHeight="1" thickTop="1">
      <c r="A12" s="34">
        <v>2</v>
      </c>
      <c r="B12" s="109">
        <v>42156</v>
      </c>
      <c r="C12" s="110" t="s">
        <v>49</v>
      </c>
      <c r="D12" s="110" t="s">
        <v>67</v>
      </c>
      <c r="E12" s="111" t="s">
        <v>47</v>
      </c>
      <c r="F12" s="112" t="s">
        <v>47</v>
      </c>
      <c r="G12" s="113"/>
      <c r="H12" s="114"/>
      <c r="I12" s="115"/>
      <c r="J12" s="115"/>
      <c r="K12" s="116"/>
      <c r="L12" s="116"/>
      <c r="M12" s="116">
        <v>95</v>
      </c>
      <c r="N12" s="89">
        <f t="shared" si="0"/>
        <v>95</v>
      </c>
      <c r="O12" s="117"/>
      <c r="P12" s="79">
        <v>5.63</v>
      </c>
      <c r="R12" s="2"/>
    </row>
    <row r="13" spans="1:19" ht="30" customHeight="1">
      <c r="A13" s="34">
        <v>3</v>
      </c>
      <c r="B13" s="26">
        <v>42160</v>
      </c>
      <c r="C13" s="27" t="s">
        <v>49</v>
      </c>
      <c r="D13" s="36" t="s">
        <v>65</v>
      </c>
      <c r="E13" s="49" t="s">
        <v>47</v>
      </c>
      <c r="F13" s="49" t="s">
        <v>47</v>
      </c>
      <c r="G13" s="63"/>
      <c r="H13" s="65"/>
      <c r="I13" s="50"/>
      <c r="J13" s="50">
        <v>495</v>
      </c>
      <c r="K13" s="28"/>
      <c r="L13" s="29"/>
      <c r="M13" s="29"/>
      <c r="N13" s="89">
        <f t="shared" si="0"/>
        <v>495</v>
      </c>
      <c r="O13" s="117"/>
      <c r="P13" s="81">
        <v>28.37</v>
      </c>
      <c r="R13" s="2"/>
    </row>
    <row r="14" spans="1:19" ht="30" customHeight="1">
      <c r="A14" s="34">
        <v>4</v>
      </c>
      <c r="B14" s="118">
        <v>42178</v>
      </c>
      <c r="C14" s="110" t="s">
        <v>56</v>
      </c>
      <c r="D14" s="110" t="s">
        <v>58</v>
      </c>
      <c r="E14" s="111" t="s">
        <v>57</v>
      </c>
      <c r="F14" s="112" t="s">
        <v>47</v>
      </c>
      <c r="G14" s="119"/>
      <c r="H14" s="114"/>
      <c r="I14" s="115"/>
      <c r="J14" s="115">
        <v>220</v>
      </c>
      <c r="K14" s="116"/>
      <c r="L14" s="116"/>
      <c r="M14" s="116"/>
      <c r="N14" s="89">
        <f t="shared" si="0"/>
        <v>220</v>
      </c>
      <c r="O14" s="35"/>
      <c r="P14" s="82">
        <v>12.77</v>
      </c>
      <c r="R14" s="2"/>
    </row>
    <row r="15" spans="1:19" ht="30" customHeight="1">
      <c r="A15" s="34">
        <v>5</v>
      </c>
      <c r="B15" s="26">
        <v>42179</v>
      </c>
      <c r="C15" s="27" t="s">
        <v>56</v>
      </c>
      <c r="D15" s="27" t="s">
        <v>66</v>
      </c>
      <c r="E15" s="49" t="s">
        <v>57</v>
      </c>
      <c r="F15" s="49" t="s">
        <v>47</v>
      </c>
      <c r="G15" s="62"/>
      <c r="H15" s="65"/>
      <c r="I15" s="50"/>
      <c r="J15" s="50"/>
      <c r="K15" s="28"/>
      <c r="L15" s="29"/>
      <c r="M15" s="29">
        <v>1117</v>
      </c>
      <c r="N15" s="89">
        <f t="shared" si="0"/>
        <v>1117</v>
      </c>
      <c r="O15" s="35"/>
      <c r="P15" s="83">
        <v>64.760000000000005</v>
      </c>
      <c r="R15" s="2"/>
    </row>
    <row r="16" spans="1:19" ht="30" customHeight="1">
      <c r="A16" s="34">
        <v>6</v>
      </c>
      <c r="B16" s="26">
        <v>42178</v>
      </c>
      <c r="C16" s="27" t="s">
        <v>56</v>
      </c>
      <c r="D16" s="27" t="s">
        <v>59</v>
      </c>
      <c r="E16" s="49" t="s">
        <v>57</v>
      </c>
      <c r="F16" s="49" t="s">
        <v>47</v>
      </c>
      <c r="G16" s="62"/>
      <c r="H16" s="65"/>
      <c r="I16" s="50"/>
      <c r="J16" s="50">
        <v>250</v>
      </c>
      <c r="K16" s="28"/>
      <c r="L16" s="29"/>
      <c r="M16" s="29"/>
      <c r="N16" s="89">
        <f t="shared" si="0"/>
        <v>250</v>
      </c>
      <c r="O16" s="35"/>
      <c r="P16" s="82">
        <v>14.51</v>
      </c>
      <c r="R16" s="2"/>
    </row>
    <row r="17" spans="1:18" ht="30" customHeight="1">
      <c r="A17" s="34">
        <v>7</v>
      </c>
      <c r="B17" s="26">
        <v>42178</v>
      </c>
      <c r="C17" s="27" t="s">
        <v>56</v>
      </c>
      <c r="D17" s="27" t="s">
        <v>60</v>
      </c>
      <c r="E17" s="49" t="s">
        <v>57</v>
      </c>
      <c r="F17" s="49" t="s">
        <v>47</v>
      </c>
      <c r="G17" s="62"/>
      <c r="H17" s="65"/>
      <c r="I17" s="50"/>
      <c r="J17" s="50">
        <v>250</v>
      </c>
      <c r="K17" s="28"/>
      <c r="L17" s="29"/>
      <c r="M17" s="29"/>
      <c r="N17" s="89">
        <f t="shared" si="0"/>
        <v>250</v>
      </c>
      <c r="O17" s="35"/>
      <c r="P17" s="82">
        <v>14.51</v>
      </c>
      <c r="R17" s="2"/>
    </row>
    <row r="18" spans="1:18" ht="30" customHeight="1">
      <c r="A18" s="34">
        <v>8</v>
      </c>
      <c r="B18" s="26">
        <v>42179</v>
      </c>
      <c r="C18" s="27" t="s">
        <v>56</v>
      </c>
      <c r="D18" s="27" t="s">
        <v>54</v>
      </c>
      <c r="E18" s="49" t="s">
        <v>57</v>
      </c>
      <c r="F18" s="49" t="s">
        <v>47</v>
      </c>
      <c r="G18" s="62"/>
      <c r="H18" s="65"/>
      <c r="I18" s="50"/>
      <c r="J18" s="50"/>
      <c r="K18" s="28"/>
      <c r="L18" s="29"/>
      <c r="M18" s="29">
        <v>205</v>
      </c>
      <c r="N18" s="89">
        <f t="shared" si="0"/>
        <v>205</v>
      </c>
      <c r="O18" s="35"/>
      <c r="P18" s="82">
        <v>11.88</v>
      </c>
      <c r="R18" s="2"/>
    </row>
    <row r="19" spans="1:18" ht="30" customHeight="1">
      <c r="A19" s="34">
        <v>9</v>
      </c>
      <c r="B19" s="26">
        <v>42179</v>
      </c>
      <c r="C19" s="27" t="s">
        <v>56</v>
      </c>
      <c r="D19" s="27" t="s">
        <v>59</v>
      </c>
      <c r="E19" s="49" t="s">
        <v>57</v>
      </c>
      <c r="F19" s="49" t="s">
        <v>47</v>
      </c>
      <c r="G19" s="62"/>
      <c r="H19" s="65"/>
      <c r="I19" s="50"/>
      <c r="J19" s="50">
        <v>250</v>
      </c>
      <c r="K19" s="28"/>
      <c r="L19" s="29"/>
      <c r="M19" s="29"/>
      <c r="N19" s="89">
        <f t="shared" si="0"/>
        <v>250</v>
      </c>
      <c r="O19" s="35"/>
      <c r="P19" s="82">
        <v>14.49</v>
      </c>
      <c r="R19" s="2"/>
    </row>
    <row r="20" spans="1:18" ht="30" customHeight="1">
      <c r="A20" s="34">
        <v>10</v>
      </c>
      <c r="B20" s="26">
        <v>42179</v>
      </c>
      <c r="C20" s="27" t="s">
        <v>56</v>
      </c>
      <c r="D20" s="36" t="s">
        <v>61</v>
      </c>
      <c r="E20" s="49" t="s">
        <v>57</v>
      </c>
      <c r="F20" s="49" t="s">
        <v>47</v>
      </c>
      <c r="G20" s="64"/>
      <c r="H20" s="65"/>
      <c r="I20" s="50"/>
      <c r="J20" s="50">
        <v>250</v>
      </c>
      <c r="K20" s="28"/>
      <c r="L20" s="29"/>
      <c r="M20" s="29"/>
      <c r="N20" s="89">
        <f t="shared" si="0"/>
        <v>250</v>
      </c>
      <c r="O20" s="35"/>
      <c r="P20" s="82">
        <v>14.49</v>
      </c>
      <c r="R20" s="2"/>
    </row>
    <row r="21" spans="1:18" ht="30" customHeight="1">
      <c r="A21" s="34">
        <v>11</v>
      </c>
      <c r="B21" s="26">
        <v>42180</v>
      </c>
      <c r="C21" s="27" t="s">
        <v>56</v>
      </c>
      <c r="D21" s="36" t="s">
        <v>62</v>
      </c>
      <c r="E21" s="49" t="s">
        <v>47</v>
      </c>
      <c r="F21" s="49" t="s">
        <v>47</v>
      </c>
      <c r="G21" s="64"/>
      <c r="H21" s="65"/>
      <c r="I21" s="50">
        <v>576</v>
      </c>
      <c r="J21" s="50"/>
      <c r="K21" s="28"/>
      <c r="L21" s="29"/>
      <c r="M21" s="29"/>
      <c r="N21" s="89">
        <f t="shared" si="0"/>
        <v>576</v>
      </c>
      <c r="O21" s="35"/>
      <c r="P21" s="82">
        <v>33.19</v>
      </c>
      <c r="R21" s="2"/>
    </row>
    <row r="22" spans="1:18" ht="30" customHeight="1">
      <c r="A22" s="34">
        <v>12</v>
      </c>
      <c r="B22" s="26">
        <v>42181</v>
      </c>
      <c r="C22" s="27" t="s">
        <v>70</v>
      </c>
      <c r="D22" s="36" t="s">
        <v>68</v>
      </c>
      <c r="E22" s="49" t="s">
        <v>47</v>
      </c>
      <c r="F22" s="49" t="s">
        <v>47</v>
      </c>
      <c r="G22" s="63"/>
      <c r="H22" s="65"/>
      <c r="I22" s="50"/>
      <c r="J22" s="50"/>
      <c r="K22" s="28">
        <v>2197</v>
      </c>
      <c r="L22" s="29"/>
      <c r="M22" s="29"/>
      <c r="N22" s="89">
        <f t="shared" si="0"/>
        <v>2197</v>
      </c>
      <c r="O22" s="35"/>
      <c r="P22" s="82">
        <v>126.11</v>
      </c>
      <c r="R22" s="2"/>
    </row>
    <row r="23" spans="1:18" ht="30" customHeight="1">
      <c r="A23" s="34">
        <v>13</v>
      </c>
      <c r="B23" s="26"/>
      <c r="C23" s="27"/>
      <c r="D23" s="36"/>
      <c r="E23" s="49"/>
      <c r="F23" s="49"/>
      <c r="G23" s="63"/>
      <c r="H23" s="65"/>
      <c r="I23" s="50"/>
      <c r="J23" s="50"/>
      <c r="K23" s="28"/>
      <c r="L23" s="29"/>
      <c r="M23" s="29"/>
      <c r="N23" s="89">
        <f t="shared" si="0"/>
        <v>0</v>
      </c>
      <c r="O23" s="35"/>
      <c r="P23" s="82"/>
      <c r="R23" s="2"/>
    </row>
    <row r="24" spans="1:18" ht="30" customHeight="1">
      <c r="A24" s="34">
        <v>14</v>
      </c>
      <c r="B24" s="26"/>
      <c r="C24" s="27"/>
      <c r="D24" s="36"/>
      <c r="E24" s="49"/>
      <c r="F24" s="49"/>
      <c r="G24" s="63"/>
      <c r="H24" s="65"/>
      <c r="I24" s="50"/>
      <c r="J24" s="50"/>
      <c r="K24" s="28"/>
      <c r="L24" s="29"/>
      <c r="M24" s="29"/>
      <c r="N24" s="89">
        <f t="shared" si="0"/>
        <v>0</v>
      </c>
      <c r="O24" s="35"/>
      <c r="P24" s="82"/>
      <c r="R24" s="2"/>
    </row>
    <row r="25" spans="1:18">
      <c r="P25" s="84"/>
    </row>
    <row r="26" spans="1:18">
      <c r="A26" s="45"/>
      <c r="B26" s="46"/>
      <c r="C26" s="46"/>
      <c r="D26" s="46"/>
      <c r="E26" s="46"/>
      <c r="F26" s="46"/>
      <c r="G26" s="46"/>
      <c r="H26" s="46"/>
      <c r="I26" s="46"/>
      <c r="J26" s="66"/>
      <c r="K26" s="66"/>
      <c r="L26" s="46"/>
      <c r="M26" s="46"/>
      <c r="N26" s="99"/>
      <c r="O26" s="46"/>
      <c r="P26" s="85"/>
      <c r="Q26" s="3"/>
    </row>
    <row r="27" spans="1:18">
      <c r="A27" s="52"/>
      <c r="B27" s="53"/>
      <c r="C27" s="54"/>
      <c r="D27" s="55"/>
      <c r="E27" s="55"/>
      <c r="F27" s="56"/>
      <c r="G27" s="57"/>
      <c r="H27" s="58"/>
      <c r="I27" s="59"/>
      <c r="J27" s="66"/>
      <c r="K27" s="66"/>
      <c r="L27" s="59"/>
      <c r="M27" s="59"/>
      <c r="N27" s="100"/>
      <c r="O27" s="61"/>
      <c r="P27" s="66"/>
      <c r="Q27" s="3"/>
    </row>
    <row r="28" spans="1:18">
      <c r="A28" s="45"/>
      <c r="B28" s="51" t="s">
        <v>32</v>
      </c>
      <c r="C28" s="51"/>
      <c r="D28" s="51"/>
      <c r="E28" s="46"/>
      <c r="F28" s="46"/>
      <c r="G28" s="51" t="s">
        <v>33</v>
      </c>
      <c r="H28" s="51"/>
      <c r="I28" s="51"/>
      <c r="J28" s="66"/>
      <c r="K28" s="66"/>
      <c r="L28" s="51" t="s">
        <v>34</v>
      </c>
      <c r="M28" s="51"/>
      <c r="N28" s="101"/>
      <c r="O28" s="46"/>
      <c r="P28" s="66"/>
      <c r="Q28" s="3"/>
    </row>
    <row r="29" spans="1:18">
      <c r="A29" s="45"/>
      <c r="B29" s="46"/>
      <c r="C29" s="46"/>
      <c r="D29" s="46"/>
      <c r="E29" s="46"/>
      <c r="F29" s="46"/>
      <c r="G29" s="46"/>
      <c r="H29" s="46"/>
      <c r="I29" s="46"/>
      <c r="J29" s="66"/>
      <c r="K29" s="66"/>
      <c r="L29" s="46"/>
      <c r="M29" s="46"/>
      <c r="N29" s="99"/>
      <c r="O29" s="46"/>
      <c r="P29" s="66"/>
      <c r="Q29" s="3"/>
    </row>
    <row r="30" spans="1:18">
      <c r="A30" s="45"/>
      <c r="B30" s="46"/>
      <c r="C30" s="46"/>
      <c r="D30" s="46"/>
      <c r="E30" s="46"/>
      <c r="F30" s="46"/>
      <c r="G30" s="46"/>
      <c r="H30" s="46"/>
      <c r="I30" s="46"/>
      <c r="J30" s="66"/>
      <c r="K30" s="66"/>
      <c r="L30" s="46"/>
      <c r="M30" s="46"/>
      <c r="N30" s="99"/>
      <c r="O30" s="46"/>
      <c r="P30" s="66"/>
      <c r="Q30" s="3"/>
    </row>
  </sheetData>
  <sortState ref="B11:O32">
    <sortCondition ref="B11"/>
  </sortState>
  <mergeCells count="24">
    <mergeCell ref="P8:P10"/>
    <mergeCell ref="L9:L10"/>
    <mergeCell ref="B1:D1"/>
    <mergeCell ref="E1:F1"/>
    <mergeCell ref="B2:D2"/>
    <mergeCell ref="E2:F2"/>
    <mergeCell ref="B3:D3"/>
    <mergeCell ref="E3:F3"/>
    <mergeCell ref="M9:M10"/>
    <mergeCell ref="N5:O5"/>
    <mergeCell ref="E7:F7"/>
    <mergeCell ref="A8:A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N8:N10"/>
    <mergeCell ref="O8:O10"/>
  </mergeCells>
  <conditionalFormatting sqref="M1">
    <cfRule type="cellIs" dxfId="1" priority="1" operator="notEqual">
      <formula>0</formula>
    </cfRule>
  </conditionalFormatting>
  <dataValidations count="13">
    <dataValidation type="whole" operator="greaterThanOrEqual" allowBlank="1" showErrorMessage="1" errorTitle="Valore" error="Inserire un numero maggiore o uguale a 0 (zero)!" sqref="N27 N11:N24">
      <formula1>0</formula1>
      <formula2>0</formula2>
    </dataValidation>
    <dataValidation type="decimal" operator="greaterThanOrEqual" allowBlank="1" showErrorMessage="1" errorTitle="Valore" error="Inserire un numero maggiore o uguale a 0 (zero)!" sqref="H27:M27 L15:M21 K18:K21 H15:J21 H11:M11 H22:M24">
      <formula1>0</formula1>
      <formula2>0</formula2>
    </dataValidation>
    <dataValidation type="textLength" operator="greaterThan" allowBlank="1" showErrorMessage="1" sqref="D27:E27 F24">
      <formula1>1</formula1>
      <formula2>0</formula2>
    </dataValidation>
    <dataValidation type="textLength" operator="greaterThan" sqref="F27 G20:G24">
      <formula1>1</formula1>
      <formula2>0</formula2>
    </dataValidation>
    <dataValidation type="date" operator="greaterThanOrEqual" showErrorMessage="1" errorTitle="Data" error="Inserire una data superiore al 1/11/2000" sqref="B27 B11">
      <formula1>36831</formula1>
      <formula2>0</formula2>
    </dataValidation>
    <dataValidation type="textLength" operator="greaterThan" allowBlank="1" sqref="C27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colBreaks count="1" manualBreakCount="1">
    <brk id="6" max="29" man="1"/>
  </colBreaks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3"/>
  <sheetViews>
    <sheetView view="pageBreakPreview" zoomScale="50" zoomScaleNormal="60" zoomScaleSheetLayoutView="50" zoomScalePageLayoutView="60" workbookViewId="0">
      <selection activeCell="R14" activeCellId="1" sqref="R11:R12 R14"/>
    </sheetView>
  </sheetViews>
  <sheetFormatPr defaultColWidth="8.7109375" defaultRowHeight="18.75"/>
  <cols>
    <col min="1" max="1" width="6.7109375" style="1" customWidth="1"/>
    <col min="2" max="2" width="16.42578125" style="2" customWidth="1"/>
    <col min="3" max="3" width="27.7109375" style="2" customWidth="1"/>
    <col min="4" max="4" width="45.5703125" style="2" bestFit="1" customWidth="1"/>
    <col min="5" max="5" width="22.7109375" style="2" customWidth="1"/>
    <col min="6" max="6" width="38.7109375" style="2" customWidth="1"/>
    <col min="7" max="7" width="18.28515625" style="2" customWidth="1"/>
    <col min="8" max="8" width="23.7109375" style="2" customWidth="1"/>
    <col min="9" max="9" width="22.42578125" style="2" customWidth="1"/>
    <col min="10" max="11" width="25.7109375" style="2" customWidth="1"/>
    <col min="12" max="12" width="25.42578125" style="2" customWidth="1"/>
    <col min="13" max="13" width="19.7109375" style="2" customWidth="1"/>
    <col min="14" max="14" width="30.7109375" style="2" customWidth="1"/>
    <col min="15" max="15" width="27.28515625" style="2" customWidth="1"/>
    <col min="16" max="16" width="19.7109375" style="2" customWidth="1"/>
    <col min="17" max="17" width="19.7109375" style="3" hidden="1" customWidth="1"/>
    <col min="18" max="18" width="21.85546875" style="3" bestFit="1" customWidth="1"/>
    <col min="19" max="19" width="31.140625" style="2" customWidth="1"/>
    <col min="20" max="16384" width="8.7109375" style="2"/>
  </cols>
  <sheetData>
    <row r="1" spans="1:19" s="7" customFormat="1" ht="65.25" customHeight="1">
      <c r="A1" s="4"/>
      <c r="B1" s="120" t="s">
        <v>31</v>
      </c>
      <c r="C1" s="120"/>
      <c r="D1" s="121" t="s">
        <v>44</v>
      </c>
      <c r="E1" s="121"/>
      <c r="F1" s="39">
        <v>42156</v>
      </c>
      <c r="G1" s="38" t="s">
        <v>71</v>
      </c>
      <c r="L1" s="7" t="s">
        <v>2</v>
      </c>
      <c r="M1" s="3">
        <f>+P1-N7</f>
        <v>0</v>
      </c>
      <c r="N1" s="5" t="s">
        <v>22</v>
      </c>
      <c r="O1" s="6"/>
      <c r="P1" s="68">
        <f>SUM(H7:M7)</f>
        <v>204028</v>
      </c>
      <c r="Q1" s="3" t="s">
        <v>35</v>
      </c>
      <c r="R1" s="169">
        <f>SUM(P11:P18)</f>
        <v>1212.68</v>
      </c>
      <c r="S1" s="167">
        <f>SUM(R11:R18)</f>
        <v>69.460000000000008</v>
      </c>
    </row>
    <row r="2" spans="1:19" s="7" customFormat="1" ht="57.75" customHeight="1">
      <c r="A2" s="4"/>
      <c r="B2" s="122" t="s">
        <v>8</v>
      </c>
      <c r="C2" s="122"/>
      <c r="D2" s="121" t="s">
        <v>45</v>
      </c>
      <c r="E2" s="121"/>
      <c r="F2" s="8"/>
      <c r="G2" s="8"/>
      <c r="N2" s="9" t="s">
        <v>29</v>
      </c>
      <c r="O2" s="10"/>
      <c r="P2" s="11"/>
      <c r="Q2" s="3" t="s">
        <v>1</v>
      </c>
      <c r="R2" s="169"/>
      <c r="S2" s="167"/>
    </row>
    <row r="3" spans="1:19" s="7" customFormat="1" ht="35.25" customHeight="1">
      <c r="A3" s="4"/>
      <c r="B3" s="122" t="s">
        <v>9</v>
      </c>
      <c r="C3" s="122"/>
      <c r="D3" s="121" t="s">
        <v>1</v>
      </c>
      <c r="E3" s="121"/>
      <c r="N3" s="9" t="s">
        <v>28</v>
      </c>
      <c r="O3" s="10"/>
      <c r="P3" s="69">
        <f>+O7</f>
        <v>0</v>
      </c>
      <c r="Q3" s="12"/>
      <c r="R3" s="170">
        <v>0</v>
      </c>
      <c r="S3" s="168">
        <v>0</v>
      </c>
    </row>
    <row r="4" spans="1:19" s="7" customFormat="1" ht="35.25" customHeight="1" thickBot="1">
      <c r="A4" s="4"/>
      <c r="D4" s="13"/>
      <c r="E4" s="13"/>
      <c r="F4" s="9" t="s">
        <v>43</v>
      </c>
      <c r="G4" s="70">
        <v>1</v>
      </c>
      <c r="H4" s="14"/>
      <c r="I4" s="14"/>
      <c r="J4" s="2"/>
      <c r="K4" s="2"/>
      <c r="L4" s="2"/>
      <c r="M4" s="2"/>
      <c r="N4" s="15"/>
      <c r="O4" s="16"/>
      <c r="P4" s="17"/>
      <c r="Q4" s="12"/>
      <c r="R4" s="170"/>
      <c r="S4" s="168"/>
    </row>
    <row r="5" spans="1:19" s="7" customFormat="1" ht="43.5" customHeight="1" thickTop="1" thickBot="1">
      <c r="A5" s="4"/>
      <c r="B5" s="18" t="s">
        <v>10</v>
      </c>
      <c r="C5" s="19"/>
      <c r="D5" s="44">
        <v>3</v>
      </c>
      <c r="E5" s="13"/>
      <c r="F5" s="9" t="s">
        <v>26</v>
      </c>
      <c r="G5" s="70">
        <v>1.1100000000000001</v>
      </c>
      <c r="N5" s="146" t="s">
        <v>30</v>
      </c>
      <c r="O5" s="146"/>
      <c r="P5" s="71">
        <f>P1-P2-P3</f>
        <v>204028</v>
      </c>
      <c r="Q5" s="12"/>
      <c r="R5" s="170">
        <f>R1-R3</f>
        <v>1212.68</v>
      </c>
      <c r="S5" s="168">
        <f>S1-S3</f>
        <v>69.460000000000008</v>
      </c>
    </row>
    <row r="6" spans="1:19" s="7" customFormat="1" ht="43.5" customHeight="1" thickTop="1" thickBot="1">
      <c r="A6" s="4"/>
      <c r="B6" s="72" t="s">
        <v>48</v>
      </c>
      <c r="C6" s="72"/>
      <c r="D6" s="13"/>
      <c r="E6" s="13"/>
      <c r="F6" s="9" t="s">
        <v>27</v>
      </c>
      <c r="G6" s="73">
        <v>11.11</v>
      </c>
      <c r="Q6" s="12"/>
      <c r="R6" s="12"/>
    </row>
    <row r="7" spans="1:19" s="7" customFormat="1" ht="27" customHeight="1" thickTop="1" thickBot="1">
      <c r="A7" s="128" t="s">
        <v>37</v>
      </c>
      <c r="B7" s="129"/>
      <c r="C7" s="130"/>
      <c r="D7" s="131" t="s">
        <v>12</v>
      </c>
      <c r="E7" s="132"/>
      <c r="F7" s="132"/>
      <c r="G7" s="103">
        <f>SUM(G11:G18)</f>
        <v>0</v>
      </c>
      <c r="H7" s="104">
        <f>SUM(H11:H18)</f>
        <v>0</v>
      </c>
      <c r="I7" s="105">
        <f>SUM(I11:I18)</f>
        <v>0</v>
      </c>
      <c r="J7" s="105">
        <f>SUM(J11:J18)</f>
        <v>30000</v>
      </c>
      <c r="K7" s="105">
        <f>SUM(K11:K18)</f>
        <v>0</v>
      </c>
      <c r="L7" s="105">
        <f>SUM(L11:L18)</f>
        <v>0</v>
      </c>
      <c r="M7" s="106">
        <f>SUM(M11:M18)</f>
        <v>174028</v>
      </c>
      <c r="N7" s="107">
        <f>SUM(N11:N18)</f>
        <v>204028</v>
      </c>
      <c r="O7" s="108">
        <f>SUM(O11:O18)</f>
        <v>0</v>
      </c>
    </row>
    <row r="8" spans="1:19" ht="36" customHeight="1" thickTop="1" thickBot="1">
      <c r="A8" s="133"/>
      <c r="B8" s="134" t="s">
        <v>11</v>
      </c>
      <c r="C8" s="134" t="s">
        <v>24</v>
      </c>
      <c r="D8" s="135" t="s">
        <v>17</v>
      </c>
      <c r="E8" s="134" t="s">
        <v>38</v>
      </c>
      <c r="F8" s="137" t="s">
        <v>39</v>
      </c>
      <c r="G8" s="123" t="s">
        <v>14</v>
      </c>
      <c r="H8" s="125" t="s">
        <v>15</v>
      </c>
      <c r="I8" s="126" t="s">
        <v>16</v>
      </c>
      <c r="J8" s="127" t="s">
        <v>18</v>
      </c>
      <c r="K8" s="127" t="s">
        <v>19</v>
      </c>
      <c r="L8" s="147" t="s">
        <v>20</v>
      </c>
      <c r="M8" s="148"/>
      <c r="N8" s="145" t="s">
        <v>22</v>
      </c>
      <c r="O8" s="149" t="s">
        <v>23</v>
      </c>
      <c r="P8" s="138" t="s">
        <v>72</v>
      </c>
      <c r="Q8" s="2"/>
      <c r="R8" s="138" t="s">
        <v>69</v>
      </c>
    </row>
    <row r="9" spans="1:19" ht="36" customHeight="1" thickTop="1" thickBot="1">
      <c r="A9" s="133"/>
      <c r="B9" s="134" t="s">
        <v>36</v>
      </c>
      <c r="C9" s="134"/>
      <c r="D9" s="136"/>
      <c r="E9" s="134"/>
      <c r="F9" s="137"/>
      <c r="G9" s="124"/>
      <c r="H9" s="125" t="s">
        <v>4</v>
      </c>
      <c r="I9" s="126" t="s">
        <v>4</v>
      </c>
      <c r="J9" s="126"/>
      <c r="K9" s="126" t="s">
        <v>3</v>
      </c>
      <c r="L9" s="141" t="s">
        <v>21</v>
      </c>
      <c r="M9" s="143" t="s">
        <v>25</v>
      </c>
      <c r="N9" s="145"/>
      <c r="O9" s="149"/>
      <c r="P9" s="139"/>
      <c r="Q9" s="2"/>
      <c r="R9" s="139"/>
    </row>
    <row r="10" spans="1:19" ht="37.5" customHeight="1" thickTop="1" thickBot="1">
      <c r="A10" s="133"/>
      <c r="B10" s="134"/>
      <c r="C10" s="134"/>
      <c r="D10" s="136"/>
      <c r="E10" s="134"/>
      <c r="F10" s="137"/>
      <c r="G10" s="74" t="s">
        <v>0</v>
      </c>
      <c r="H10" s="125"/>
      <c r="I10" s="126"/>
      <c r="J10" s="126"/>
      <c r="K10" s="126"/>
      <c r="L10" s="142"/>
      <c r="M10" s="144"/>
      <c r="N10" s="145"/>
      <c r="O10" s="149"/>
      <c r="P10" s="140"/>
      <c r="Q10" s="2"/>
      <c r="R10" s="140"/>
    </row>
    <row r="11" spans="1:19" ht="30" customHeight="1" thickTop="1">
      <c r="A11" s="25">
        <v>1</v>
      </c>
      <c r="B11" s="37">
        <v>42160</v>
      </c>
      <c r="C11" s="27" t="s">
        <v>49</v>
      </c>
      <c r="D11" s="75" t="s">
        <v>53</v>
      </c>
      <c r="E11" s="27" t="s">
        <v>51</v>
      </c>
      <c r="F11" s="75"/>
      <c r="G11" s="76"/>
      <c r="H11" s="77"/>
      <c r="I11" s="28"/>
      <c r="J11" s="29"/>
      <c r="K11" s="78"/>
      <c r="L11" s="78"/>
      <c r="M11" s="31">
        <v>145500</v>
      </c>
      <c r="N11" s="32">
        <f>SUM(H11:M11)</f>
        <v>145500</v>
      </c>
      <c r="O11" s="33"/>
      <c r="P11" s="79">
        <v>863.53</v>
      </c>
      <c r="Q11" s="2"/>
      <c r="R11" s="79">
        <v>49.5</v>
      </c>
    </row>
    <row r="12" spans="1:19" ht="30" customHeight="1">
      <c r="A12" s="34">
        <v>2</v>
      </c>
      <c r="B12" s="37">
        <v>42159</v>
      </c>
      <c r="C12" s="27" t="s">
        <v>49</v>
      </c>
      <c r="D12" s="75" t="s">
        <v>64</v>
      </c>
      <c r="E12" s="27" t="s">
        <v>51</v>
      </c>
      <c r="F12" s="75"/>
      <c r="G12" s="80"/>
      <c r="H12" s="77"/>
      <c r="I12" s="28"/>
      <c r="J12" s="29"/>
      <c r="K12" s="78"/>
      <c r="L12" s="30"/>
      <c r="M12" s="31">
        <v>19528</v>
      </c>
      <c r="N12" s="32">
        <f>SUM(H12:M12)</f>
        <v>19528</v>
      </c>
      <c r="O12" s="35"/>
      <c r="P12" s="79">
        <v>117.62</v>
      </c>
      <c r="Q12" s="2"/>
      <c r="R12" s="79">
        <v>6.69</v>
      </c>
    </row>
    <row r="13" spans="1:19" ht="30" customHeight="1">
      <c r="A13" s="34">
        <v>3</v>
      </c>
      <c r="B13" s="26">
        <v>42160</v>
      </c>
      <c r="C13" s="27" t="s">
        <v>49</v>
      </c>
      <c r="D13" s="75" t="s">
        <v>63</v>
      </c>
      <c r="E13" s="27" t="s">
        <v>51</v>
      </c>
      <c r="F13" s="75"/>
      <c r="G13" s="80"/>
      <c r="H13" s="77"/>
      <c r="I13" s="28"/>
      <c r="J13" s="29">
        <v>30000</v>
      </c>
      <c r="K13" s="78"/>
      <c r="L13" s="30"/>
      <c r="M13" s="31"/>
      <c r="N13" s="32">
        <f t="shared" ref="N13:N18" si="0">SUM(H13:M13)</f>
        <v>30000</v>
      </c>
      <c r="O13" s="35"/>
      <c r="P13" s="81">
        <v>178.11</v>
      </c>
      <c r="Q13" s="2"/>
      <c r="R13" s="81">
        <v>10.210000000000001</v>
      </c>
    </row>
    <row r="14" spans="1:19" ht="30" customHeight="1">
      <c r="A14" s="34">
        <v>4</v>
      </c>
      <c r="B14" s="26">
        <v>42160</v>
      </c>
      <c r="C14" s="27" t="s">
        <v>49</v>
      </c>
      <c r="D14" s="75" t="s">
        <v>52</v>
      </c>
      <c r="E14" s="27" t="s">
        <v>51</v>
      </c>
      <c r="F14" s="75"/>
      <c r="G14" s="80"/>
      <c r="H14" s="77"/>
      <c r="I14" s="28"/>
      <c r="J14" s="29"/>
      <c r="K14" s="78"/>
      <c r="L14" s="30"/>
      <c r="M14" s="31">
        <v>9000</v>
      </c>
      <c r="N14" s="32">
        <f t="shared" si="0"/>
        <v>9000</v>
      </c>
      <c r="O14" s="35"/>
      <c r="P14" s="82">
        <v>53.42</v>
      </c>
      <c r="Q14" s="2"/>
      <c r="R14" s="82">
        <v>3.06</v>
      </c>
    </row>
    <row r="15" spans="1:19" ht="30" customHeight="1">
      <c r="A15" s="34">
        <v>5</v>
      </c>
      <c r="B15" s="26"/>
      <c r="C15" s="27"/>
      <c r="D15" s="75"/>
      <c r="E15" s="27"/>
      <c r="F15" s="75"/>
      <c r="G15" s="80"/>
      <c r="H15" s="77"/>
      <c r="I15" s="28"/>
      <c r="J15" s="29"/>
      <c r="K15" s="78"/>
      <c r="L15" s="30"/>
      <c r="M15" s="31"/>
      <c r="N15" s="32">
        <f t="shared" si="0"/>
        <v>0</v>
      </c>
      <c r="O15" s="35"/>
      <c r="P15" s="83"/>
      <c r="Q15" s="2"/>
      <c r="R15" s="83"/>
    </row>
    <row r="16" spans="1:19" ht="30" customHeight="1">
      <c r="A16" s="34">
        <v>6</v>
      </c>
      <c r="B16" s="26"/>
      <c r="C16" s="27"/>
      <c r="D16" s="75"/>
      <c r="E16" s="27"/>
      <c r="F16" s="75"/>
      <c r="G16" s="80"/>
      <c r="H16" s="77"/>
      <c r="I16" s="28"/>
      <c r="J16" s="29"/>
      <c r="K16" s="78"/>
      <c r="L16" s="30"/>
      <c r="M16" s="31"/>
      <c r="N16" s="32">
        <f t="shared" si="0"/>
        <v>0</v>
      </c>
      <c r="O16" s="35"/>
      <c r="P16" s="82"/>
      <c r="Q16" s="2"/>
      <c r="R16" s="82"/>
    </row>
    <row r="17" spans="1:18" ht="30" customHeight="1">
      <c r="A17" s="34">
        <v>7</v>
      </c>
      <c r="B17" s="26"/>
      <c r="C17" s="27"/>
      <c r="D17" s="75"/>
      <c r="E17" s="27"/>
      <c r="F17" s="75"/>
      <c r="G17" s="80"/>
      <c r="H17" s="77"/>
      <c r="I17" s="28"/>
      <c r="J17" s="29"/>
      <c r="K17" s="78"/>
      <c r="L17" s="30"/>
      <c r="M17" s="31"/>
      <c r="N17" s="32">
        <f t="shared" si="0"/>
        <v>0</v>
      </c>
      <c r="O17" s="35"/>
      <c r="P17" s="82"/>
      <c r="Q17" s="2"/>
      <c r="R17" s="82"/>
    </row>
    <row r="18" spans="1:18" ht="30" customHeight="1">
      <c r="A18" s="34">
        <v>8</v>
      </c>
      <c r="B18" s="26"/>
      <c r="C18" s="27"/>
      <c r="D18" s="75"/>
      <c r="E18" s="27"/>
      <c r="F18" s="75"/>
      <c r="G18" s="80"/>
      <c r="H18" s="77"/>
      <c r="I18" s="28"/>
      <c r="J18" s="29"/>
      <c r="K18" s="78"/>
      <c r="L18" s="30"/>
      <c r="M18" s="31"/>
      <c r="N18" s="32">
        <f t="shared" si="0"/>
        <v>0</v>
      </c>
      <c r="O18" s="35"/>
      <c r="P18" s="82"/>
      <c r="Q18" s="2"/>
      <c r="R18" s="82"/>
    </row>
    <row r="19" spans="1:18">
      <c r="A19" s="45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Q19" s="2"/>
      <c r="R19" s="2"/>
    </row>
    <row r="20" spans="1:18">
      <c r="A20" s="52"/>
      <c r="B20" s="53"/>
      <c r="C20" s="54"/>
      <c r="D20" s="55"/>
      <c r="E20" s="55"/>
      <c r="F20" s="56"/>
      <c r="G20" s="57"/>
      <c r="H20" s="58"/>
      <c r="I20" s="59"/>
      <c r="J20" s="59"/>
      <c r="K20" s="59"/>
      <c r="L20" s="59"/>
      <c r="M20" s="59"/>
      <c r="N20" s="60"/>
      <c r="O20" s="61"/>
      <c r="Q20" s="2"/>
      <c r="R20" s="2"/>
    </row>
    <row r="21" spans="1:18">
      <c r="A21" s="45"/>
      <c r="B21" s="51" t="s">
        <v>5</v>
      </c>
      <c r="C21" s="51"/>
      <c r="D21" s="51"/>
      <c r="E21" s="46"/>
      <c r="F21" s="46"/>
      <c r="G21" s="51" t="s">
        <v>7</v>
      </c>
      <c r="H21" s="51"/>
      <c r="I21" s="51"/>
      <c r="J21" s="46"/>
      <c r="K21" s="46"/>
      <c r="L21" s="51" t="s">
        <v>6</v>
      </c>
      <c r="M21" s="51"/>
      <c r="N21" s="51"/>
      <c r="O21" s="46"/>
      <c r="Q21" s="2"/>
      <c r="R21" s="2"/>
    </row>
    <row r="22" spans="1:18">
      <c r="A22" s="45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Q22" s="2"/>
      <c r="R22" s="2"/>
    </row>
    <row r="23" spans="1:18">
      <c r="A23" s="45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Q23" s="2"/>
      <c r="R23" s="2"/>
    </row>
  </sheetData>
  <mergeCells count="27">
    <mergeCell ref="R8:R10"/>
    <mergeCell ref="P8:P10"/>
    <mergeCell ref="L9:L10"/>
    <mergeCell ref="M9:M10"/>
    <mergeCell ref="N8:N10"/>
    <mergeCell ref="N5:O5"/>
    <mergeCell ref="L8:M8"/>
    <mergeCell ref="O8:O10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B1:C1"/>
    <mergeCell ref="D1:E1"/>
    <mergeCell ref="B2:C2"/>
    <mergeCell ref="D2:E2"/>
    <mergeCell ref="B3:C3"/>
    <mergeCell ref="D3:E3"/>
  </mergeCells>
  <conditionalFormatting sqref="M1">
    <cfRule type="cellIs" dxfId="0" priority="1" operator="notEqual">
      <formula>0</formula>
    </cfRule>
  </conditionalFormatting>
  <dataValidations count="11">
    <dataValidation type="decimal" operator="greaterThanOrEqual" allowBlank="1" showErrorMessage="1" errorTitle="Valore" error="Inserire un numero maggiore o uguale a 0 (zero)!" sqref="H20:M20 M18 H11:I11 J11:M12 I17:I18 J13:L18 H12:H18">
      <formula1>0</formula1>
      <formula2>0</formula2>
    </dataValidation>
    <dataValidation type="whole" operator="greaterThanOrEqual" allowBlank="1" showErrorMessage="1" errorTitle="Valore" error="Inserire un numero maggiore o uguale a 0 (zero)!" sqref="N20 N11:N18">
      <formula1>0</formula1>
      <formula2>0</formula2>
    </dataValidation>
    <dataValidation type="textLength" operator="greaterThan" allowBlank="1" showErrorMessage="1" sqref="D20:E20">
      <formula1>1</formula1>
      <formula2>0</formula2>
    </dataValidation>
    <dataValidation type="textLength" operator="greaterThan" sqref="F20">
      <formula1>1</formula1>
      <formula2>0</formula2>
    </dataValidation>
    <dataValidation type="date" operator="greaterThanOrEqual" showErrorMessage="1" errorTitle="Data" error="Inserire una data superiore al 1/11/2000" sqref="B20 B11:B12">
      <formula1>36831</formula1>
      <formula2>0</formula2>
    </dataValidation>
    <dataValidation type="textLength" operator="greaterThan" allowBlank="1" sqref="C20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$Q$1:$Q$2</formula1>
    </dataValidation>
  </dataValidations>
  <pageMargins left="0.70866141732283472" right="0.70866141732283472" top="1.52" bottom="0.74803149606299213" header="0.31496062992125984" footer="0.31496062992125984"/>
  <pageSetup paperSize="9" scale="29"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Expense Value MXN</vt:lpstr>
      <vt:lpstr>Expense Value Pesos Colombianos</vt:lpstr>
      <vt:lpstr>'Expense Value MXN'!Print_Area</vt:lpstr>
      <vt:lpstr>'Expense Value MXN'!Print_Titles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</cp:lastModifiedBy>
  <cp:revision>1</cp:revision>
  <cp:lastPrinted>2015-06-30T06:44:07Z</cp:lastPrinted>
  <dcterms:created xsi:type="dcterms:W3CDTF">2007-03-06T14:42:56Z</dcterms:created>
  <dcterms:modified xsi:type="dcterms:W3CDTF">2015-06-30T06:57:51Z</dcterms:modified>
</cp:coreProperties>
</file>