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EUR" sheetId="4" r:id="rId1"/>
    <sheet name="Nota Spese JOD" sheetId="5" r:id="rId2"/>
  </sheets>
  <calcPr calcId="125725" concurrentCalc="0"/>
</workbook>
</file>

<file path=xl/calcChain.xml><?xml version="1.0" encoding="utf-8"?>
<calcChain xmlns="http://schemas.openxmlformats.org/spreadsheetml/2006/main">
  <c r="R1" i="5"/>
  <c r="R3"/>
  <c r="R5"/>
  <c r="P14"/>
  <c r="N14"/>
  <c r="H14"/>
  <c r="P13"/>
  <c r="H13"/>
  <c r="N13"/>
  <c r="P12"/>
  <c r="H12"/>
  <c r="N12"/>
  <c r="P11"/>
  <c r="H11"/>
  <c r="N11"/>
  <c r="P18"/>
  <c r="H18"/>
  <c r="N18"/>
  <c r="P17"/>
  <c r="H17"/>
  <c r="N17"/>
  <c r="P16"/>
  <c r="N16"/>
  <c r="H16"/>
  <c r="P15"/>
  <c r="H15"/>
  <c r="N15"/>
  <c r="N7"/>
  <c r="H7"/>
  <c r="I7"/>
  <c r="J7"/>
  <c r="K7"/>
  <c r="L7"/>
  <c r="M7"/>
  <c r="P7"/>
  <c r="O7"/>
  <c r="G7"/>
  <c r="P1"/>
  <c r="P3"/>
  <c r="P5"/>
  <c r="M1"/>
  <c r="N20" i="4"/>
  <c r="H16"/>
  <c r="N16"/>
  <c r="H11"/>
  <c r="H12"/>
  <c r="H13"/>
  <c r="H14"/>
  <c r="H15"/>
  <c r="H17"/>
  <c r="H18"/>
  <c r="H19"/>
  <c r="H21"/>
  <c r="H22"/>
  <c r="H23"/>
  <c r="H24"/>
  <c r="H25"/>
  <c r="H26"/>
  <c r="H7"/>
  <c r="I7"/>
  <c r="J7"/>
  <c r="K7"/>
  <c r="L7"/>
  <c r="M7"/>
  <c r="P1"/>
  <c r="N11"/>
  <c r="N12"/>
  <c r="N13"/>
  <c r="N14"/>
  <c r="N15"/>
  <c r="N17"/>
  <c r="N18"/>
  <c r="N19"/>
  <c r="N21"/>
  <c r="N22"/>
  <c r="N23"/>
  <c r="N24"/>
  <c r="N25"/>
  <c r="N26"/>
  <c r="N7"/>
  <c r="M1"/>
  <c r="P26"/>
  <c r="P25"/>
  <c r="P24"/>
  <c r="P23"/>
  <c r="P22"/>
  <c r="P21"/>
  <c r="P19"/>
  <c r="P18"/>
  <c r="P17"/>
  <c r="P16"/>
  <c r="P15"/>
  <c r="P14"/>
  <c r="P13"/>
  <c r="P7"/>
  <c r="O7"/>
  <c r="G7"/>
  <c r="P3"/>
  <c r="P5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<sst xmlns="http://schemas.openxmlformats.org/spreadsheetml/2006/main" count="156" uniqueCount="61">
  <si>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</si>
  <si>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</si>
  <si>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</si>
  <si>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</si>
  <si>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</si>
  <si>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</si>
  <si>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</si>
  <si>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</si>
  <si>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</si>
  <si>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</si>
  <si>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</si>
  <si>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</si>
  <si>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</si>
  <si>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</si>
  <si>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</si>
  <si>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</si>
  <si>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</si>
  <si>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</si>
  <si>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</si>
  <si>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</si>
  <si>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</si>
  <si>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</si>
  <si>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</si>
  <si>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</si>
  <si>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</si>
  <si>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</si>
  <si>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</si>
  <si>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</si>
  <si>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</si>
  <si>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</si>
  <si>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</si>
  <si>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</si>
  <si>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</si>
  <si>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</si>
  <si>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</si>
  <si>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</si>
  <si>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</si>
  <si>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</si>
  <si>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</si>
  <si>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EMAD SHEHATA</t>
  </si>
  <si>
    <t>NO</t>
  </si>
  <si>
    <t>VISTO SAUDI</t>
  </si>
  <si>
    <t>ITALIA</t>
  </si>
  <si>
    <t>€</t>
  </si>
  <si>
    <t>SPESA FOTO</t>
  </si>
  <si>
    <t>SPESE VISTO</t>
  </si>
  <si>
    <t>ISS PRAGA</t>
  </si>
  <si>
    <t>DEMO GIORDANIA</t>
  </si>
  <si>
    <t>Caffè</t>
  </si>
  <si>
    <t>TAXI</t>
  </si>
  <si>
    <t>PRANZO</t>
  </si>
  <si>
    <t>CAMBIO PER VISTO EMAD+ DAVIDE</t>
  </si>
  <si>
    <t>05_01</t>
  </si>
  <si>
    <t>(importi in Valuta EUR)</t>
  </si>
  <si>
    <t>PRELIEVO</t>
  </si>
  <si>
    <t>AMMAN</t>
  </si>
  <si>
    <t>JOD</t>
  </si>
  <si>
    <t>HOTEL EMAD</t>
  </si>
  <si>
    <t>CONSEGNA CONTANTI</t>
  </si>
  <si>
    <t>(importi in Valuta JOD)</t>
  </si>
  <si>
    <t>05_02</t>
  </si>
</sst>
</file>

<file path=xl/styles.xml><?xml version="1.0" encoding="utf-8"?>
<styleSheet xmlns="http://schemas.openxmlformats.org/spreadsheetml/2006/main">
  <numFmts count="15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#,##0.00_ ;[Red]\-#,##0.00\ "/>
    <numFmt numFmtId="172" formatCode="[$-410]d\-mmm\-yy;@"/>
    <numFmt numFmtId="173" formatCode="_-[$JOD]\ * #,##0.00_-;\-[$JOD]\ * #,##0.00_-;_-[$JOD]\ * &quot;-&quot;??_-;_-@_-"/>
    <numFmt numFmtId="174" formatCode="_-* #,##0.0000_-;\-* #,##0.0000_-;_-* &quot;-&quot;??_-;_-@_-"/>
    <numFmt numFmtId="175" formatCode="_-[$JOD]\ * #,##0.0000_-;\-[$JOD]\ * #,##0.0000_-;_-[$JOD]\ * &quot;-&quot;??_-;_-@_-"/>
    <numFmt numFmtId="176" formatCode="#,##0.0000"/>
    <numFmt numFmtId="178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10"/>
      <name val="Arial"/>
    </font>
    <font>
      <b/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5" fillId="0" borderId="0" applyFill="0" applyBorder="0" applyAlignment="0" applyProtection="0"/>
    <xf numFmtId="43" fontId="11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vertical="center"/>
    </xf>
    <xf numFmtId="168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69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8" xfId="0" applyNumberFormat="1" applyFont="1" applyBorder="1" applyAlignment="1" applyProtection="1">
      <alignment horizontal="right" vertical="center"/>
      <protection locked="0"/>
    </xf>
    <xf numFmtId="40" fontId="2" fillId="0" borderId="44" xfId="0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0" fontId="1" fillId="2" borderId="49" xfId="0" applyFont="1" applyFill="1" applyBorder="1" applyAlignment="1" applyProtection="1">
      <alignment horizontal="center" vertical="center" wrapText="1"/>
    </xf>
    <xf numFmtId="4" fontId="1" fillId="2" borderId="5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7" xfId="0" applyNumberFormat="1" applyFont="1" applyFill="1" applyBorder="1" applyAlignment="1" applyProtection="1">
      <alignment horizontal="center" vertical="center"/>
    </xf>
    <xf numFmtId="40" fontId="1" fillId="0" borderId="0" xfId="0" applyNumberFormat="1" applyFont="1" applyAlignment="1" applyProtection="1">
      <alignment vertical="center"/>
    </xf>
    <xf numFmtId="171" fontId="1" fillId="0" borderId="0" xfId="0" applyNumberFormat="1" applyFont="1" applyAlignment="1" applyProtection="1">
      <alignment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172" fontId="1" fillId="0" borderId="18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textRotation="180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0" xfId="0" applyFont="1" applyFill="1" applyBorder="1" applyAlignment="1" applyProtection="1">
      <alignment horizontal="center" vertical="center" wrapText="1"/>
    </xf>
    <xf numFmtId="0" fontId="2" fillId="7" borderId="50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3" fontId="12" fillId="5" borderId="7" xfId="0" applyNumberFormat="1" applyFont="1" applyFill="1" applyBorder="1" applyAlignment="1" applyProtection="1">
      <alignment vertical="center"/>
    </xf>
    <xf numFmtId="173" fontId="1" fillId="3" borderId="21" xfId="1" applyNumberFormat="1" applyFont="1" applyFill="1" applyBorder="1" applyAlignment="1" applyProtection="1">
      <alignment horizontal="right" vertical="center"/>
    </xf>
    <xf numFmtId="174" fontId="1" fillId="0" borderId="19" xfId="2" applyNumberFormat="1" applyFont="1" applyBorder="1" applyAlignment="1" applyProtection="1">
      <alignment horizontal="right" vertical="center"/>
      <protection locked="0"/>
    </xf>
    <xf numFmtId="175" fontId="1" fillId="3" borderId="21" xfId="1" applyNumberFormat="1" applyFont="1" applyFill="1" applyBorder="1" applyAlignment="1" applyProtection="1">
      <alignment horizontal="right" vertical="center"/>
    </xf>
    <xf numFmtId="176" fontId="1" fillId="4" borderId="21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9" fontId="12" fillId="0" borderId="18" xfId="0" applyNumberFormat="1" applyFont="1" applyBorder="1" applyAlignment="1" applyProtection="1">
      <alignment horizontal="center" vertical="center"/>
      <protection locked="0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38" fontId="12" fillId="0" borderId="14" xfId="0" applyNumberFormat="1" applyFont="1" applyBorder="1" applyAlignment="1" applyProtection="1">
      <alignment horizontal="center" vertical="center"/>
      <protection locked="0"/>
    </xf>
    <xf numFmtId="170" fontId="12" fillId="0" borderId="15" xfId="0" applyNumberFormat="1" applyFont="1" applyBorder="1" applyAlignment="1" applyProtection="1">
      <alignment horizontal="right" vertical="center"/>
    </xf>
    <xf numFmtId="170" fontId="12" fillId="0" borderId="16" xfId="0" applyNumberFormat="1" applyFont="1" applyBorder="1" applyAlignment="1" applyProtection="1">
      <alignment horizontal="right" vertical="center"/>
      <protection locked="0"/>
    </xf>
    <xf numFmtId="170" fontId="12" fillId="0" borderId="12" xfId="0" applyNumberFormat="1" applyFont="1" applyBorder="1" applyAlignment="1" applyProtection="1">
      <alignment horizontal="right" vertical="center"/>
      <protection locked="0"/>
    </xf>
    <xf numFmtId="170" fontId="12" fillId="0" borderId="38" xfId="0" applyNumberFormat="1" applyFont="1" applyBorder="1" applyAlignment="1" applyProtection="1">
      <alignment horizontal="right" vertical="center"/>
      <protection locked="0"/>
    </xf>
    <xf numFmtId="170" fontId="12" fillId="0" borderId="19" xfId="0" applyNumberFormat="1" applyFont="1" applyBorder="1" applyAlignment="1" applyProtection="1">
      <alignment horizontal="right" vertical="center"/>
      <protection locked="0"/>
    </xf>
    <xf numFmtId="170" fontId="12" fillId="0" borderId="20" xfId="0" applyNumberFormat="1" applyFont="1" applyBorder="1" applyAlignment="1" applyProtection="1">
      <alignment horizontal="right" vertical="center"/>
      <protection locked="0"/>
    </xf>
    <xf numFmtId="173" fontId="12" fillId="3" borderId="21" xfId="1" applyNumberFormat="1" applyFont="1" applyFill="1" applyBorder="1" applyAlignment="1" applyProtection="1">
      <alignment horizontal="right" vertical="center"/>
    </xf>
    <xf numFmtId="4" fontId="12" fillId="4" borderId="21" xfId="0" applyNumberFormat="1" applyFont="1" applyFill="1" applyBorder="1" applyAlignment="1" applyProtection="1">
      <alignment vertical="center"/>
      <protection locked="0"/>
    </xf>
    <xf numFmtId="0" fontId="12" fillId="0" borderId="22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44" xfId="0" applyFont="1" applyBorder="1" applyAlignment="1" applyProtection="1">
      <alignment vertical="center"/>
    </xf>
    <xf numFmtId="178" fontId="2" fillId="0" borderId="0" xfId="0" applyNumberFormat="1" applyFont="1" applyAlignment="1" applyProtection="1">
      <alignment vertical="center"/>
    </xf>
  </cellXfs>
  <cellStyles count="3">
    <cellStyle name="Comma" xfId="2" builtinId="3"/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view="pageBreakPreview" zoomScale="50" zoomScaleSheetLayoutView="50" workbookViewId="0">
      <selection activeCell="M16" sqref="M16:M26"/>
    </sheetView>
  </sheetViews>
  <sheetFormatPr defaultRowHeight="18.75"/>
  <cols>
    <col min="1" max="1" width="6.7109375" style="1" customWidth="1"/>
    <col min="2" max="2" width="22.7109375" style="2" customWidth="1"/>
    <col min="3" max="3" width="27.7109375" style="2" customWidth="1"/>
    <col min="4" max="4" width="50.425781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07" t="s">
        <v>0</v>
      </c>
      <c r="C1" s="107"/>
      <c r="D1" s="108" t="s">
        <v>39</v>
      </c>
      <c r="E1" s="108"/>
      <c r="F1" s="40">
        <v>42125</v>
      </c>
      <c r="G1" s="39" t="s">
        <v>52</v>
      </c>
      <c r="L1" s="7" t="s">
        <v>28</v>
      </c>
      <c r="M1" s="3">
        <f>+P1-N7</f>
        <v>0</v>
      </c>
      <c r="N1" s="5" t="s">
        <v>1</v>
      </c>
      <c r="O1" s="6"/>
      <c r="P1" s="42">
        <f>SUM(H7:M7)</f>
        <v>485.2</v>
      </c>
      <c r="Q1" s="3" t="s">
        <v>26</v>
      </c>
      <c r="R1" s="73"/>
    </row>
    <row r="2" spans="1:18" s="7" customFormat="1" ht="57.75" customHeight="1">
      <c r="A2" s="4"/>
      <c r="B2" s="109" t="s">
        <v>2</v>
      </c>
      <c r="C2" s="109"/>
      <c r="D2" s="108"/>
      <c r="E2" s="108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109" t="s">
        <v>24</v>
      </c>
      <c r="C3" s="109"/>
      <c r="D3" s="108" t="s">
        <v>40</v>
      </c>
      <c r="E3" s="108"/>
      <c r="N3" s="9" t="s">
        <v>4</v>
      </c>
      <c r="O3" s="10"/>
      <c r="P3" s="47">
        <f>+O7</f>
        <v>589.90000000000009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3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4">
        <v>13</v>
      </c>
      <c r="E5" s="13"/>
      <c r="F5" s="9" t="s">
        <v>7</v>
      </c>
      <c r="G5" s="53">
        <v>1.1100000000000001</v>
      </c>
      <c r="N5" s="88" t="s">
        <v>8</v>
      </c>
      <c r="O5" s="88"/>
      <c r="P5" s="111">
        <f>P1-P2-P3-P4</f>
        <v>-104.7000000000001</v>
      </c>
      <c r="Q5" s="12"/>
      <c r="R5" s="74"/>
    </row>
    <row r="6" spans="1:18" s="7" customFormat="1" ht="43.5" customHeight="1" thickTop="1" thickBot="1">
      <c r="A6" s="4"/>
      <c r="B6" s="41" t="s">
        <v>53</v>
      </c>
      <c r="C6" s="41"/>
      <c r="D6" s="13"/>
      <c r="E6" s="13"/>
      <c r="F6" s="9" t="s">
        <v>9</v>
      </c>
      <c r="G6" s="71">
        <v>11.11</v>
      </c>
      <c r="Q6" s="12"/>
    </row>
    <row r="7" spans="1:18" s="7" customFormat="1" ht="27" customHeight="1" thickTop="1" thickBot="1">
      <c r="A7" s="89" t="s">
        <v>27</v>
      </c>
      <c r="B7" s="90"/>
      <c r="C7" s="91"/>
      <c r="D7" s="92" t="s">
        <v>10</v>
      </c>
      <c r="E7" s="93"/>
      <c r="F7" s="93"/>
      <c r="G7" s="72">
        <f>SUM(G11:G26)</f>
        <v>0</v>
      </c>
      <c r="H7" s="70">
        <f>SUM(H11:H26)</f>
        <v>0</v>
      </c>
      <c r="I7" s="55">
        <f>SUM(I11:I26)</f>
        <v>0</v>
      </c>
      <c r="J7" s="55">
        <f>SUM(J11:J26)</f>
        <v>57.800000000000004</v>
      </c>
      <c r="K7" s="55">
        <f>SUM(K11:K26)</f>
        <v>415</v>
      </c>
      <c r="L7" s="55">
        <f>SUM(L11:L26)</f>
        <v>0</v>
      </c>
      <c r="M7" s="56">
        <f>SUM(M11:M26)</f>
        <v>12.4</v>
      </c>
      <c r="N7" s="54">
        <f>SUM(N11:N26)</f>
        <v>485.20000000000005</v>
      </c>
      <c r="O7" s="57">
        <f>SUM(O11:O26)</f>
        <v>589.90000000000009</v>
      </c>
      <c r="P7" s="12">
        <f>+N7-SUM(H7:M7)</f>
        <v>0</v>
      </c>
    </row>
    <row r="8" spans="1:18" ht="36" customHeight="1" thickTop="1" thickBot="1">
      <c r="A8" s="94"/>
      <c r="B8" s="95" t="s">
        <v>11</v>
      </c>
      <c r="C8" s="95" t="s">
        <v>12</v>
      </c>
      <c r="D8" s="96" t="s">
        <v>23</v>
      </c>
      <c r="E8" s="95" t="s">
        <v>30</v>
      </c>
      <c r="F8" s="98" t="s">
        <v>29</v>
      </c>
      <c r="G8" s="99" t="s">
        <v>13</v>
      </c>
      <c r="H8" s="101" t="s">
        <v>14</v>
      </c>
      <c r="I8" s="102" t="s">
        <v>32</v>
      </c>
      <c r="J8" s="103" t="s">
        <v>34</v>
      </c>
      <c r="K8" s="103" t="s">
        <v>33</v>
      </c>
      <c r="L8" s="104" t="s">
        <v>20</v>
      </c>
      <c r="M8" s="105"/>
      <c r="N8" s="87" t="s">
        <v>15</v>
      </c>
      <c r="O8" s="106" t="s">
        <v>16</v>
      </c>
      <c r="P8" s="79" t="s">
        <v>17</v>
      </c>
      <c r="Q8" s="2"/>
      <c r="R8" s="80" t="s">
        <v>35</v>
      </c>
    </row>
    <row r="9" spans="1:18" ht="36" customHeight="1" thickTop="1" thickBot="1">
      <c r="A9" s="94"/>
      <c r="B9" s="95" t="s">
        <v>11</v>
      </c>
      <c r="C9" s="95"/>
      <c r="D9" s="97"/>
      <c r="E9" s="95"/>
      <c r="F9" s="98"/>
      <c r="G9" s="100"/>
      <c r="H9" s="101" t="s">
        <v>32</v>
      </c>
      <c r="I9" s="102" t="s">
        <v>32</v>
      </c>
      <c r="J9" s="102"/>
      <c r="K9" s="102" t="s">
        <v>31</v>
      </c>
      <c r="L9" s="83" t="s">
        <v>21</v>
      </c>
      <c r="M9" s="85" t="s">
        <v>22</v>
      </c>
      <c r="N9" s="87"/>
      <c r="O9" s="106"/>
      <c r="P9" s="79"/>
      <c r="Q9" s="2"/>
      <c r="R9" s="81"/>
    </row>
    <row r="10" spans="1:18" ht="37.5" customHeight="1" thickTop="1" thickBot="1">
      <c r="A10" s="94"/>
      <c r="B10" s="95"/>
      <c r="C10" s="95"/>
      <c r="D10" s="97"/>
      <c r="E10" s="95"/>
      <c r="F10" s="98"/>
      <c r="G10" s="69" t="s">
        <v>18</v>
      </c>
      <c r="H10" s="101"/>
      <c r="I10" s="102"/>
      <c r="J10" s="102"/>
      <c r="K10" s="102"/>
      <c r="L10" s="84"/>
      <c r="M10" s="86"/>
      <c r="N10" s="87"/>
      <c r="O10" s="106"/>
      <c r="P10" s="79"/>
      <c r="Q10" s="2"/>
      <c r="R10" s="82"/>
    </row>
    <row r="11" spans="1:18" ht="30" customHeight="1" thickTop="1">
      <c r="A11" s="31">
        <v>1</v>
      </c>
      <c r="B11" s="36">
        <v>42131</v>
      </c>
      <c r="C11" s="33" t="s">
        <v>41</v>
      </c>
      <c r="D11" s="38" t="s">
        <v>54</v>
      </c>
      <c r="E11" s="34" t="s">
        <v>42</v>
      </c>
      <c r="F11" s="35" t="s">
        <v>43</v>
      </c>
      <c r="G11" s="22"/>
      <c r="H11" s="23">
        <f>IF($D$3="si",($G$5/$G$6*G11),IF($D$3="no",G11*$G$4,0))</f>
        <v>0</v>
      </c>
      <c r="I11" s="37"/>
      <c r="J11" s="26"/>
      <c r="K11" s="27"/>
      <c r="L11" s="27"/>
      <c r="M11" s="28"/>
      <c r="N11" s="29">
        <f>SUM(H11:M11)</f>
        <v>0</v>
      </c>
      <c r="O11" s="32">
        <v>50</v>
      </c>
      <c r="P11" s="30"/>
      <c r="Q11" s="2"/>
      <c r="R11" s="50"/>
    </row>
    <row r="12" spans="1:18" ht="30" customHeight="1">
      <c r="A12" s="31">
        <v>2</v>
      </c>
      <c r="B12" s="36">
        <v>42131</v>
      </c>
      <c r="C12" s="33" t="s">
        <v>41</v>
      </c>
      <c r="D12" s="38" t="s">
        <v>44</v>
      </c>
      <c r="E12" s="34" t="s">
        <v>42</v>
      </c>
      <c r="F12" s="35" t="s">
        <v>43</v>
      </c>
      <c r="G12" s="22"/>
      <c r="H12" s="23">
        <f>IF($D$3="si",($G$5/$G$6*G12),IF($D$3="no",G12*$G$4,0))</f>
        <v>0</v>
      </c>
      <c r="I12" s="37"/>
      <c r="J12" s="26"/>
      <c r="K12" s="27">
        <v>10</v>
      </c>
      <c r="L12" s="27"/>
      <c r="M12" s="28"/>
      <c r="N12" s="29">
        <f>SUM(H12:M12)</f>
        <v>10</v>
      </c>
      <c r="O12" s="32"/>
      <c r="P12" s="30"/>
      <c r="Q12" s="2"/>
      <c r="R12" s="50"/>
    </row>
    <row r="13" spans="1:18" ht="30" customHeight="1">
      <c r="A13" s="31">
        <v>3</v>
      </c>
      <c r="B13" s="36">
        <v>42132</v>
      </c>
      <c r="C13" s="33" t="s">
        <v>41</v>
      </c>
      <c r="D13" s="38" t="s">
        <v>45</v>
      </c>
      <c r="E13" s="34" t="s">
        <v>42</v>
      </c>
      <c r="F13" s="35" t="s">
        <v>43</v>
      </c>
      <c r="G13" s="22"/>
      <c r="H13" s="23">
        <f t="shared" ref="H13:H26" si="0">IF($D$3="si",($G$5/$G$6*G13),IF($D$3="no",G13*$G$4,0))</f>
        <v>0</v>
      </c>
      <c r="I13" s="37"/>
      <c r="J13" s="26"/>
      <c r="K13" s="27">
        <v>285</v>
      </c>
      <c r="L13" s="27"/>
      <c r="M13" s="28"/>
      <c r="N13" s="29">
        <f t="shared" ref="N13:N26" si="1">SUM(H13:M13)</f>
        <v>285</v>
      </c>
      <c r="O13" s="32">
        <v>285</v>
      </c>
      <c r="P13" s="30" t="str">
        <f t="shared" ref="P13:P26" si="2">IF(F13="Milano","X","")</f>
        <v/>
      </c>
      <c r="Q13" s="2"/>
      <c r="R13" s="50"/>
    </row>
    <row r="14" spans="1:18" ht="30" customHeight="1">
      <c r="A14" s="31">
        <v>4</v>
      </c>
      <c r="B14" s="36">
        <v>42145</v>
      </c>
      <c r="C14" s="33" t="s">
        <v>46</v>
      </c>
      <c r="D14" s="38" t="s">
        <v>54</v>
      </c>
      <c r="E14" s="34" t="s">
        <v>42</v>
      </c>
      <c r="F14" s="35" t="s">
        <v>43</v>
      </c>
      <c r="G14" s="22"/>
      <c r="H14" s="23">
        <f t="shared" si="0"/>
        <v>0</v>
      </c>
      <c r="I14" s="37"/>
      <c r="J14" s="26"/>
      <c r="K14" s="27"/>
      <c r="L14" s="27"/>
      <c r="M14" s="28"/>
      <c r="N14" s="29">
        <f t="shared" si="1"/>
        <v>0</v>
      </c>
      <c r="O14" s="32">
        <v>50</v>
      </c>
      <c r="P14" s="30" t="str">
        <f t="shared" si="2"/>
        <v/>
      </c>
      <c r="Q14" s="2"/>
      <c r="R14" s="50"/>
    </row>
    <row r="15" spans="1:18" ht="30" customHeight="1">
      <c r="A15" s="31">
        <v>5</v>
      </c>
      <c r="B15" s="36">
        <v>42149</v>
      </c>
      <c r="C15" s="33" t="s">
        <v>47</v>
      </c>
      <c r="D15" s="38" t="s">
        <v>54</v>
      </c>
      <c r="E15" s="34" t="s">
        <v>42</v>
      </c>
      <c r="F15" s="35" t="s">
        <v>43</v>
      </c>
      <c r="G15" s="22"/>
      <c r="H15" s="23">
        <f t="shared" si="0"/>
        <v>0</v>
      </c>
      <c r="I15" s="37"/>
      <c r="J15" s="26"/>
      <c r="K15" s="27"/>
      <c r="L15" s="27"/>
      <c r="M15" s="28"/>
      <c r="N15" s="29">
        <f t="shared" si="1"/>
        <v>0</v>
      </c>
      <c r="O15" s="32">
        <v>150</v>
      </c>
      <c r="P15" s="30" t="str">
        <f t="shared" si="2"/>
        <v/>
      </c>
      <c r="Q15" s="2"/>
      <c r="R15" s="50"/>
    </row>
    <row r="16" spans="1:18" ht="30" customHeight="1">
      <c r="A16" s="31">
        <v>6</v>
      </c>
      <c r="B16" s="36">
        <v>42149</v>
      </c>
      <c r="C16" s="33" t="s">
        <v>47</v>
      </c>
      <c r="D16" s="38" t="s">
        <v>48</v>
      </c>
      <c r="E16" s="34" t="s">
        <v>42</v>
      </c>
      <c r="F16" s="35" t="s">
        <v>43</v>
      </c>
      <c r="G16" s="22"/>
      <c r="H16" s="23">
        <f t="shared" si="0"/>
        <v>0</v>
      </c>
      <c r="I16" s="37"/>
      <c r="J16" s="26"/>
      <c r="K16" s="27"/>
      <c r="L16" s="27"/>
      <c r="M16" s="28">
        <v>1.1000000000000001</v>
      </c>
      <c r="N16" s="29">
        <f t="shared" si="1"/>
        <v>1.1000000000000001</v>
      </c>
      <c r="O16" s="32"/>
      <c r="P16" s="30" t="str">
        <f t="shared" si="2"/>
        <v/>
      </c>
      <c r="Q16" s="2"/>
      <c r="R16" s="50"/>
    </row>
    <row r="17" spans="1:18" ht="30" customHeight="1">
      <c r="A17" s="31">
        <v>7</v>
      </c>
      <c r="B17" s="36">
        <v>42149</v>
      </c>
      <c r="C17" s="33" t="s">
        <v>47</v>
      </c>
      <c r="D17" s="38" t="s">
        <v>49</v>
      </c>
      <c r="E17" s="34" t="s">
        <v>42</v>
      </c>
      <c r="F17" s="35" t="s">
        <v>43</v>
      </c>
      <c r="G17" s="22"/>
      <c r="H17" s="23">
        <f t="shared" si="0"/>
        <v>0</v>
      </c>
      <c r="I17" s="37"/>
      <c r="J17" s="26">
        <v>26.7</v>
      </c>
      <c r="K17" s="27"/>
      <c r="L17" s="27"/>
      <c r="M17" s="28"/>
      <c r="N17" s="29">
        <f>SUM(H17:L17)</f>
        <v>26.7</v>
      </c>
      <c r="O17" s="32">
        <v>26.7</v>
      </c>
      <c r="P17" s="30" t="str">
        <f t="shared" si="2"/>
        <v/>
      </c>
      <c r="Q17" s="2"/>
      <c r="R17" s="50"/>
    </row>
    <row r="18" spans="1:18" ht="30" customHeight="1">
      <c r="A18" s="31">
        <v>8</v>
      </c>
      <c r="B18" s="36">
        <v>42149</v>
      </c>
      <c r="C18" s="33" t="s">
        <v>47</v>
      </c>
      <c r="D18" s="38" t="s">
        <v>48</v>
      </c>
      <c r="E18" s="34" t="s">
        <v>42</v>
      </c>
      <c r="F18" s="35" t="s">
        <v>43</v>
      </c>
      <c r="G18" s="22"/>
      <c r="H18" s="23">
        <f t="shared" si="0"/>
        <v>0</v>
      </c>
      <c r="I18" s="37"/>
      <c r="J18" s="26"/>
      <c r="K18" s="27"/>
      <c r="L18" s="27"/>
      <c r="M18" s="28">
        <v>2</v>
      </c>
      <c r="N18" s="29">
        <f t="shared" si="1"/>
        <v>2</v>
      </c>
      <c r="O18" s="32"/>
      <c r="P18" s="30" t="str">
        <f t="shared" si="2"/>
        <v/>
      </c>
      <c r="Q18" s="2"/>
      <c r="R18" s="50"/>
    </row>
    <row r="19" spans="1:18" ht="30" customHeight="1">
      <c r="A19" s="31">
        <v>9</v>
      </c>
      <c r="B19" s="36">
        <v>42149</v>
      </c>
      <c r="C19" s="33" t="s">
        <v>47</v>
      </c>
      <c r="D19" s="38" t="s">
        <v>48</v>
      </c>
      <c r="E19" s="34" t="s">
        <v>42</v>
      </c>
      <c r="F19" s="35" t="s">
        <v>43</v>
      </c>
      <c r="G19" s="22"/>
      <c r="H19" s="23">
        <f t="shared" si="0"/>
        <v>0</v>
      </c>
      <c r="I19" s="37"/>
      <c r="J19" s="26"/>
      <c r="K19" s="27"/>
      <c r="L19" s="27"/>
      <c r="M19" s="28">
        <v>1.1000000000000001</v>
      </c>
      <c r="N19" s="29">
        <f t="shared" si="1"/>
        <v>1.1000000000000001</v>
      </c>
      <c r="O19" s="32"/>
      <c r="P19" s="30" t="str">
        <f t="shared" si="2"/>
        <v/>
      </c>
      <c r="Q19" s="2"/>
      <c r="R19" s="50"/>
    </row>
    <row r="20" spans="1:18" ht="30" customHeight="1">
      <c r="A20" s="31"/>
      <c r="B20" s="36">
        <v>42150</v>
      </c>
      <c r="C20" s="33" t="s">
        <v>47</v>
      </c>
      <c r="D20" s="38" t="s">
        <v>51</v>
      </c>
      <c r="E20" s="34" t="s">
        <v>42</v>
      </c>
      <c r="F20" s="35" t="s">
        <v>43</v>
      </c>
      <c r="G20" s="22"/>
      <c r="H20" s="23"/>
      <c r="I20" s="37"/>
      <c r="J20" s="26"/>
      <c r="K20" s="27">
        <v>120</v>
      </c>
      <c r="L20" s="27"/>
      <c r="M20" s="28"/>
      <c r="N20" s="29">
        <f t="shared" si="1"/>
        <v>120</v>
      </c>
      <c r="O20" s="32"/>
      <c r="P20" s="30"/>
      <c r="Q20" s="2"/>
      <c r="R20" s="50"/>
    </row>
    <row r="21" spans="1:18" ht="30" customHeight="1">
      <c r="A21" s="31">
        <v>10</v>
      </c>
      <c r="B21" s="36">
        <v>42151</v>
      </c>
      <c r="C21" s="33" t="s">
        <v>47</v>
      </c>
      <c r="D21" s="38" t="s">
        <v>49</v>
      </c>
      <c r="E21" s="34" t="s">
        <v>42</v>
      </c>
      <c r="F21" s="35" t="s">
        <v>43</v>
      </c>
      <c r="G21" s="22"/>
      <c r="H21" s="23">
        <f t="shared" si="0"/>
        <v>0</v>
      </c>
      <c r="I21" s="37"/>
      <c r="J21" s="26">
        <v>22</v>
      </c>
      <c r="K21" s="27"/>
      <c r="L21" s="27"/>
      <c r="M21" s="28"/>
      <c r="N21" s="29">
        <f>SUM(H21:L21)</f>
        <v>22</v>
      </c>
      <c r="O21" s="32">
        <v>22</v>
      </c>
      <c r="P21" s="30" t="str">
        <f t="shared" si="2"/>
        <v/>
      </c>
      <c r="Q21" s="2"/>
      <c r="R21" s="50"/>
    </row>
    <row r="22" spans="1:18" ht="30" customHeight="1">
      <c r="A22" s="31">
        <v>11</v>
      </c>
      <c r="B22" s="36">
        <v>42151</v>
      </c>
      <c r="C22" s="33" t="s">
        <v>47</v>
      </c>
      <c r="D22" s="38" t="s">
        <v>50</v>
      </c>
      <c r="E22" s="34" t="s">
        <v>42</v>
      </c>
      <c r="F22" s="35" t="s">
        <v>43</v>
      </c>
      <c r="G22" s="22"/>
      <c r="H22" s="23">
        <f t="shared" si="0"/>
        <v>0</v>
      </c>
      <c r="I22" s="37"/>
      <c r="J22" s="26"/>
      <c r="K22" s="27"/>
      <c r="L22" s="27"/>
      <c r="M22" s="28">
        <v>6.2</v>
      </c>
      <c r="N22" s="29">
        <f t="shared" si="1"/>
        <v>6.2</v>
      </c>
      <c r="O22" s="32">
        <v>6.2</v>
      </c>
      <c r="P22" s="30" t="str">
        <f t="shared" si="2"/>
        <v/>
      </c>
      <c r="Q22" s="2"/>
      <c r="R22" s="50"/>
    </row>
    <row r="23" spans="1:18" ht="30" customHeight="1">
      <c r="A23" s="31">
        <v>12</v>
      </c>
      <c r="B23" s="36">
        <v>42151</v>
      </c>
      <c r="C23" s="33" t="s">
        <v>47</v>
      </c>
      <c r="D23" s="38" t="s">
        <v>49</v>
      </c>
      <c r="E23" s="34" t="s">
        <v>42</v>
      </c>
      <c r="F23" s="35" t="s">
        <v>43</v>
      </c>
      <c r="G23" s="22"/>
      <c r="H23" s="23">
        <f t="shared" si="0"/>
        <v>0</v>
      </c>
      <c r="I23" s="37"/>
      <c r="J23" s="26">
        <v>9.1</v>
      </c>
      <c r="K23" s="27"/>
      <c r="L23" s="27"/>
      <c r="M23" s="28"/>
      <c r="N23" s="29">
        <f>SUM(H23:L23)</f>
        <v>9.1</v>
      </c>
      <c r="O23" s="32"/>
      <c r="P23" s="30" t="str">
        <f t="shared" si="2"/>
        <v/>
      </c>
      <c r="Q23" s="2"/>
      <c r="R23" s="50"/>
    </row>
    <row r="24" spans="1:18" ht="30" customHeight="1">
      <c r="A24" s="31">
        <v>13</v>
      </c>
      <c r="B24" s="36">
        <v>42151</v>
      </c>
      <c r="C24" s="33" t="s">
        <v>47</v>
      </c>
      <c r="D24" s="38" t="s">
        <v>48</v>
      </c>
      <c r="E24" s="34" t="s">
        <v>42</v>
      </c>
      <c r="F24" s="35" t="s">
        <v>43</v>
      </c>
      <c r="G24" s="22"/>
      <c r="H24" s="23">
        <f t="shared" si="0"/>
        <v>0</v>
      </c>
      <c r="I24" s="37"/>
      <c r="J24" s="26"/>
      <c r="K24" s="27"/>
      <c r="L24" s="27"/>
      <c r="M24" s="28">
        <v>2</v>
      </c>
      <c r="N24" s="29">
        <f t="shared" si="1"/>
        <v>2</v>
      </c>
      <c r="O24" s="32"/>
      <c r="P24" s="30" t="str">
        <f t="shared" si="2"/>
        <v/>
      </c>
      <c r="Q24" s="2"/>
      <c r="R24" s="50"/>
    </row>
    <row r="25" spans="1:18" ht="30" customHeight="1">
      <c r="A25" s="31">
        <v>14</v>
      </c>
      <c r="C25" s="33"/>
      <c r="D25" s="38"/>
      <c r="E25" s="34"/>
      <c r="F25" s="35"/>
      <c r="G25" s="22"/>
      <c r="H25" s="23">
        <f t="shared" si="0"/>
        <v>0</v>
      </c>
      <c r="I25" s="37"/>
      <c r="J25" s="26"/>
      <c r="K25" s="27"/>
      <c r="L25" s="27"/>
      <c r="M25" s="28"/>
      <c r="N25" s="29">
        <f t="shared" si="1"/>
        <v>0</v>
      </c>
      <c r="O25" s="32"/>
      <c r="P25" s="30" t="str">
        <f t="shared" si="2"/>
        <v/>
      </c>
      <c r="Q25" s="2"/>
      <c r="R25" s="50"/>
    </row>
    <row r="26" spans="1:18" ht="30" customHeight="1">
      <c r="A26" s="31">
        <v>15</v>
      </c>
      <c r="B26" s="36"/>
      <c r="C26" s="33"/>
      <c r="D26" s="38"/>
      <c r="E26" s="34"/>
      <c r="F26" s="35"/>
      <c r="G26" s="22"/>
      <c r="H26" s="23">
        <f t="shared" si="0"/>
        <v>0</v>
      </c>
      <c r="I26" s="37"/>
      <c r="J26" s="26"/>
      <c r="K26" s="27"/>
      <c r="L26" s="27"/>
      <c r="M26" s="28"/>
      <c r="N26" s="29">
        <f t="shared" si="1"/>
        <v>0</v>
      </c>
      <c r="O26" s="32"/>
      <c r="P26" s="30" t="str">
        <f t="shared" si="2"/>
        <v/>
      </c>
      <c r="Q26" s="2"/>
      <c r="R26" s="50"/>
    </row>
    <row r="27" spans="1:18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8">
      <c r="A28" s="58"/>
      <c r="B28" s="59"/>
      <c r="C28" s="60"/>
      <c r="D28" s="61"/>
      <c r="E28" s="61"/>
      <c r="F28" s="62"/>
      <c r="G28" s="63"/>
      <c r="H28" s="64"/>
      <c r="I28" s="65"/>
      <c r="J28" s="65"/>
      <c r="K28" s="65"/>
      <c r="L28" s="65"/>
      <c r="M28" s="65"/>
      <c r="N28" s="66"/>
      <c r="O28" s="67"/>
      <c r="P28" s="68"/>
    </row>
    <row r="29" spans="1:18">
      <c r="A29" s="45"/>
      <c r="B29" s="52" t="s">
        <v>36</v>
      </c>
      <c r="C29" s="52"/>
      <c r="D29" s="52"/>
      <c r="E29" s="46"/>
      <c r="F29" s="46"/>
      <c r="G29" s="52" t="s">
        <v>38</v>
      </c>
      <c r="H29" s="52"/>
      <c r="I29" s="52"/>
      <c r="J29" s="46"/>
      <c r="K29" s="46"/>
      <c r="L29" s="52" t="s">
        <v>37</v>
      </c>
      <c r="M29" s="52"/>
      <c r="N29" s="52"/>
      <c r="O29" s="46"/>
      <c r="P29" s="68"/>
    </row>
    <row r="30" spans="1:18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68"/>
    </row>
    <row r="31" spans="1:18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8:M28 M22 I24:M26 H11:I11 J11:M12 I17:I23 H12:H26 K13:L23 J13:J16 J18:J23 M18:M20">
      <formula1>0</formula1>
      <formula2>0</formula2>
    </dataValidation>
    <dataValidation type="whole" operator="greaterThanOrEqual" allowBlank="1" showErrorMessage="1" errorTitle="Valore" error="Inserire un numero maggiore o uguale a 0 (zero)!" sqref="N28 N11:N26">
      <formula1>0</formula1>
      <formula2>0</formula2>
    </dataValidation>
    <dataValidation type="textLength" operator="greaterThan" allowBlank="1" showErrorMessage="1" sqref="D28:E28 D25:E26">
      <formula1>1</formula1>
      <formula2>0</formula2>
    </dataValidation>
    <dataValidation type="textLength" operator="greaterThan" sqref="F28 F25:F26">
      <formula1>1</formula1>
      <formula2>0</formula2>
    </dataValidation>
    <dataValidation type="date" operator="greaterThanOrEqual" showErrorMessage="1" errorTitle="Data" error="Inserire una data superiore al 1/11/2000" sqref="B28 B20 B26">
      <formula1>36831</formula1>
      <formula2>0</formula2>
    </dataValidation>
    <dataValidation type="textLength" operator="greaterThan" allowBlank="1" sqref="C28 C25:C26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1.47" bottom="0.74803149606299213" header="0.31496062992125984" footer="0.31496062992125984"/>
  <pageSetup paperSize="9" scale="2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topLeftCell="D1" zoomScale="60" zoomScaleNormal="60" workbookViewId="0">
      <selection activeCell="A19" sqref="A19:XFD55"/>
    </sheetView>
  </sheetViews>
  <sheetFormatPr defaultRowHeight="18.75"/>
  <cols>
    <col min="1" max="1" width="6.7109375" style="1" customWidth="1"/>
    <col min="2" max="2" width="30.285156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07" t="s">
        <v>0</v>
      </c>
      <c r="C1" s="107"/>
      <c r="D1" s="108" t="s">
        <v>39</v>
      </c>
      <c r="E1" s="108"/>
      <c r="F1" s="40">
        <v>42125</v>
      </c>
      <c r="G1" s="39" t="s">
        <v>60</v>
      </c>
      <c r="L1" s="7" t="s">
        <v>28</v>
      </c>
      <c r="M1" s="3">
        <f>+P1-N7</f>
        <v>0</v>
      </c>
      <c r="N1" s="5" t="s">
        <v>1</v>
      </c>
      <c r="O1" s="6"/>
      <c r="P1" s="42">
        <f>SUM(H7:M7)</f>
        <v>29.858000000000001</v>
      </c>
      <c r="Q1" s="3" t="s">
        <v>26</v>
      </c>
      <c r="R1" s="134">
        <f>R11</f>
        <v>38.61</v>
      </c>
    </row>
    <row r="2" spans="1:18" s="7" customFormat="1" ht="57.75" customHeight="1">
      <c r="A2" s="4"/>
      <c r="B2" s="109" t="s">
        <v>2</v>
      </c>
      <c r="C2" s="109"/>
      <c r="D2" s="108"/>
      <c r="E2" s="108"/>
      <c r="F2" s="8"/>
      <c r="G2" s="8"/>
      <c r="N2" s="9" t="s">
        <v>3</v>
      </c>
      <c r="O2" s="10"/>
      <c r="P2" s="11"/>
      <c r="Q2" s="3" t="s">
        <v>25</v>
      </c>
      <c r="R2" s="134"/>
    </row>
    <row r="3" spans="1:18" s="7" customFormat="1" ht="35.25" customHeight="1">
      <c r="A3" s="4"/>
      <c r="B3" s="109" t="s">
        <v>24</v>
      </c>
      <c r="C3" s="109"/>
      <c r="D3" s="108" t="s">
        <v>40</v>
      </c>
      <c r="E3" s="108"/>
      <c r="N3" s="9" t="s">
        <v>4</v>
      </c>
      <c r="O3" s="10"/>
      <c r="P3" s="47">
        <f>+O7</f>
        <v>28.858000000000001</v>
      </c>
      <c r="Q3" s="12"/>
      <c r="R3" s="134">
        <f>SUM(R11:R12)</f>
        <v>37.31</v>
      </c>
    </row>
    <row r="4" spans="1:18" s="7" customFormat="1" ht="35.25" customHeight="1" thickBot="1">
      <c r="A4" s="4"/>
      <c r="D4" s="13"/>
      <c r="E4" s="13"/>
      <c r="F4" s="9" t="s">
        <v>19</v>
      </c>
      <c r="G4" s="53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34"/>
    </row>
    <row r="5" spans="1:18" s="7" customFormat="1" ht="43.5" customHeight="1" thickTop="1" thickBot="1">
      <c r="A5" s="4"/>
      <c r="B5" s="18" t="s">
        <v>6</v>
      </c>
      <c r="C5" s="19"/>
      <c r="D5" s="44">
        <v>1</v>
      </c>
      <c r="E5" s="13"/>
      <c r="F5" s="9" t="s">
        <v>7</v>
      </c>
      <c r="G5" s="53">
        <v>1.1100000000000001</v>
      </c>
      <c r="N5" s="88" t="s">
        <v>8</v>
      </c>
      <c r="O5" s="88"/>
      <c r="P5" s="43">
        <f>P1-P2-P3-P4</f>
        <v>1</v>
      </c>
      <c r="Q5" s="12"/>
      <c r="R5" s="134">
        <f>R1-R3</f>
        <v>1.2999999999999972</v>
      </c>
    </row>
    <row r="6" spans="1:18" s="7" customFormat="1" ht="43.5" customHeight="1" thickTop="1" thickBot="1">
      <c r="A6" s="4"/>
      <c r="B6" s="41" t="s">
        <v>59</v>
      </c>
      <c r="C6" s="41"/>
      <c r="D6" s="13"/>
      <c r="E6" s="13"/>
      <c r="F6" s="9" t="s">
        <v>9</v>
      </c>
      <c r="G6" s="71">
        <v>11.11</v>
      </c>
      <c r="Q6" s="12"/>
    </row>
    <row r="7" spans="1:18" s="7" customFormat="1" ht="27" customHeight="1" thickTop="1" thickBot="1">
      <c r="A7" s="89" t="s">
        <v>27</v>
      </c>
      <c r="B7" s="90"/>
      <c r="C7" s="91"/>
      <c r="D7" s="92" t="s">
        <v>10</v>
      </c>
      <c r="E7" s="93"/>
      <c r="F7" s="93"/>
      <c r="G7" s="72">
        <f>SUM(G11:G18)</f>
        <v>0</v>
      </c>
      <c r="H7" s="70">
        <f>SUM(H11:H18)</f>
        <v>0</v>
      </c>
      <c r="I7" s="55">
        <f>SUM(I11:I18)</f>
        <v>0</v>
      </c>
      <c r="J7" s="55">
        <f>SUM(J11:J18)</f>
        <v>0</v>
      </c>
      <c r="K7" s="55">
        <f>SUM(K11:K18)</f>
        <v>0</v>
      </c>
      <c r="L7" s="55">
        <f>SUM(L11:L18)</f>
        <v>29.858000000000001</v>
      </c>
      <c r="M7" s="56">
        <f>SUM(M11:M18)</f>
        <v>0</v>
      </c>
      <c r="N7" s="54">
        <f>SUM(N11:N18)</f>
        <v>29.858000000000001</v>
      </c>
      <c r="O7" s="57">
        <f>SUM(O11:O18)</f>
        <v>28.858000000000001</v>
      </c>
      <c r="P7" s="12">
        <f>+N7-SUM(H7:M7)</f>
        <v>0</v>
      </c>
    </row>
    <row r="8" spans="1:18" ht="36" customHeight="1" thickTop="1" thickBot="1">
      <c r="A8" s="94"/>
      <c r="B8" s="95" t="s">
        <v>11</v>
      </c>
      <c r="C8" s="95" t="s">
        <v>12</v>
      </c>
      <c r="D8" s="96" t="s">
        <v>23</v>
      </c>
      <c r="E8" s="95" t="s">
        <v>30</v>
      </c>
      <c r="F8" s="98" t="s">
        <v>29</v>
      </c>
      <c r="G8" s="99" t="s">
        <v>13</v>
      </c>
      <c r="H8" s="101" t="s">
        <v>14</v>
      </c>
      <c r="I8" s="102" t="s">
        <v>32</v>
      </c>
      <c r="J8" s="103" t="s">
        <v>34</v>
      </c>
      <c r="K8" s="103" t="s">
        <v>33</v>
      </c>
      <c r="L8" s="104" t="s">
        <v>20</v>
      </c>
      <c r="M8" s="105"/>
      <c r="N8" s="87" t="s">
        <v>15</v>
      </c>
      <c r="O8" s="106" t="s">
        <v>16</v>
      </c>
      <c r="P8" s="79" t="s">
        <v>17</v>
      </c>
      <c r="Q8" s="2"/>
      <c r="R8" s="80" t="s">
        <v>35</v>
      </c>
    </row>
    <row r="9" spans="1:18" ht="36" customHeight="1" thickTop="1" thickBot="1">
      <c r="A9" s="94"/>
      <c r="B9" s="95" t="s">
        <v>11</v>
      </c>
      <c r="C9" s="95"/>
      <c r="D9" s="97"/>
      <c r="E9" s="95"/>
      <c r="F9" s="98"/>
      <c r="G9" s="100"/>
      <c r="H9" s="101" t="s">
        <v>32</v>
      </c>
      <c r="I9" s="102" t="s">
        <v>32</v>
      </c>
      <c r="J9" s="102"/>
      <c r="K9" s="102" t="s">
        <v>31</v>
      </c>
      <c r="L9" s="83" t="s">
        <v>21</v>
      </c>
      <c r="M9" s="85" t="s">
        <v>22</v>
      </c>
      <c r="N9" s="87"/>
      <c r="O9" s="106"/>
      <c r="P9" s="79"/>
      <c r="Q9" s="2"/>
      <c r="R9" s="81"/>
    </row>
    <row r="10" spans="1:18" ht="37.5" customHeight="1" thickTop="1" thickBot="1">
      <c r="A10" s="94"/>
      <c r="B10" s="95"/>
      <c r="C10" s="95"/>
      <c r="D10" s="97"/>
      <c r="E10" s="95"/>
      <c r="F10" s="98"/>
      <c r="G10" s="69" t="s">
        <v>18</v>
      </c>
      <c r="H10" s="101"/>
      <c r="I10" s="102"/>
      <c r="J10" s="102"/>
      <c r="K10" s="102"/>
      <c r="L10" s="84"/>
      <c r="M10" s="86"/>
      <c r="N10" s="87"/>
      <c r="O10" s="106"/>
      <c r="P10" s="79"/>
      <c r="Q10" s="2"/>
      <c r="R10" s="82"/>
    </row>
    <row r="11" spans="1:18" ht="42" customHeight="1" thickTop="1">
      <c r="A11" s="20">
        <v>1</v>
      </c>
      <c r="B11" s="36">
        <v>42151</v>
      </c>
      <c r="C11" s="75" t="s">
        <v>47</v>
      </c>
      <c r="D11" s="76" t="s">
        <v>57</v>
      </c>
      <c r="E11" s="77" t="s">
        <v>55</v>
      </c>
      <c r="F11" s="77" t="s">
        <v>56</v>
      </c>
      <c r="G11" s="22"/>
      <c r="H11" s="23">
        <f t="shared" ref="H11:H14" si="0">IF($D$3="si",($G$5/$G$6*G11),IF($D$3="no",G11*$G$4,0))</f>
        <v>0</v>
      </c>
      <c r="I11" s="24"/>
      <c r="J11" s="25"/>
      <c r="K11" s="48"/>
      <c r="L11" s="113">
        <v>29.858000000000001</v>
      </c>
      <c r="M11" s="28"/>
      <c r="N11" s="114">
        <f t="shared" ref="N11:N14" si="1">SUM(H11:M11)</f>
        <v>29.858000000000001</v>
      </c>
      <c r="O11" s="115">
        <v>29.858000000000001</v>
      </c>
      <c r="P11" s="30" t="str">
        <f t="shared" ref="P11:P14" si="2">IF(F11="Milano","X","")</f>
        <v/>
      </c>
      <c r="Q11" s="2"/>
      <c r="R11" s="49">
        <v>38.61</v>
      </c>
    </row>
    <row r="12" spans="1:18" ht="54.75" customHeight="1">
      <c r="A12" s="31">
        <v>2</v>
      </c>
      <c r="B12" s="118">
        <v>42182</v>
      </c>
      <c r="C12" s="119" t="s">
        <v>47</v>
      </c>
      <c r="D12" s="120" t="s">
        <v>58</v>
      </c>
      <c r="E12" s="121" t="s">
        <v>42</v>
      </c>
      <c r="F12" s="121" t="s">
        <v>56</v>
      </c>
      <c r="G12" s="122"/>
      <c r="H12" s="123">
        <f t="shared" si="0"/>
        <v>0</v>
      </c>
      <c r="I12" s="124"/>
      <c r="J12" s="125"/>
      <c r="K12" s="126"/>
      <c r="L12" s="127"/>
      <c r="M12" s="128"/>
      <c r="N12" s="129">
        <f t="shared" si="1"/>
        <v>0</v>
      </c>
      <c r="O12" s="130">
        <v>-1</v>
      </c>
      <c r="P12" s="131" t="str">
        <f t="shared" si="2"/>
        <v/>
      </c>
      <c r="Q12" s="132"/>
      <c r="R12" s="133">
        <v>-1.3</v>
      </c>
    </row>
    <row r="13" spans="1:18">
      <c r="A13" s="31">
        <v>3</v>
      </c>
      <c r="B13" s="78"/>
      <c r="C13" s="75"/>
      <c r="D13" s="76"/>
      <c r="E13" s="77"/>
      <c r="F13" s="77"/>
      <c r="G13" s="22"/>
      <c r="H13" s="23">
        <f t="shared" si="0"/>
        <v>0</v>
      </c>
      <c r="I13" s="24"/>
      <c r="J13" s="25"/>
      <c r="K13" s="48"/>
      <c r="L13" s="27"/>
      <c r="M13" s="28"/>
      <c r="N13" s="112">
        <f t="shared" si="1"/>
        <v>0</v>
      </c>
      <c r="O13" s="32"/>
      <c r="P13" s="30" t="str">
        <f t="shared" si="2"/>
        <v/>
      </c>
      <c r="Q13" s="2"/>
      <c r="R13" s="51"/>
    </row>
    <row r="14" spans="1:18" ht="48.75" customHeight="1">
      <c r="A14" s="31">
        <v>4</v>
      </c>
      <c r="B14" s="33"/>
      <c r="C14" s="110"/>
      <c r="D14" s="116"/>
      <c r="E14" s="116"/>
      <c r="F14" s="117"/>
      <c r="G14" s="22"/>
      <c r="H14" s="23">
        <f t="shared" si="0"/>
        <v>0</v>
      </c>
      <c r="I14" s="24"/>
      <c r="J14" s="25"/>
      <c r="K14" s="48"/>
      <c r="L14" s="27"/>
      <c r="M14" s="28"/>
      <c r="N14" s="112">
        <f>O14</f>
        <v>0</v>
      </c>
      <c r="O14" s="32"/>
      <c r="P14" s="30" t="str">
        <f t="shared" si="2"/>
        <v/>
      </c>
      <c r="Q14" s="2"/>
      <c r="R14" s="50"/>
    </row>
    <row r="15" spans="1:18">
      <c r="A15" s="31">
        <v>5</v>
      </c>
      <c r="B15" s="78"/>
      <c r="C15" s="75"/>
      <c r="D15" s="76"/>
      <c r="E15" s="77"/>
      <c r="F15" s="77"/>
      <c r="G15" s="22"/>
      <c r="H15" s="23">
        <f t="shared" ref="H15:H18" si="3">IF($D$3="si",($G$5/$G$6*G15),IF($D$3="no",G15*$G$4,0))</f>
        <v>0</v>
      </c>
      <c r="I15" s="24"/>
      <c r="J15" s="25"/>
      <c r="K15" s="48"/>
      <c r="L15" s="27"/>
      <c r="M15" s="28"/>
      <c r="N15" s="112">
        <f t="shared" ref="N15:N18" si="4">SUM(H15:M15)</f>
        <v>0</v>
      </c>
      <c r="O15" s="32"/>
      <c r="P15" s="30" t="str">
        <f t="shared" ref="P15:P18" si="5">IF(F15="Milano","X","")</f>
        <v/>
      </c>
      <c r="Q15" s="2"/>
      <c r="R15" s="51"/>
    </row>
    <row r="16" spans="1:18" ht="30" customHeight="1">
      <c r="A16" s="31">
        <v>6</v>
      </c>
      <c r="B16" s="33"/>
      <c r="C16" s="110"/>
      <c r="D16" s="116"/>
      <c r="E16" s="116"/>
      <c r="F16" s="117"/>
      <c r="G16" s="22"/>
      <c r="H16" s="23">
        <f t="shared" si="3"/>
        <v>0</v>
      </c>
      <c r="I16" s="24"/>
      <c r="J16" s="25"/>
      <c r="K16" s="48"/>
      <c r="L16" s="27"/>
      <c r="M16" s="28"/>
      <c r="N16" s="112">
        <f>O16</f>
        <v>0</v>
      </c>
      <c r="O16" s="32"/>
      <c r="P16" s="30" t="str">
        <f t="shared" si="5"/>
        <v/>
      </c>
      <c r="Q16" s="2"/>
      <c r="R16" s="50"/>
    </row>
    <row r="17" spans="1:18" ht="30" customHeight="1">
      <c r="A17" s="31">
        <v>7</v>
      </c>
      <c r="B17" s="21"/>
      <c r="C17" s="110"/>
      <c r="D17" s="116"/>
      <c r="E17" s="116"/>
      <c r="F17" s="117"/>
      <c r="G17" s="22"/>
      <c r="H17" s="23">
        <f t="shared" si="3"/>
        <v>0</v>
      </c>
      <c r="I17" s="24"/>
      <c r="J17" s="25"/>
      <c r="K17" s="48"/>
      <c r="L17" s="27"/>
      <c r="M17" s="28"/>
      <c r="N17" s="112">
        <f t="shared" si="4"/>
        <v>0</v>
      </c>
      <c r="O17" s="32"/>
      <c r="P17" s="30" t="str">
        <f t="shared" si="5"/>
        <v/>
      </c>
      <c r="Q17" s="2"/>
      <c r="R17" s="50"/>
    </row>
    <row r="18" spans="1:18" ht="30" customHeight="1">
      <c r="A18" s="31">
        <v>8</v>
      </c>
      <c r="B18" s="21"/>
      <c r="C18" s="110"/>
      <c r="D18" s="116"/>
      <c r="E18" s="116"/>
      <c r="F18" s="117"/>
      <c r="G18" s="22"/>
      <c r="H18" s="23">
        <f t="shared" si="3"/>
        <v>0</v>
      </c>
      <c r="I18" s="24"/>
      <c r="J18" s="25"/>
      <c r="K18" s="48"/>
      <c r="L18" s="27"/>
      <c r="M18" s="28"/>
      <c r="N18" s="112">
        <f t="shared" si="4"/>
        <v>0</v>
      </c>
      <c r="O18" s="32"/>
      <c r="P18" s="30" t="str">
        <f t="shared" si="5"/>
        <v/>
      </c>
      <c r="Q18" s="2"/>
      <c r="R18" s="50"/>
    </row>
    <row r="19" spans="1:18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8">
      <c r="A20" s="58"/>
      <c r="B20" s="59"/>
      <c r="C20" s="60"/>
      <c r="D20" s="61"/>
      <c r="E20" s="61"/>
      <c r="F20" s="62"/>
      <c r="G20" s="63"/>
      <c r="H20" s="64"/>
      <c r="I20" s="65"/>
      <c r="J20" s="65"/>
      <c r="K20" s="65"/>
      <c r="L20" s="65"/>
      <c r="M20" s="65"/>
      <c r="N20" s="66"/>
      <c r="O20" s="67"/>
      <c r="P20" s="68"/>
    </row>
    <row r="21" spans="1:18">
      <c r="A21" s="45"/>
      <c r="B21" s="52" t="s">
        <v>36</v>
      </c>
      <c r="C21" s="52"/>
      <c r="D21" s="52"/>
      <c r="E21" s="46"/>
      <c r="F21" s="46"/>
      <c r="G21" s="52" t="s">
        <v>38</v>
      </c>
      <c r="H21" s="52"/>
      <c r="I21" s="52"/>
      <c r="J21" s="46"/>
      <c r="K21" s="46"/>
      <c r="L21" s="52" t="s">
        <v>37</v>
      </c>
      <c r="M21" s="52"/>
      <c r="N21" s="52"/>
      <c r="O21" s="46"/>
      <c r="P21" s="68"/>
    </row>
    <row r="22" spans="1:18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68"/>
    </row>
    <row r="23" spans="1:18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</sheetData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H11:H18 I17:I18 J11:L18 M18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1.49" bottom="0.74803149606299213" header="0.31496062992125984" footer="0.31496062992125984"/>
  <pageSetup paperSize="9"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Nota Spese EUR</vt:lpstr>
      <vt:lpstr>Nota Spese JOD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2015-06-06T07:05:40Z</cp:lastPrinted>
  <dcterms:created xsi:type="dcterms:W3CDTF">2007-03-06T14:42:56Z</dcterms:created>
  <dcterms:modified xsi:type="dcterms:W3CDTF">2015-06-06T07:23:35Z</dcterms:modified>
</cp:coreProperties>
</file>