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Estero'!$A$1:$R$23</definedName>
    <definedName name="_xlnm.Print_Area" localSheetId="0">'Nota Spese Italia'!$A$1:$S$28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12" l="1"/>
  <c r="H11" i="1"/>
  <c r="H11" i="3"/>
  <c r="O7"/>
  <c r="P3" s="1"/>
  <c r="M7"/>
  <c r="L7"/>
  <c r="K7"/>
  <c r="J7"/>
  <c r="I7"/>
  <c r="G7"/>
  <c r="N11" i="1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1"/>
  <c r="N11" i="3"/>
  <c r="N12" l="1"/>
  <c r="H7" i="1"/>
  <c r="P1" s="1"/>
  <c r="P5" s="1"/>
  <c r="P22"/>
  <c r="P21"/>
  <c r="P20"/>
  <c r="N22"/>
  <c r="N21"/>
  <c r="N20"/>
  <c r="P19"/>
  <c r="N19"/>
  <c r="N16"/>
  <c r="N15"/>
  <c r="N12"/>
  <c r="H18" i="3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" i="1"/>
  <c r="P18" i="3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<sst xmlns="http://schemas.openxmlformats.org/spreadsheetml/2006/main" count="121" uniqueCount="61">
  <si>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</si>
  <si>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</si>
  <si>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</si>
  <si>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</si>
  <si>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</si>
  <si>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</si>
  <si>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</si>
  <si>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</si>
  <si>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</si>
  <si>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</si>
  <si>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</si>
  <si>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</si>
  <si>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</si>
  <si>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</si>
  <si>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</si>
  <si>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</si>
  <si>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</si>
  <si>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</si>
  <si>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</si>
  <si>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</si>
  <si>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</si>
  <si>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</si>
  <si>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</si>
  <si>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</si>
  <si>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</si>
  <si>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</si>
  <si>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</si>
  <si>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</si>
  <si>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</si>
  <si>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</si>
  <si>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</si>
  <si>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</si>
  <si>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</si>
  <si>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</si>
  <si>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</si>
  <si>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</si>
  <si>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</si>
  <si>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</si>
  <si>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</si>
  <si>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</si>
  <si>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</si>
  <si>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</si>
  <si>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</si>
  <si>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</si>
  <si>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</si>
  <si>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(importi in Valuta USD)</t>
  </si>
  <si>
    <t>Massimiliano Luppi</t>
  </si>
  <si>
    <t>05 02</t>
  </si>
  <si>
    <t>05 01</t>
  </si>
  <si>
    <t>alloggio</t>
  </si>
  <si>
    <t>PARCHEGGIO</t>
  </si>
  <si>
    <t>MILANO</t>
  </si>
  <si>
    <t>VARESE</t>
  </si>
  <si>
    <t>VARSAVIA</t>
  </si>
  <si>
    <t>VITTO</t>
  </si>
  <si>
    <t>CARBURANTE</t>
  </si>
  <si>
    <t>Demo Polonia</t>
  </si>
  <si>
    <t>Meeting NICE</t>
  </si>
  <si>
    <t>Meeting Nice</t>
  </si>
  <si>
    <t>EXTRA HOTEL</t>
  </si>
  <si>
    <t>Israele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</si>
</sst>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50" zoomScaleSheetLayoutView="50" workbookViewId="0">
      <pane ySplit="5" topLeftCell="A6" activePane="bottomLeft" state="frozen"/>
      <selection pane="bottomLeft" activeCell="M17" sqref="M17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3" t="s">
        <v>0</v>
      </c>
      <c r="C1" s="103"/>
      <c r="D1" s="103"/>
      <c r="E1" s="104" t="s">
        <v>46</v>
      </c>
      <c r="F1" s="104"/>
      <c r="G1" s="46">
        <v>42125</v>
      </c>
      <c r="H1" s="45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181.58857785778579</v>
      </c>
      <c r="Q1" s="3" t="s">
        <v>28</v>
      </c>
    </row>
    <row r="2" spans="1:19" s="8" customFormat="1" ht="35.25" customHeight="1">
      <c r="A2" s="4"/>
      <c r="B2" s="105" t="s">
        <v>2</v>
      </c>
      <c r="C2" s="105"/>
      <c r="D2" s="105"/>
      <c r="E2" s="104"/>
      <c r="F2" s="104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5" t="s">
        <v>26</v>
      </c>
      <c r="C3" s="105"/>
      <c r="D3" s="105"/>
      <c r="E3" s="104" t="s">
        <v>28</v>
      </c>
      <c r="F3" s="104"/>
      <c r="N3" s="10" t="s">
        <v>4</v>
      </c>
      <c r="O3" s="11"/>
      <c r="P3" s="12">
        <f>+O7</f>
        <v>141.61000000000001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8"/>
      <c r="D5" s="20"/>
      <c r="E5" s="54">
        <v>7</v>
      </c>
      <c r="F5" s="14"/>
      <c r="G5" s="10" t="s">
        <v>7</v>
      </c>
      <c r="H5" s="21">
        <v>1.4990000000000001</v>
      </c>
      <c r="N5" s="112" t="s">
        <v>8</v>
      </c>
      <c r="O5" s="112"/>
      <c r="P5" s="22">
        <f>P1-P2-P3-P4</f>
        <v>39.97857785778578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29</v>
      </c>
      <c r="E7" s="133" t="s">
        <v>11</v>
      </c>
      <c r="F7" s="134"/>
      <c r="G7" s="25">
        <f>SUM(G11:G22)</f>
        <v>280</v>
      </c>
      <c r="H7" s="25">
        <f>SUM(H11:H22)</f>
        <v>37.778577857785784</v>
      </c>
      <c r="I7" s="60">
        <f>SUM(I11:I22)</f>
        <v>106.5</v>
      </c>
      <c r="J7" s="65">
        <f>SUM(J11:J22)</f>
        <v>0</v>
      </c>
      <c r="K7" s="61">
        <f>SUM(K11:K22)</f>
        <v>0</v>
      </c>
      <c r="L7" s="61">
        <f>SUM(L11:L22)</f>
        <v>31.89</v>
      </c>
      <c r="M7" s="61">
        <f>SUM(M11:M22)</f>
        <v>5.42</v>
      </c>
      <c r="N7" s="61">
        <f>SUM(N11:N22)</f>
        <v>181.58857785778576</v>
      </c>
      <c r="O7" s="62">
        <f>SUM(O11:O22)</f>
        <v>141.61000000000001</v>
      </c>
      <c r="P7" s="13">
        <f>+N7-SUM(I7:M7)</f>
        <v>37.778577857785791</v>
      </c>
    </row>
    <row r="8" spans="1:19" ht="36" customHeight="1" thickTop="1" thickBot="1">
      <c r="A8" s="138"/>
      <c r="B8" s="59"/>
      <c r="C8" s="139" t="s">
        <v>13</v>
      </c>
      <c r="D8" s="140" t="s">
        <v>25</v>
      </c>
      <c r="E8" s="124" t="s">
        <v>14</v>
      </c>
      <c r="F8" s="141" t="s">
        <v>34</v>
      </c>
      <c r="G8" s="142" t="s">
        <v>15</v>
      </c>
      <c r="H8" s="143" t="s">
        <v>16</v>
      </c>
      <c r="I8" s="117" t="s">
        <v>37</v>
      </c>
      <c r="J8" s="117" t="s">
        <v>39</v>
      </c>
      <c r="K8" s="117" t="s">
        <v>38</v>
      </c>
      <c r="L8" s="131" t="s">
        <v>35</v>
      </c>
      <c r="M8" s="132"/>
      <c r="N8" s="137" t="s">
        <v>17</v>
      </c>
      <c r="O8" s="146" t="s">
        <v>18</v>
      </c>
      <c r="P8" s="107" t="s">
        <v>19</v>
      </c>
      <c r="R8" s="2"/>
    </row>
    <row r="9" spans="1:19" ht="36" customHeight="1" thickTop="1" thickBot="1">
      <c r="A9" s="123"/>
      <c r="B9" s="59" t="s">
        <v>12</v>
      </c>
      <c r="C9" s="124"/>
      <c r="D9" s="124"/>
      <c r="E9" s="124"/>
      <c r="F9" s="141"/>
      <c r="G9" s="142"/>
      <c r="H9" s="144"/>
      <c r="I9" s="116" t="s">
        <v>37</v>
      </c>
      <c r="J9" s="116"/>
      <c r="K9" s="116" t="s">
        <v>36</v>
      </c>
      <c r="L9" s="108" t="s">
        <v>23</v>
      </c>
      <c r="M9" s="136" t="s">
        <v>24</v>
      </c>
      <c r="N9" s="120"/>
      <c r="O9" s="106"/>
      <c r="P9" s="107"/>
      <c r="R9" s="2"/>
    </row>
    <row r="10" spans="1:19" ht="37.5" customHeight="1" thickTop="1" thickBot="1">
      <c r="A10" s="123"/>
      <c r="B10" s="50"/>
      <c r="C10" s="124"/>
      <c r="D10" s="124"/>
      <c r="E10" s="124"/>
      <c r="F10" s="141"/>
      <c r="G10" s="26" t="s">
        <v>20</v>
      </c>
      <c r="H10" s="145"/>
      <c r="I10" s="116"/>
      <c r="J10" s="116"/>
      <c r="K10" s="116"/>
      <c r="L10" s="135"/>
      <c r="M10" s="111"/>
      <c r="N10" s="120"/>
      <c r="O10" s="106"/>
      <c r="P10" s="107"/>
      <c r="R10" s="2"/>
    </row>
    <row r="11" spans="1:19" ht="30" customHeight="1" thickTop="1">
      <c r="A11" s="27">
        <v>1</v>
      </c>
      <c r="B11" s="44">
        <v>42135</v>
      </c>
      <c r="C11" s="29" t="s">
        <v>56</v>
      </c>
      <c r="D11" s="29" t="s">
        <v>50</v>
      </c>
      <c r="E11" s="64"/>
      <c r="F11" s="64" t="s">
        <v>51</v>
      </c>
      <c r="G11" s="93"/>
      <c r="H11" s="96">
        <f>IF($E$3="si",($H$5/$H$6*G11),IF($E$3="no",G11*$H$4,0))</f>
        <v>0</v>
      </c>
      <c r="I11" s="66">
        <v>12</v>
      </c>
      <c r="J11" s="66"/>
      <c r="K11" s="34"/>
      <c r="L11" s="35"/>
      <c r="M11" s="36"/>
      <c r="N11" s="38">
        <f>SUM(H11:M11)</f>
        <v>12</v>
      </c>
      <c r="O11" s="39">
        <v>12</v>
      </c>
      <c r="P11" s="40" t="str">
        <f>IF($F11="Milano","X","")</f>
        <v>X</v>
      </c>
      <c r="R11" s="2"/>
    </row>
    <row r="12" spans="1:19" ht="30" customHeight="1">
      <c r="A12" s="41">
        <v>2</v>
      </c>
      <c r="B12" s="44">
        <v>42135</v>
      </c>
      <c r="C12" s="29" t="s">
        <v>56</v>
      </c>
      <c r="D12" s="43" t="s">
        <v>50</v>
      </c>
      <c r="E12" s="64"/>
      <c r="F12" s="64" t="s">
        <v>52</v>
      </c>
      <c r="G12" s="94"/>
      <c r="H12" s="96">
        <f t="shared" ref="H12:H22" si="0">IF($E$3="si",($H$5/$H$6*G12),IF($E$3="no",G12*$H$4,0))</f>
        <v>0</v>
      </c>
      <c r="I12" s="66">
        <v>32</v>
      </c>
      <c r="J12" s="66"/>
      <c r="K12" s="34"/>
      <c r="L12" s="35"/>
      <c r="M12" s="36"/>
      <c r="N12" s="38">
        <f>SUM(H12:M12)</f>
        <v>32</v>
      </c>
      <c r="O12" s="42">
        <v>32</v>
      </c>
      <c r="P12" s="40" t="str">
        <f t="shared" ref="P12:P22" si="1">IF($F12="Milano","X","")</f>
        <v/>
      </c>
      <c r="R12" s="2"/>
    </row>
    <row r="13" spans="1:19" ht="30" customHeight="1">
      <c r="A13" s="41">
        <v>3</v>
      </c>
      <c r="B13" s="28">
        <v>42137</v>
      </c>
      <c r="C13" s="29" t="s">
        <v>56</v>
      </c>
      <c r="D13" s="29" t="s">
        <v>59</v>
      </c>
      <c r="E13" s="64"/>
      <c r="F13" s="64" t="s">
        <v>53</v>
      </c>
      <c r="G13" s="94"/>
      <c r="H13" s="96">
        <f t="shared" si="0"/>
        <v>0</v>
      </c>
      <c r="I13" s="66"/>
      <c r="J13" s="66"/>
      <c r="K13" s="34"/>
      <c r="L13" s="35">
        <v>31.89</v>
      </c>
      <c r="M13" s="36"/>
      <c r="N13" s="38">
        <f>SUM(H13:M13)</f>
        <v>31.89</v>
      </c>
      <c r="O13" s="42">
        <v>31.89</v>
      </c>
      <c r="P13" s="40" t="str">
        <f t="shared" si="1"/>
        <v/>
      </c>
      <c r="R13" s="2"/>
    </row>
    <row r="14" spans="1:19" ht="30" customHeight="1">
      <c r="A14" s="41">
        <v>4</v>
      </c>
      <c r="B14" s="28">
        <v>42137</v>
      </c>
      <c r="C14" s="29" t="s">
        <v>56</v>
      </c>
      <c r="D14" s="29" t="s">
        <v>54</v>
      </c>
      <c r="E14" s="64"/>
      <c r="F14" s="64" t="s">
        <v>53</v>
      </c>
      <c r="G14" s="94"/>
      <c r="H14" s="96">
        <f t="shared" si="0"/>
        <v>0</v>
      </c>
      <c r="I14" s="66"/>
      <c r="J14" s="66"/>
      <c r="K14" s="34"/>
      <c r="L14" s="35"/>
      <c r="M14" s="36">
        <v>3.22</v>
      </c>
      <c r="N14" s="38">
        <f t="shared" ref="N14:N18" si="2">SUM(H14:M14)</f>
        <v>3.22</v>
      </c>
      <c r="O14" s="42">
        <v>3.22</v>
      </c>
      <c r="P14" s="40" t="str">
        <f t="shared" si="1"/>
        <v/>
      </c>
      <c r="R14" s="2"/>
    </row>
    <row r="15" spans="1:19" ht="30" customHeight="1">
      <c r="A15" s="41">
        <v>5</v>
      </c>
      <c r="B15" s="28">
        <v>42142</v>
      </c>
      <c r="C15" s="29" t="s">
        <v>58</v>
      </c>
      <c r="D15" s="29" t="s">
        <v>50</v>
      </c>
      <c r="E15" s="64"/>
      <c r="F15" s="64" t="s">
        <v>51</v>
      </c>
      <c r="G15" s="94"/>
      <c r="H15" s="96">
        <f t="shared" si="0"/>
        <v>0</v>
      </c>
      <c r="I15" s="66">
        <v>41.5</v>
      </c>
      <c r="J15" s="66"/>
      <c r="K15" s="34"/>
      <c r="L15" s="35"/>
      <c r="M15" s="36"/>
      <c r="N15" s="38">
        <f t="shared" si="2"/>
        <v>41.5</v>
      </c>
      <c r="O15" s="42">
        <v>41.5</v>
      </c>
      <c r="P15" s="40" t="str">
        <f t="shared" si="1"/>
        <v>X</v>
      </c>
      <c r="R15" s="2"/>
    </row>
    <row r="16" spans="1:19" ht="30" customHeight="1">
      <c r="A16" s="41">
        <v>6</v>
      </c>
      <c r="B16" s="28">
        <v>42142</v>
      </c>
      <c r="C16" s="29" t="s">
        <v>58</v>
      </c>
      <c r="D16" s="29" t="s">
        <v>50</v>
      </c>
      <c r="E16" s="64"/>
      <c r="F16" s="64" t="s">
        <v>52</v>
      </c>
      <c r="G16" s="94"/>
      <c r="H16" s="96">
        <f t="shared" si="0"/>
        <v>0</v>
      </c>
      <c r="I16" s="66">
        <v>21</v>
      </c>
      <c r="J16" s="66"/>
      <c r="K16" s="34"/>
      <c r="L16" s="35"/>
      <c r="M16" s="36"/>
      <c r="N16" s="38">
        <f t="shared" si="2"/>
        <v>21</v>
      </c>
      <c r="O16" s="42">
        <v>21</v>
      </c>
      <c r="P16" s="40" t="str">
        <f t="shared" si="1"/>
        <v/>
      </c>
      <c r="R16" s="2"/>
    </row>
    <row r="17" spans="1:18" ht="30" customHeight="1">
      <c r="A17" s="41">
        <v>7</v>
      </c>
      <c r="B17" s="28">
        <v>42142</v>
      </c>
      <c r="C17" s="29" t="s">
        <v>58</v>
      </c>
      <c r="D17" s="29" t="s">
        <v>54</v>
      </c>
      <c r="E17" s="64"/>
      <c r="F17" s="64" t="s">
        <v>52</v>
      </c>
      <c r="G17" s="94"/>
      <c r="H17" s="96">
        <f t="shared" si="0"/>
        <v>0</v>
      </c>
      <c r="I17" s="66"/>
      <c r="J17" s="66"/>
      <c r="K17" s="34"/>
      <c r="L17" s="35"/>
      <c r="M17" s="36">
        <v>2.2000000000000002</v>
      </c>
      <c r="N17" s="38">
        <f t="shared" si="2"/>
        <v>2.2000000000000002</v>
      </c>
      <c r="O17" s="42"/>
      <c r="P17" s="40" t="str">
        <f t="shared" si="1"/>
        <v/>
      </c>
      <c r="R17" s="2"/>
    </row>
    <row r="18" spans="1:18" ht="30" customHeight="1">
      <c r="A18" s="41">
        <v>8</v>
      </c>
      <c r="B18" s="28">
        <v>42135</v>
      </c>
      <c r="C18" s="29" t="s">
        <v>56</v>
      </c>
      <c r="D18" s="29" t="s">
        <v>55</v>
      </c>
      <c r="E18" s="64"/>
      <c r="F18" s="64"/>
      <c r="G18" s="98">
        <v>70</v>
      </c>
      <c r="H18" s="96">
        <f t="shared" si="0"/>
        <v>9.444644464446446</v>
      </c>
      <c r="I18" s="66"/>
      <c r="J18" s="66"/>
      <c r="K18" s="34"/>
      <c r="L18" s="35"/>
      <c r="M18" s="35"/>
      <c r="N18" s="38">
        <f t="shared" si="2"/>
        <v>9.444644464446446</v>
      </c>
      <c r="O18" s="42"/>
      <c r="P18" s="40" t="str">
        <f t="shared" si="1"/>
        <v/>
      </c>
      <c r="R18" s="2"/>
    </row>
    <row r="19" spans="1:18" ht="30" customHeight="1">
      <c r="A19" s="41">
        <v>9</v>
      </c>
      <c r="B19" s="28">
        <v>42137</v>
      </c>
      <c r="C19" s="29" t="s">
        <v>56</v>
      </c>
      <c r="D19" s="43" t="s">
        <v>55</v>
      </c>
      <c r="E19" s="64"/>
      <c r="F19" s="64"/>
      <c r="G19" s="99">
        <v>70</v>
      </c>
      <c r="H19" s="96">
        <f t="shared" si="0"/>
        <v>9.444644464446446</v>
      </c>
      <c r="I19" s="66"/>
      <c r="J19" s="66"/>
      <c r="K19" s="34"/>
      <c r="L19" s="35"/>
      <c r="M19" s="35"/>
      <c r="N19" s="38">
        <f t="shared" ref="N19:N22" si="3">SUM(H19:M19)</f>
        <v>9.444644464446446</v>
      </c>
      <c r="O19" s="42"/>
      <c r="P19" s="40" t="str">
        <f t="shared" si="1"/>
        <v/>
      </c>
      <c r="R19" s="2"/>
    </row>
    <row r="20" spans="1:18" ht="30" customHeight="1">
      <c r="A20" s="41">
        <v>10</v>
      </c>
      <c r="B20" s="28">
        <v>42142</v>
      </c>
      <c r="C20" s="29" t="s">
        <v>58</v>
      </c>
      <c r="D20" s="43" t="s">
        <v>55</v>
      </c>
      <c r="E20" s="64"/>
      <c r="F20" s="64"/>
      <c r="G20" s="99">
        <v>70</v>
      </c>
      <c r="H20" s="96">
        <f t="shared" si="0"/>
        <v>9.444644464446446</v>
      </c>
      <c r="I20" s="66"/>
      <c r="J20" s="66"/>
      <c r="K20" s="34"/>
      <c r="L20" s="35"/>
      <c r="M20" s="35"/>
      <c r="N20" s="38">
        <f t="shared" si="3"/>
        <v>9.444644464446446</v>
      </c>
      <c r="O20" s="42"/>
      <c r="P20" s="40" t="str">
        <f t="shared" si="1"/>
        <v/>
      </c>
      <c r="R20" s="2"/>
    </row>
    <row r="21" spans="1:18" ht="30" customHeight="1">
      <c r="A21" s="41">
        <v>11</v>
      </c>
      <c r="B21" s="28">
        <v>42143</v>
      </c>
      <c r="C21" s="29" t="s">
        <v>58</v>
      </c>
      <c r="D21" s="43" t="s">
        <v>55</v>
      </c>
      <c r="E21" s="64"/>
      <c r="F21" s="64"/>
      <c r="G21" s="99">
        <v>70</v>
      </c>
      <c r="H21" s="96">
        <f t="shared" si="0"/>
        <v>9.444644464446446</v>
      </c>
      <c r="I21" s="66"/>
      <c r="J21" s="66"/>
      <c r="K21" s="34"/>
      <c r="L21" s="35"/>
      <c r="M21" s="35"/>
      <c r="N21" s="38">
        <f t="shared" si="3"/>
        <v>9.444644464446446</v>
      </c>
      <c r="O21" s="42"/>
      <c r="P21" s="40" t="str">
        <f t="shared" si="1"/>
        <v/>
      </c>
      <c r="R21" s="2"/>
    </row>
    <row r="22" spans="1:18" ht="30" customHeight="1">
      <c r="A22" s="41">
        <v>12</v>
      </c>
      <c r="B22" s="28"/>
      <c r="C22" s="29"/>
      <c r="D22" s="43"/>
      <c r="E22" s="64"/>
      <c r="F22" s="64"/>
      <c r="G22" s="95"/>
      <c r="H22" s="96">
        <f t="shared" si="0"/>
        <v>0</v>
      </c>
      <c r="I22" s="66"/>
      <c r="J22" s="66"/>
      <c r="K22" s="34"/>
      <c r="L22" s="35"/>
      <c r="M22" s="35"/>
      <c r="N22" s="38">
        <f t="shared" si="3"/>
        <v>0</v>
      </c>
      <c r="O22" s="42"/>
      <c r="P22" s="40" t="str">
        <f t="shared" si="1"/>
        <v/>
      </c>
      <c r="R22" s="2"/>
    </row>
    <row r="24" spans="1:18">
      <c r="A24" s="55"/>
      <c r="B24" s="56"/>
      <c r="C24" s="56"/>
      <c r="D24" s="56"/>
      <c r="E24" s="56"/>
      <c r="F24" s="56"/>
      <c r="G24" s="56"/>
      <c r="H24" s="56"/>
      <c r="I24" s="56"/>
      <c r="J24" s="97"/>
      <c r="K24" s="97"/>
      <c r="L24" s="56"/>
      <c r="M24" s="56"/>
      <c r="N24" s="56"/>
      <c r="O24" s="56"/>
      <c r="P24" s="97"/>
      <c r="Q24" s="3"/>
    </row>
    <row r="25" spans="1:18">
      <c r="A25" s="77"/>
      <c r="B25" s="78"/>
      <c r="C25" s="79"/>
      <c r="D25" s="80"/>
      <c r="E25" s="80"/>
      <c r="F25" s="81"/>
      <c r="G25" s="82"/>
      <c r="H25" s="83"/>
      <c r="I25" s="84"/>
      <c r="J25" s="97"/>
      <c r="K25" s="97"/>
      <c r="L25" s="84"/>
      <c r="M25" s="84"/>
      <c r="N25" s="85"/>
      <c r="O25" s="86"/>
      <c r="P25" s="97"/>
      <c r="Q25" s="3"/>
    </row>
    <row r="26" spans="1:18">
      <c r="A26" s="55"/>
      <c r="B26" s="71" t="s">
        <v>41</v>
      </c>
      <c r="C26" s="71"/>
      <c r="D26" s="71"/>
      <c r="E26" s="56"/>
      <c r="F26" s="56"/>
      <c r="G26" s="71" t="s">
        <v>43</v>
      </c>
      <c r="H26" s="71"/>
      <c r="I26" s="71"/>
      <c r="J26" s="97"/>
      <c r="K26" s="97"/>
      <c r="L26" s="71" t="s">
        <v>42</v>
      </c>
      <c r="M26" s="71"/>
      <c r="N26" s="71"/>
      <c r="O26" s="56"/>
      <c r="P26" s="97"/>
      <c r="Q26" s="3"/>
    </row>
    <row r="27" spans="1:18">
      <c r="A27" s="55"/>
      <c r="B27" s="56"/>
      <c r="C27" s="56"/>
      <c r="D27" s="56"/>
      <c r="E27" s="56"/>
      <c r="F27" s="56"/>
      <c r="G27" s="56"/>
      <c r="H27" s="56"/>
      <c r="I27" s="56"/>
      <c r="J27" s="97"/>
      <c r="K27" s="97"/>
      <c r="L27" s="56"/>
      <c r="M27" s="56"/>
      <c r="N27" s="56"/>
      <c r="O27" s="56"/>
      <c r="P27" s="97"/>
      <c r="Q27" s="3"/>
    </row>
    <row r="28" spans="1:18">
      <c r="A28" s="55"/>
      <c r="B28" s="56"/>
      <c r="C28" s="56"/>
      <c r="D28" s="56"/>
      <c r="E28" s="56"/>
      <c r="F28" s="56"/>
      <c r="G28" s="56"/>
      <c r="H28" s="56"/>
      <c r="I28" s="56"/>
      <c r="J28" s="97"/>
      <c r="K28" s="97"/>
      <c r="L28" s="56"/>
      <c r="M28" s="56"/>
      <c r="N28" s="56"/>
      <c r="O28" s="56"/>
      <c r="P28" s="97"/>
      <c r="Q28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5 N11:N22">
      <formula1>0</formula1>
      <formula2>0</formula2>
    </dataValidation>
    <dataValidation type="decimal" operator="greaterThanOrEqual" allowBlank="1" showErrorMessage="1" errorTitle="Valore" error="Inserire un numero maggiore o uguale a 0 (zero)!" sqref="H25:M25 H12:J22 H11:K11 K17:K22 L11:M22">
      <formula1>0</formula1>
      <formula2>0</formula2>
    </dataValidation>
    <dataValidation type="textLength" operator="greaterThan" allowBlank="1" showErrorMessage="1" sqref="D25:E25 F19:F22">
      <formula1>1</formula1>
      <formula2>0</formula2>
    </dataValidation>
    <dataValidation type="textLength" operator="greaterThan" sqref="F25 G19:G22">
      <formula1>1</formula1>
      <formula2>0</formula2>
    </dataValidation>
    <dataValidation type="date" operator="greaterThanOrEqual" showErrorMessage="1" errorTitle="Data" error="Inserire una data superiore al 1/11/2000" sqref="B25 B11:B12">
      <formula1>36831</formula1>
      <formula2>0</formula2>
    </dataValidation>
    <dataValidation type="textLength" operator="greaterThan" allowBlank="1" sqref="C25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50" zoomScaleSheetLayoutView="50" workbookViewId="0">
      <pane ySplit="5" topLeftCell="A6" activePane="bottomLeft" state="frozen"/>
      <selection pane="bottomLeft" activeCell="J15" sqref="J1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3" t="s">
        <v>0</v>
      </c>
      <c r="C1" s="103"/>
      <c r="D1" s="104" t="s">
        <v>44</v>
      </c>
      <c r="E1" s="104"/>
      <c r="F1" s="46">
        <v>42125</v>
      </c>
      <c r="G1" s="45" t="s">
        <v>47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145.05000000000001</v>
      </c>
      <c r="Q1" s="3" t="s">
        <v>28</v>
      </c>
      <c r="R1" s="147">
        <f>R11</f>
        <v>130.19</v>
      </c>
    </row>
    <row r="2" spans="1:18" s="8" customFormat="1" ht="57.75" customHeight="1">
      <c r="A2" s="4"/>
      <c r="B2" s="105" t="s">
        <v>2</v>
      </c>
      <c r="C2" s="105"/>
      <c r="D2" s="104"/>
      <c r="E2" s="104"/>
      <c r="F2" s="9"/>
      <c r="G2" s="9"/>
      <c r="N2" s="10" t="s">
        <v>3</v>
      </c>
      <c r="O2" s="11"/>
      <c r="P2" s="12"/>
      <c r="Q2" s="3" t="s">
        <v>27</v>
      </c>
      <c r="R2" s="147"/>
    </row>
    <row r="3" spans="1:18" s="8" customFormat="1" ht="35.25" customHeight="1">
      <c r="A3" s="4"/>
      <c r="B3" s="105" t="s">
        <v>26</v>
      </c>
      <c r="C3" s="105"/>
      <c r="D3" s="104" t="s">
        <v>28</v>
      </c>
      <c r="E3" s="104"/>
      <c r="N3" s="10" t="s">
        <v>4</v>
      </c>
      <c r="O3" s="11"/>
      <c r="P3" s="57">
        <f>+O7</f>
        <v>145.05000000000001</v>
      </c>
      <c r="Q3" s="13"/>
      <c r="R3" s="147">
        <f>R11</f>
        <v>130.19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54">
        <v>1</v>
      </c>
      <c r="E5" s="14"/>
      <c r="F5" s="10" t="s">
        <v>7</v>
      </c>
      <c r="G5" s="72">
        <v>1.1100000000000001</v>
      </c>
      <c r="N5" s="112" t="s">
        <v>8</v>
      </c>
      <c r="O5" s="112"/>
      <c r="P5" s="53">
        <f>P1-P2-P3-P4</f>
        <v>0</v>
      </c>
      <c r="Q5" s="13"/>
      <c r="R5" s="147">
        <f>R1-R3</f>
        <v>0</v>
      </c>
    </row>
    <row r="6" spans="1:18" s="8" customFormat="1" ht="43.5" customHeight="1" thickTop="1" thickBot="1">
      <c r="A6" s="4"/>
      <c r="B6" s="51" t="s">
        <v>45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13" t="s">
        <v>30</v>
      </c>
      <c r="B7" s="114"/>
      <c r="C7" s="115"/>
      <c r="D7" s="121" t="s">
        <v>11</v>
      </c>
      <c r="E7" s="122"/>
      <c r="F7" s="122"/>
      <c r="G7" s="92">
        <f>SUM(G11:G18)</f>
        <v>0</v>
      </c>
      <c r="H7" s="90">
        <f>SUM(H11:H18)</f>
        <v>0</v>
      </c>
      <c r="I7" s="74">
        <f>SUM(I11:I18)</f>
        <v>0</v>
      </c>
      <c r="J7" s="74">
        <f>SUM(J11:J18)</f>
        <v>0</v>
      </c>
      <c r="K7" s="74">
        <f>SUM(K11:K18)</f>
        <v>0</v>
      </c>
      <c r="L7" s="74">
        <f>SUM(L11:L18)</f>
        <v>145.05000000000001</v>
      </c>
      <c r="M7" s="75">
        <f>SUM(M11:M18)</f>
        <v>0</v>
      </c>
      <c r="N7" s="73">
        <f>SUM(N11:N18)</f>
        <v>145.05000000000001</v>
      </c>
      <c r="O7" s="76">
        <f>SUM(O11:O18)</f>
        <v>145.05000000000001</v>
      </c>
      <c r="P7" s="13">
        <f>+N7-SUM(H7:M7)</f>
        <v>0</v>
      </c>
    </row>
    <row r="8" spans="1:18" ht="36" customHeight="1" thickTop="1" thickBot="1">
      <c r="A8" s="123"/>
      <c r="B8" s="124" t="s">
        <v>12</v>
      </c>
      <c r="C8" s="124" t="s">
        <v>13</v>
      </c>
      <c r="D8" s="125" t="s">
        <v>25</v>
      </c>
      <c r="E8" s="124" t="s">
        <v>33</v>
      </c>
      <c r="F8" s="127" t="s">
        <v>32</v>
      </c>
      <c r="G8" s="128" t="s">
        <v>15</v>
      </c>
      <c r="H8" s="130" t="s">
        <v>16</v>
      </c>
      <c r="I8" s="116" t="s">
        <v>37</v>
      </c>
      <c r="J8" s="117" t="s">
        <v>39</v>
      </c>
      <c r="K8" s="117" t="s">
        <v>38</v>
      </c>
      <c r="L8" s="118" t="s">
        <v>22</v>
      </c>
      <c r="M8" s="119"/>
      <c r="N8" s="120" t="s">
        <v>17</v>
      </c>
      <c r="O8" s="106" t="s">
        <v>18</v>
      </c>
      <c r="P8" s="107" t="s">
        <v>19</v>
      </c>
      <c r="Q8" s="2"/>
      <c r="R8" s="100" t="s">
        <v>40</v>
      </c>
    </row>
    <row r="9" spans="1:18" ht="36" customHeight="1" thickTop="1" thickBot="1">
      <c r="A9" s="123"/>
      <c r="B9" s="124" t="s">
        <v>12</v>
      </c>
      <c r="C9" s="124"/>
      <c r="D9" s="126"/>
      <c r="E9" s="124"/>
      <c r="F9" s="127"/>
      <c r="G9" s="129"/>
      <c r="H9" s="130" t="s">
        <v>37</v>
      </c>
      <c r="I9" s="116" t="s">
        <v>37</v>
      </c>
      <c r="J9" s="116"/>
      <c r="K9" s="116" t="s">
        <v>36</v>
      </c>
      <c r="L9" s="108" t="s">
        <v>23</v>
      </c>
      <c r="M9" s="110" t="s">
        <v>24</v>
      </c>
      <c r="N9" s="120"/>
      <c r="O9" s="106"/>
      <c r="P9" s="107"/>
      <c r="Q9" s="2"/>
      <c r="R9" s="101"/>
    </row>
    <row r="10" spans="1:18" ht="37.5" customHeight="1" thickTop="1" thickBot="1">
      <c r="A10" s="123"/>
      <c r="B10" s="124"/>
      <c r="C10" s="124"/>
      <c r="D10" s="126"/>
      <c r="E10" s="124"/>
      <c r="F10" s="127"/>
      <c r="G10" s="89" t="s">
        <v>20</v>
      </c>
      <c r="H10" s="130"/>
      <c r="I10" s="116"/>
      <c r="J10" s="116"/>
      <c r="K10" s="116"/>
      <c r="L10" s="109"/>
      <c r="M10" s="111"/>
      <c r="N10" s="120"/>
      <c r="O10" s="106"/>
      <c r="P10" s="107"/>
      <c r="Q10" s="2"/>
      <c r="R10" s="102"/>
    </row>
    <row r="11" spans="1:18" ht="30" customHeight="1" thickTop="1">
      <c r="A11" s="27">
        <v>1</v>
      </c>
      <c r="B11" s="44">
        <v>42137</v>
      </c>
      <c r="C11" s="29" t="s">
        <v>57</v>
      </c>
      <c r="D11" s="30" t="s">
        <v>49</v>
      </c>
      <c r="E11" s="30" t="s">
        <v>60</v>
      </c>
      <c r="F11" s="31"/>
      <c r="G11" s="88"/>
      <c r="H11" s="33">
        <f>IF($D$3="si",($G$5/$G$6*G11),IF($D$3="no",G11*$G$4,0))</f>
        <v>0</v>
      </c>
      <c r="I11" s="34"/>
      <c r="J11" s="35"/>
      <c r="K11" s="63"/>
      <c r="L11" s="63">
        <v>145.05000000000001</v>
      </c>
      <c r="M11" s="37"/>
      <c r="N11" s="38">
        <f>SUM(H11:M11)</f>
        <v>145.05000000000001</v>
      </c>
      <c r="O11" s="39">
        <v>145.05000000000001</v>
      </c>
      <c r="P11" s="40"/>
      <c r="Q11" s="2"/>
      <c r="R11" s="67">
        <v>130.19</v>
      </c>
    </row>
    <row r="12" spans="1:18" ht="30" customHeight="1">
      <c r="A12" s="41">
        <v>2</v>
      </c>
      <c r="B12" s="44"/>
      <c r="C12" s="43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3"/>
      <c r="L12" s="36"/>
      <c r="M12" s="37"/>
      <c r="N12" s="38">
        <f>SUM(H12:M12)</f>
        <v>0</v>
      </c>
      <c r="O12" s="42"/>
      <c r="P12" s="40"/>
      <c r="Q12" s="2"/>
      <c r="R12" s="67"/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33">
        <f t="shared" ref="H13:H18" si="0">IF($D$3="si",($G$5/$G$6*G13),IF($D$3="no",G13*$G$4,0))</f>
        <v>0</v>
      </c>
      <c r="I13" s="34"/>
      <c r="J13" s="35"/>
      <c r="K13" s="63"/>
      <c r="L13" s="36"/>
      <c r="M13" s="37"/>
      <c r="N13" s="38">
        <f t="shared" ref="N13:N18" si="1">SUM(H13:M13)</f>
        <v>0</v>
      </c>
      <c r="O13" s="42"/>
      <c r="P13" s="40" t="str">
        <f t="shared" ref="P13:P18" si="2">IF(F13="Milano","X","")</f>
        <v/>
      </c>
      <c r="Q13" s="2"/>
      <c r="R13" s="68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63"/>
      <c r="L14" s="36"/>
      <c r="M14" s="37"/>
      <c r="N14" s="38">
        <f t="shared" si="1"/>
        <v>0</v>
      </c>
      <c r="O14" s="42"/>
      <c r="P14" s="40" t="str">
        <f t="shared" si="2"/>
        <v/>
      </c>
      <c r="Q14" s="2"/>
      <c r="R14" s="69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si="2"/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0 C12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2015-06-15T10:46:08Z</cp:lastPrinted>
  <dcterms:created xsi:type="dcterms:W3CDTF">2007-03-06T14:42:56Z</dcterms:created>
  <dcterms:modified xsi:type="dcterms:W3CDTF">2015-06-15T10:52:50Z</dcterms:modified>
</cp:coreProperties>
</file>