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1"/>
  </bookViews>
  <sheets>
    <sheet name="EURO" sheetId="1" r:id="rId1"/>
    <sheet name="KN" sheetId="2" r:id="rId2"/>
  </sheets>
  <calcPr calcId="125725"/>
</workbook>
</file>

<file path=xl/calcChain.xml><?xml version="1.0" encoding="utf-8"?>
<calcChain xmlns="http://schemas.openxmlformats.org/spreadsheetml/2006/main">
  <c r="Q3" i="2"/>
  <c r="Q1"/>
  <c r="P19" i="1"/>
  <c r="N19"/>
  <c r="H19"/>
  <c r="P18"/>
  <c r="N18"/>
  <c r="P17"/>
  <c r="N17"/>
  <c r="H17"/>
  <c r="P16"/>
  <c r="N16"/>
  <c r="H16"/>
  <c r="P15"/>
  <c r="H15"/>
  <c r="N15" s="1"/>
  <c r="Q5" i="2" l="1"/>
  <c r="P18"/>
  <c r="H18"/>
  <c r="N18" s="1"/>
  <c r="P17"/>
  <c r="H17"/>
  <c r="N17" s="1"/>
  <c r="P16"/>
  <c r="H16"/>
  <c r="N16" s="1"/>
  <c r="P15"/>
  <c r="H15"/>
  <c r="N15" s="1"/>
  <c r="P14"/>
  <c r="H14"/>
  <c r="N14" s="1"/>
  <c r="P13"/>
  <c r="H13"/>
  <c r="N13" s="1"/>
  <c r="H12"/>
  <c r="N12" s="1"/>
  <c r="H11"/>
  <c r="N11" s="1"/>
  <c r="O7"/>
  <c r="P3" s="1"/>
  <c r="M7"/>
  <c r="L7"/>
  <c r="K7"/>
  <c r="J7"/>
  <c r="I7"/>
  <c r="G7"/>
  <c r="N7" l="1"/>
  <c r="H7"/>
  <c r="P1" s="1"/>
  <c r="P5" l="1"/>
  <c r="M1"/>
  <c r="P20" i="1" l="1"/>
  <c r="H20"/>
  <c r="N20" s="1"/>
  <c r="P14"/>
  <c r="H14"/>
  <c r="N14" s="1"/>
  <c r="P13"/>
  <c r="H13"/>
  <c r="N13" s="1"/>
  <c r="P12"/>
  <c r="H12"/>
  <c r="N12" s="1"/>
  <c r="P11"/>
  <c r="H11"/>
  <c r="N11" s="1"/>
  <c r="O7"/>
  <c r="P3" s="1"/>
  <c r="M7"/>
  <c r="L7"/>
  <c r="K7"/>
  <c r="J7"/>
  <c r="I7"/>
  <c r="G7"/>
  <c r="N7" l="1"/>
  <c r="P7" s="1"/>
  <c r="H7"/>
  <c r="P1" s="1"/>
  <c r="P5" l="1"/>
  <c r="M1"/>
</calcChain>
</file>

<file path=xl/comments1.xml><?xml version="1.0" encoding="utf-8"?>
<comments xmlns="http://schemas.openxmlformats.org/spreadsheetml/2006/main">
  <authors>
    <author/>
  </authors>
  <commentList>
    <comment ref="H1" authorId="0">
      <text>
        <r>
          <rPr>
            <sz val="14"/>
            <color rgb="FF000000"/>
            <rFont val="Tahoma"/>
            <family val="2"/>
            <charset val="1"/>
          </rPr>
          <t>Indicare Mese_# Progressivo</t>
        </r>
      </text>
    </comment>
    <comment ref="E5" authorId="0">
      <text>
        <r>
          <rPr>
            <b/>
            <sz val="14"/>
            <color rgb="FF000000"/>
            <rFont val="Tahoma"/>
            <family val="2"/>
            <charset val="1"/>
          </rPr>
          <t xml:space="preserve">Indicare numero dei giustificativi allegati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1" authorId="0">
      <text>
        <r>
          <rPr>
            <sz val="14"/>
            <color rgb="FF000000"/>
            <rFont val="Tahoma"/>
            <family val="2"/>
            <charset val="1"/>
          </rPr>
          <t>Indicare Mese_# Progressivo</t>
        </r>
      </text>
    </comment>
    <comment ref="D5" authorId="0">
      <text>
        <r>
          <rPr>
            <b/>
            <sz val="14"/>
            <color rgb="FF000000"/>
            <rFont val="Tahoma"/>
            <family val="2"/>
            <charset val="1"/>
          </rPr>
          <t xml:space="preserve">Indicare numero dei giustificativi allegati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<sst xmlns="http://schemas.openxmlformats.org/spreadsheetml/2006/main" count="140" uniqueCount="64">
  <si>
    <t>Nominativo</t>
  </si>
  <si>
    <t>Davide Romualdi</t>
  </si>
  <si>
    <t>Check</t>
  </si>
  <si>
    <t>Totale Rimb. Spese -</t>
  </si>
  <si>
    <t>si</t>
  </si>
  <si>
    <t>Responsabile</t>
  </si>
  <si>
    <t>Alessandro Scarafile</t>
  </si>
  <si>
    <t>Anticipo contanti/banca</t>
  </si>
  <si>
    <t>no</t>
  </si>
  <si>
    <t>AUTO AZIENDALI</t>
  </si>
  <si>
    <t>Anticipo carta di credito</t>
  </si>
  <si>
    <t>Costo KM ACI -</t>
  </si>
  <si>
    <t>Saldo a debito mese precedente</t>
  </si>
  <si>
    <t>Num. Scontrini Allegati:</t>
  </si>
  <si>
    <t>Costo carburante -</t>
  </si>
  <si>
    <t>TOTALE DOVUTO</t>
  </si>
  <si>
    <t>(importi in Euro € )</t>
  </si>
  <si>
    <t>Consumo autovettura -</t>
  </si>
  <si>
    <t>SPESE ITALIA</t>
  </si>
  <si>
    <t>TOTALI DEL MESE</t>
  </si>
  <si>
    <t>COMMESSA</t>
  </si>
  <si>
    <t>DESCRIZIONE 
(specificare tipologia di spesa)</t>
  </si>
  <si>
    <t>Indirizzo</t>
  </si>
  <si>
    <t>Città
(Inserire "Milano" o altra città ove è stata effettuata la spesa)</t>
  </si>
  <si>
    <t>AUTO</t>
  </si>
  <si>
    <t>RIMBORSO CARBURANTE</t>
  </si>
  <si>
    <t>SPESE AUTO (PARK / AUTOSTRADA / ECC)</t>
  </si>
  <si>
    <t>VARIE VIAGGI (Taxi, Bus ecc)</t>
  </si>
  <si>
    <t>VARIE (Acquisti on-line, ricariche telefoniche ecc)</t>
  </si>
  <si>
    <t>SPESE VITTO  / ALLOGGIO</t>
  </si>
  <si>
    <t>Totale SPESA</t>
  </si>
  <si>
    <t>di cui SPESA TOTALE CON CARTA CREDITO AZIENDALE</t>
  </si>
  <si>
    <t>Indeducibile</t>
  </si>
  <si>
    <t>DATA</t>
  </si>
  <si>
    <t>VARIE (Taxi / BUS / VARIE)</t>
  </si>
  <si>
    <t>Fatture / Ricevute Fiscali</t>
  </si>
  <si>
    <t>Scontrini Fiscali</t>
  </si>
  <si>
    <t>KM</t>
  </si>
  <si>
    <t>Uso Auto personale</t>
  </si>
  <si>
    <t>Somma Lombardo</t>
  </si>
  <si>
    <t>Casello  Lainate</t>
  </si>
  <si>
    <t>Lainate</t>
  </si>
  <si>
    <t>Cibo/Bevande</t>
  </si>
  <si>
    <t>Firma Dipendente</t>
  </si>
  <si>
    <t>Verifica Amministrativa</t>
  </si>
  <si>
    <t>Autorizzazione Responsabile Amministrativo</t>
  </si>
  <si>
    <t>Romualdi Davide</t>
  </si>
  <si>
    <t>SPESE ESTERO</t>
  </si>
  <si>
    <t>Paese</t>
  </si>
  <si>
    <t>Valuta</t>
  </si>
  <si>
    <t>SPESE VITTO / ALLOGGIO</t>
  </si>
  <si>
    <t>Controvalore € Carta Credito</t>
  </si>
  <si>
    <t>04_01</t>
  </si>
  <si>
    <t>Demo Zagabria</t>
  </si>
  <si>
    <t>Prelievo 150</t>
  </si>
  <si>
    <t>04_02</t>
  </si>
  <si>
    <t>Malpensa Express</t>
  </si>
  <si>
    <t>Milano</t>
  </si>
  <si>
    <t>Taxi</t>
  </si>
  <si>
    <t>Croatia</t>
  </si>
  <si>
    <t>KN</t>
  </si>
  <si>
    <t xml:space="preserve">Parcheggio aeroporto 3gg + spesa personale </t>
  </si>
  <si>
    <t>Extra Hotel</t>
  </si>
  <si>
    <t>(importi in Valuta HKR)</t>
  </si>
</sst>
</file>

<file path=xl/styles.xml><?xml version="1.0" encoding="utf-8"?>
<styleSheet xmlns="http://schemas.openxmlformats.org/spreadsheetml/2006/main">
  <numFmts count="10">
    <numFmt numFmtId="164" formatCode="mmmm\ yyyy"/>
    <numFmt numFmtId="165" formatCode="_-[$€-2]\ * #,##0.00_-;\-[$€-2]\ * #,##0.00_-;_-[$€-2]\ * \-??_-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#,##0.00_ ;\-#,##0.00\ "/>
    <numFmt numFmtId="173" formatCode="&quot;€&quot;\ 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4"/>
      <color rgb="FF000000"/>
      <name val="Tahoma"/>
      <family val="2"/>
      <charset val="1"/>
    </font>
    <font>
      <b/>
      <sz val="14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b/>
      <sz val="14"/>
      <color rgb="FFFF0000"/>
      <name val="Gulim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ck">
        <color indexed="8"/>
      </bottom>
      <diagonal/>
    </border>
  </borders>
  <cellStyleXfs count="3">
    <xf numFmtId="0" fontId="0" fillId="0" borderId="0"/>
    <xf numFmtId="165" fontId="1" fillId="0" borderId="0" applyBorder="0" applyProtection="0"/>
    <xf numFmtId="165" fontId="8" fillId="0" borderId="0" applyFill="0" applyBorder="0" applyAlignment="0" applyProtection="0"/>
  </cellStyleXfs>
  <cellXfs count="92">
    <xf numFmtId="0" fontId="0" fillId="0" borderId="0" xfId="0"/>
    <xf numFmtId="0" fontId="5" fillId="0" borderId="0" xfId="0" applyNumberFormat="1" applyFont="1" applyAlignment="1" applyProtection="1">
      <alignment horizontal="center" vertical="center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0" fontId="5" fillId="3" borderId="6" xfId="0" applyNumberFormat="1" applyFont="1" applyFill="1" applyBorder="1" applyAlignment="1" applyProtection="1">
      <alignment horizontal="left" vertical="center"/>
    </xf>
    <xf numFmtId="0" fontId="5" fillId="3" borderId="7" xfId="0" applyNumberFormat="1" applyFont="1" applyFill="1" applyBorder="1" applyAlignment="1" applyProtection="1">
      <alignment horizontal="left" vertical="center"/>
    </xf>
    <xf numFmtId="165" fontId="6" fillId="3" borderId="8" xfId="2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left" vertical="center"/>
    </xf>
    <xf numFmtId="0" fontId="5" fillId="2" borderId="7" xfId="0" applyNumberFormat="1" applyFont="1" applyFill="1" applyBorder="1" applyAlignment="1" applyProtection="1">
      <alignment horizontal="left" vertical="center"/>
    </xf>
    <xf numFmtId="166" fontId="6" fillId="2" borderId="8" xfId="2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5" fontId="5" fillId="2" borderId="8" xfId="2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2" borderId="9" xfId="0" applyNumberFormat="1" applyFont="1" applyFill="1" applyBorder="1" applyAlignment="1" applyProtection="1">
      <alignment horizontal="left" vertical="center"/>
    </xf>
    <xf numFmtId="0" fontId="5" fillId="2" borderId="10" xfId="0" applyNumberFormat="1" applyFont="1" applyFill="1" applyBorder="1" applyAlignment="1" applyProtection="1">
      <alignment horizontal="left" vertical="center"/>
    </xf>
    <xf numFmtId="166" fontId="6" fillId="2" borderId="11" xfId="2" applyNumberFormat="1" applyFont="1" applyFill="1" applyBorder="1" applyAlignment="1" applyProtection="1">
      <alignment horizontal="right" vertical="center"/>
      <protection locked="0"/>
    </xf>
    <xf numFmtId="0" fontId="5" fillId="2" borderId="6" xfId="0" applyNumberFormat="1" applyFont="1" applyFill="1" applyBorder="1" applyAlignment="1" applyProtection="1">
      <alignment vertical="center"/>
    </xf>
    <xf numFmtId="0" fontId="5" fillId="2" borderId="7" xfId="0" applyNumberFormat="1" applyFont="1" applyFill="1" applyBorder="1" applyAlignment="1" applyProtection="1">
      <alignment vertical="center"/>
    </xf>
    <xf numFmtId="0" fontId="5" fillId="2" borderId="8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 applyProtection="1">
      <alignment vertical="center"/>
    </xf>
    <xf numFmtId="167" fontId="5" fillId="2" borderId="14" xfId="2" applyNumberFormat="1" applyFont="1" applyFill="1" applyBorder="1" applyAlignment="1" applyProtection="1">
      <alignment horizontal="right" vertical="center"/>
      <protection locked="0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5" fillId="5" borderId="2" xfId="0" applyNumberFormat="1" applyFont="1" applyFill="1" applyBorder="1" applyAlignment="1" applyProtection="1">
      <alignment vertical="center"/>
    </xf>
    <xf numFmtId="0" fontId="5" fillId="5" borderId="3" xfId="0" applyNumberFormat="1" applyFont="1" applyFill="1" applyBorder="1" applyAlignment="1" applyProtection="1">
      <alignment vertical="center"/>
    </xf>
    <xf numFmtId="38" fontId="5" fillId="7" borderId="17" xfId="0" applyNumberFormat="1" applyFont="1" applyFill="1" applyBorder="1" applyAlignment="1" applyProtection="1">
      <alignment horizontal="center" vertical="center"/>
    </xf>
    <xf numFmtId="168" fontId="5" fillId="7" borderId="18" xfId="0" applyNumberFormat="1" applyFont="1" applyFill="1" applyBorder="1" applyAlignment="1" applyProtection="1">
      <alignment horizontal="right" vertical="center"/>
    </xf>
    <xf numFmtId="168" fontId="5" fillId="7" borderId="19" xfId="0" applyNumberFormat="1" applyFont="1" applyFill="1" applyBorder="1" applyAlignment="1" applyProtection="1">
      <alignment horizontal="right" vertical="center"/>
    </xf>
    <xf numFmtId="168" fontId="5" fillId="7" borderId="20" xfId="0" applyNumberFormat="1" applyFont="1" applyFill="1" applyBorder="1" applyAlignment="1" applyProtection="1">
      <alignment horizontal="right" vertical="center"/>
    </xf>
    <xf numFmtId="168" fontId="5" fillId="7" borderId="21" xfId="0" applyNumberFormat="1" applyFont="1" applyFill="1" applyBorder="1" applyAlignment="1" applyProtection="1">
      <alignment horizontal="right" vertical="center"/>
    </xf>
    <xf numFmtId="0" fontId="6" fillId="6" borderId="23" xfId="0" applyFont="1" applyFill="1" applyBorder="1" applyAlignment="1" applyProtection="1">
      <alignment horizontal="center" vertical="center"/>
    </xf>
    <xf numFmtId="0" fontId="6" fillId="6" borderId="24" xfId="0" applyFont="1" applyFill="1" applyBorder="1" applyAlignment="1" applyProtection="1">
      <alignment horizontal="center" vertical="center"/>
    </xf>
    <xf numFmtId="0" fontId="5" fillId="7" borderId="41" xfId="0" applyFont="1" applyFill="1" applyBorder="1" applyAlignment="1" applyProtection="1">
      <alignment horizontal="center" vertical="center" wrapText="1"/>
    </xf>
    <xf numFmtId="169" fontId="5" fillId="8" borderId="43" xfId="0" applyNumberFormat="1" applyFont="1" applyFill="1" applyBorder="1" applyAlignment="1" applyProtection="1">
      <alignment horizontal="center" vertical="center"/>
    </xf>
    <xf numFmtId="170" fontId="5" fillId="0" borderId="44" xfId="0" applyNumberFormat="1" applyFont="1" applyBorder="1" applyAlignment="1" applyProtection="1">
      <alignment horizontal="center" vertical="center"/>
      <protection locked="0"/>
    </xf>
    <xf numFmtId="49" fontId="5" fillId="0" borderId="44" xfId="0" applyNumberFormat="1" applyFont="1" applyBorder="1" applyAlignment="1" applyProtection="1">
      <alignment horizontal="left" vertical="center"/>
      <protection locked="0"/>
    </xf>
    <xf numFmtId="49" fontId="5" fillId="0" borderId="45" xfId="0" applyNumberFormat="1" applyFont="1" applyBorder="1" applyAlignment="1" applyProtection="1">
      <alignment horizontal="left" vertical="center"/>
      <protection locked="0"/>
    </xf>
    <xf numFmtId="49" fontId="5" fillId="0" borderId="46" xfId="0" applyNumberFormat="1" applyFont="1" applyBorder="1" applyAlignment="1" applyProtection="1">
      <alignment horizontal="left" vertical="center"/>
      <protection locked="0"/>
    </xf>
    <xf numFmtId="0" fontId="5" fillId="0" borderId="47" xfId="0" applyFont="1" applyBorder="1" applyAlignment="1" applyProtection="1">
      <alignment vertical="center"/>
      <protection locked="0"/>
    </xf>
    <xf numFmtId="171" fontId="5" fillId="0" borderId="48" xfId="0" applyNumberFormat="1" applyFont="1" applyBorder="1" applyAlignment="1" applyProtection="1">
      <alignment horizontal="right" vertical="center"/>
    </xf>
    <xf numFmtId="171" fontId="5" fillId="0" borderId="49" xfId="0" applyNumberFormat="1" applyFont="1" applyBorder="1" applyAlignment="1" applyProtection="1">
      <alignment horizontal="right" vertical="center"/>
    </xf>
    <xf numFmtId="171" fontId="5" fillId="0" borderId="49" xfId="0" applyNumberFormat="1" applyFont="1" applyBorder="1" applyAlignment="1" applyProtection="1">
      <alignment horizontal="right" vertical="center"/>
      <protection locked="0"/>
    </xf>
    <xf numFmtId="165" fontId="5" fillId="3" borderId="50" xfId="2" applyFont="1" applyFill="1" applyBorder="1" applyAlignment="1" applyProtection="1">
      <alignment horizontal="right" vertical="center"/>
    </xf>
    <xf numFmtId="4" fontId="5" fillId="2" borderId="47" xfId="0" applyNumberFormat="1" applyFont="1" applyFill="1" applyBorder="1" applyAlignment="1" applyProtection="1">
      <alignment vertical="center"/>
      <protection locked="0"/>
    </xf>
    <xf numFmtId="0" fontId="6" fillId="0" borderId="47" xfId="0" applyFont="1" applyBorder="1" applyAlignment="1" applyProtection="1">
      <alignment vertical="center"/>
    </xf>
    <xf numFmtId="169" fontId="5" fillId="8" borderId="51" xfId="0" applyNumberFormat="1" applyFont="1" applyFill="1" applyBorder="1" applyAlignment="1" applyProtection="1">
      <alignment horizontal="center" vertical="center"/>
    </xf>
    <xf numFmtId="4" fontId="5" fillId="2" borderId="5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</xf>
    <xf numFmtId="172" fontId="5" fillId="3" borderId="50" xfId="2" applyNumberFormat="1" applyFont="1" applyFill="1" applyBorder="1" applyAlignment="1" applyProtection="1">
      <alignment horizontal="right" vertical="center"/>
    </xf>
    <xf numFmtId="2" fontId="6" fillId="3" borderId="8" xfId="2" applyNumberFormat="1" applyFont="1" applyFill="1" applyBorder="1" applyAlignment="1" applyProtection="1">
      <alignment horizontal="right" vertical="center"/>
    </xf>
    <xf numFmtId="2" fontId="6" fillId="2" borderId="8" xfId="2" applyNumberFormat="1" applyFont="1" applyFill="1" applyBorder="1" applyAlignment="1" applyProtection="1">
      <alignment horizontal="right" vertical="center"/>
      <protection locked="0"/>
    </xf>
    <xf numFmtId="2" fontId="6" fillId="2" borderId="11" xfId="2" applyNumberFormat="1" applyFont="1" applyFill="1" applyBorder="1" applyAlignment="1" applyProtection="1">
      <alignment horizontal="right" vertical="center"/>
      <protection locked="0"/>
    </xf>
    <xf numFmtId="2" fontId="6" fillId="4" borderId="13" xfId="0" applyNumberFormat="1" applyFont="1" applyFill="1" applyBorder="1" applyAlignment="1" applyProtection="1">
      <alignment vertical="center"/>
    </xf>
    <xf numFmtId="173" fontId="6" fillId="0" borderId="0" xfId="0" applyNumberFormat="1" applyFont="1" applyAlignment="1" applyProtection="1">
      <alignment vertical="center"/>
    </xf>
    <xf numFmtId="173" fontId="6" fillId="0" borderId="0" xfId="0" applyNumberFormat="1" applyFont="1" applyBorder="1" applyAlignment="1" applyProtection="1">
      <alignment vertical="center"/>
    </xf>
    <xf numFmtId="49" fontId="6" fillId="2" borderId="4" xfId="0" applyNumberFormat="1" applyFont="1" applyFill="1" applyBorder="1" applyAlignment="1" applyProtection="1">
      <alignment horizontal="left" vertical="center"/>
    </xf>
    <xf numFmtId="49" fontId="6" fillId="2" borderId="4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center"/>
    </xf>
    <xf numFmtId="0" fontId="5" fillId="8" borderId="22" xfId="0" applyNumberFormat="1" applyFont="1" applyFill="1" applyBorder="1" applyAlignment="1" applyProtection="1">
      <alignment horizontal="center" vertical="center"/>
    </xf>
    <xf numFmtId="0" fontId="5" fillId="8" borderId="35" xfId="0" applyNumberFormat="1" applyFont="1" applyFill="1" applyBorder="1" applyAlignment="1" applyProtection="1">
      <alignment horizontal="center" vertical="center"/>
    </xf>
    <xf numFmtId="0" fontId="6" fillId="6" borderId="24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 wrapText="1"/>
    </xf>
    <xf numFmtId="0" fontId="6" fillId="6" borderId="26" xfId="0" applyFont="1" applyFill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textRotation="180"/>
    </xf>
    <xf numFmtId="0" fontId="5" fillId="7" borderId="38" xfId="0" applyFont="1" applyFill="1" applyBorder="1" applyAlignment="1" applyProtection="1">
      <alignment horizontal="center" vertical="center" wrapText="1"/>
    </xf>
    <xf numFmtId="0" fontId="5" fillId="7" borderId="42" xfId="0" applyFont="1" applyFill="1" applyBorder="1" applyAlignment="1" applyProtection="1">
      <alignment horizontal="center" vertical="center" wrapText="1"/>
    </xf>
    <xf numFmtId="0" fontId="5" fillId="7" borderId="39" xfId="0" applyFont="1" applyFill="1" applyBorder="1" applyAlignment="1" applyProtection="1">
      <alignment horizontal="center" vertical="center" wrapText="1"/>
    </xf>
    <xf numFmtId="0" fontId="5" fillId="7" borderId="32" xfId="0" applyFont="1" applyFill="1" applyBorder="1" applyAlignment="1" applyProtection="1">
      <alignment horizontal="center" vertical="center" wrapText="1"/>
    </xf>
    <xf numFmtId="0" fontId="6" fillId="4" borderId="12" xfId="0" applyNumberFormat="1" applyFont="1" applyFill="1" applyBorder="1" applyAlignment="1" applyProtection="1">
      <alignment horizontal="center" vertical="center"/>
    </xf>
    <xf numFmtId="0" fontId="6" fillId="6" borderId="15" xfId="0" applyFont="1" applyFill="1" applyBorder="1" applyAlignment="1" applyProtection="1">
      <alignment horizontal="center" vertical="center"/>
    </xf>
    <xf numFmtId="0" fontId="6" fillId="6" borderId="16" xfId="0" applyFont="1" applyFill="1" applyBorder="1" applyAlignment="1" applyProtection="1">
      <alignment horizontal="center" vertical="center"/>
    </xf>
    <xf numFmtId="0" fontId="5" fillId="7" borderId="27" xfId="0" applyFont="1" applyFill="1" applyBorder="1" applyAlignment="1" applyProtection="1">
      <alignment horizontal="center" vertical="center" wrapText="1"/>
    </xf>
    <xf numFmtId="0" fontId="5" fillId="7" borderId="28" xfId="0" applyFont="1" applyFill="1" applyBorder="1" applyAlignment="1" applyProtection="1">
      <alignment horizontal="center" vertical="center" wrapText="1"/>
    </xf>
    <xf numFmtId="0" fontId="5" fillId="7" borderId="36" xfId="0" applyFont="1" applyFill="1" applyBorder="1" applyAlignment="1" applyProtection="1">
      <alignment horizontal="center" vertical="center" wrapText="1"/>
    </xf>
    <xf numFmtId="0" fontId="5" fillId="7" borderId="33" xfId="0" applyFont="1" applyFill="1" applyBorder="1" applyAlignment="1" applyProtection="1">
      <alignment horizontal="center" vertical="center" wrapText="1"/>
    </xf>
    <xf numFmtId="0" fontId="5" fillId="7" borderId="29" xfId="0" applyFont="1" applyFill="1" applyBorder="1" applyAlignment="1" applyProtection="1">
      <alignment horizontal="center" vertical="center" wrapText="1"/>
    </xf>
    <xf numFmtId="0" fontId="5" fillId="7" borderId="37" xfId="0" applyFont="1" applyFill="1" applyBorder="1" applyAlignment="1" applyProtection="1">
      <alignment horizontal="center" vertical="center" wrapText="1"/>
    </xf>
    <xf numFmtId="0" fontId="5" fillId="7" borderId="30" xfId="0" applyFont="1" applyFill="1" applyBorder="1" applyAlignment="1" applyProtection="1">
      <alignment horizontal="center" vertical="center" wrapText="1"/>
    </xf>
    <xf numFmtId="0" fontId="5" fillId="7" borderId="31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4" fontId="5" fillId="0" borderId="33" xfId="0" applyNumberFormat="1" applyFont="1" applyBorder="1" applyAlignment="1" applyProtection="1">
      <alignment horizontal="center" vertical="center" wrapText="1"/>
    </xf>
    <xf numFmtId="4" fontId="5" fillId="0" borderId="34" xfId="0" applyNumberFormat="1" applyFont="1" applyBorder="1" applyAlignment="1" applyProtection="1">
      <alignment horizontal="center" vertical="center" wrapText="1"/>
    </xf>
    <xf numFmtId="4" fontId="6" fillId="0" borderId="52" xfId="0" applyNumberFormat="1" applyFont="1" applyBorder="1" applyAlignment="1" applyProtection="1">
      <alignment horizontal="center" vertical="center" wrapText="1"/>
    </xf>
    <xf numFmtId="4" fontId="6" fillId="0" borderId="34" xfId="0" applyNumberFormat="1" applyFont="1" applyBorder="1" applyAlignment="1" applyProtection="1">
      <alignment horizontal="center" vertical="center" wrapText="1"/>
    </xf>
    <xf numFmtId="166" fontId="11" fillId="4" borderId="13" xfId="0" applyNumberFormat="1" applyFont="1" applyFill="1" applyBorder="1" applyAlignment="1" applyProtection="1">
      <alignment vertical="center"/>
    </xf>
  </cellXfs>
  <cellStyles count="3">
    <cellStyle name="Euro" xfId="2"/>
    <cellStyle name="Normal" xfId="0" builtinId="0"/>
    <cellStyle name="TableStyleLight1" xfId="1"/>
  </cellStyles>
  <dxfs count="2">
    <dxf>
      <font>
        <sz val="10"/>
        <name val="Arial"/>
      </font>
      <fill>
        <patternFill>
          <bgColor rgb="FFFF0000"/>
        </patternFill>
      </fill>
    </dxf>
    <dxf>
      <font>
        <sz val="10"/>
        <name val="Arial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zoomScale="50" zoomScaleNormal="50" workbookViewId="0">
      <selection activeCell="H11" sqref="H11:H16"/>
    </sheetView>
  </sheetViews>
  <sheetFormatPr defaultColWidth="8.85546875" defaultRowHeight="18.75"/>
  <cols>
    <col min="1" max="1" width="6.7109375" style="52" customWidth="1"/>
    <col min="2" max="2" width="19.42578125" style="17" customWidth="1"/>
    <col min="3" max="3" width="25.5703125" style="17" bestFit="1" customWidth="1"/>
    <col min="4" max="4" width="58" style="17" bestFit="1" customWidth="1"/>
    <col min="5" max="5" width="28.7109375" style="17" customWidth="1"/>
    <col min="6" max="6" width="39.42578125" style="17" customWidth="1"/>
    <col min="7" max="7" width="30.42578125" style="17" customWidth="1"/>
    <col min="8" max="8" width="41.140625" style="17" customWidth="1"/>
    <col min="9" max="10" width="26.42578125" style="17" customWidth="1"/>
    <col min="11" max="11" width="19.85546875" style="17" customWidth="1"/>
    <col min="12" max="12" width="22.140625" style="17" customWidth="1"/>
    <col min="13" max="13" width="25.42578125" style="17" customWidth="1"/>
    <col min="14" max="17" width="19.85546875" style="17" customWidth="1"/>
    <col min="18" max="18" width="19.85546875" style="5" customWidth="1"/>
    <col min="19" max="19" width="8.42578125" style="17" customWidth="1"/>
    <col min="20" max="16384" width="8.85546875" style="17"/>
  </cols>
  <sheetData>
    <row r="1" spans="1:19" s="4" customFormat="1" ht="35.25" customHeight="1">
      <c r="A1" s="1"/>
      <c r="B1" s="60" t="s">
        <v>0</v>
      </c>
      <c r="C1" s="60"/>
      <c r="D1" s="60"/>
      <c r="E1" s="61" t="s">
        <v>1</v>
      </c>
      <c r="F1" s="61"/>
      <c r="G1" s="2">
        <v>42095</v>
      </c>
      <c r="H1" s="3" t="s">
        <v>52</v>
      </c>
      <c r="L1" s="4" t="s">
        <v>2</v>
      </c>
      <c r="M1" s="5">
        <f>+P1-N7</f>
        <v>0</v>
      </c>
      <c r="N1" s="6" t="s">
        <v>3</v>
      </c>
      <c r="O1" s="7"/>
      <c r="P1" s="8">
        <f>SUM(H7:M7)</f>
        <v>135.0326</v>
      </c>
      <c r="Q1" s="5" t="s">
        <v>4</v>
      </c>
    </row>
    <row r="2" spans="1:19" s="4" customFormat="1" ht="35.25" customHeight="1">
      <c r="A2" s="1"/>
      <c r="B2" s="62" t="s">
        <v>5</v>
      </c>
      <c r="C2" s="62"/>
      <c r="D2" s="62"/>
      <c r="E2" s="61" t="s">
        <v>6</v>
      </c>
      <c r="F2" s="61"/>
      <c r="G2" s="9"/>
      <c r="H2" s="9"/>
      <c r="N2" s="10" t="s">
        <v>7</v>
      </c>
      <c r="O2" s="11"/>
      <c r="P2" s="12"/>
      <c r="Q2" s="5" t="s">
        <v>8</v>
      </c>
    </row>
    <row r="3" spans="1:19" s="4" customFormat="1" ht="35.25" customHeight="1">
      <c r="A3" s="1"/>
      <c r="B3" s="62" t="s">
        <v>9</v>
      </c>
      <c r="C3" s="62"/>
      <c r="D3" s="62"/>
      <c r="E3" s="61" t="s">
        <v>8</v>
      </c>
      <c r="F3" s="61"/>
      <c r="N3" s="10" t="s">
        <v>10</v>
      </c>
      <c r="O3" s="11"/>
      <c r="P3" s="12">
        <f>+O7</f>
        <v>198</v>
      </c>
      <c r="Q3" s="13"/>
      <c r="R3" s="14"/>
    </row>
    <row r="4" spans="1:19" s="4" customFormat="1" ht="35.25" customHeight="1" thickBot="1">
      <c r="A4" s="1"/>
      <c r="E4" s="14"/>
      <c r="F4" s="14"/>
      <c r="G4" s="10" t="s">
        <v>11</v>
      </c>
      <c r="H4" s="15">
        <v>0.98877499999999996</v>
      </c>
      <c r="I4" s="16"/>
      <c r="J4" s="16"/>
      <c r="K4" s="16"/>
      <c r="L4" s="17"/>
      <c r="M4" s="17"/>
      <c r="N4" s="18" t="s">
        <v>12</v>
      </c>
      <c r="O4" s="19"/>
      <c r="P4" s="20"/>
      <c r="Q4" s="13"/>
      <c r="R4" s="14"/>
    </row>
    <row r="5" spans="1:19" s="4" customFormat="1" ht="33" customHeight="1" thickTop="1" thickBot="1">
      <c r="A5" s="1"/>
      <c r="B5" s="21" t="s">
        <v>13</v>
      </c>
      <c r="C5" s="22"/>
      <c r="D5" s="23"/>
      <c r="E5" s="24">
        <v>5</v>
      </c>
      <c r="F5" s="14"/>
      <c r="G5" s="10" t="s">
        <v>14</v>
      </c>
      <c r="H5" s="15">
        <v>1.55</v>
      </c>
      <c r="N5" s="74" t="s">
        <v>15</v>
      </c>
      <c r="O5" s="74"/>
      <c r="P5" s="91">
        <f>P1-P2-P3-P4</f>
        <v>-62.967399999999998</v>
      </c>
      <c r="Q5" s="13"/>
      <c r="R5" s="14"/>
    </row>
    <row r="6" spans="1:19" s="4" customFormat="1" ht="31.5" customHeight="1" thickTop="1" thickBot="1">
      <c r="A6" s="1"/>
      <c r="B6" s="25" t="s">
        <v>16</v>
      </c>
      <c r="C6" s="25"/>
      <c r="D6" s="25"/>
      <c r="E6" s="14"/>
      <c r="F6" s="14"/>
      <c r="G6" s="10" t="s">
        <v>17</v>
      </c>
      <c r="H6" s="26">
        <v>10</v>
      </c>
      <c r="R6" s="13"/>
      <c r="S6" s="14"/>
    </row>
    <row r="7" spans="1:19" s="4" customFormat="1" ht="27" customHeight="1" thickBot="1">
      <c r="A7" s="27"/>
      <c r="B7" s="28"/>
      <c r="C7" s="28"/>
      <c r="D7" s="29" t="s">
        <v>18</v>
      </c>
      <c r="E7" s="75" t="s">
        <v>19</v>
      </c>
      <c r="F7" s="76"/>
      <c r="G7" s="30">
        <f>SUM(G11:G20)</f>
        <v>104</v>
      </c>
      <c r="H7" s="30">
        <f>SUM(H11:H20)</f>
        <v>102.8326</v>
      </c>
      <c r="I7" s="31">
        <f>SUM(I11:I20)</f>
        <v>17.600000000000001</v>
      </c>
      <c r="J7" s="32">
        <f>SUM(J11:J20)</f>
        <v>12</v>
      </c>
      <c r="K7" s="33">
        <f>SUM(K11:K20)</f>
        <v>0</v>
      </c>
      <c r="L7" s="33">
        <f>SUM(L11:L20)</f>
        <v>0</v>
      </c>
      <c r="M7" s="33">
        <f>SUM(M11:M20)</f>
        <v>2.6</v>
      </c>
      <c r="N7" s="33">
        <f>SUM(N11:N20)</f>
        <v>135.0326</v>
      </c>
      <c r="O7" s="34">
        <f>SUM(O11:O20)</f>
        <v>198</v>
      </c>
      <c r="P7" s="13">
        <f>+N7-SUM(I7:M7)</f>
        <v>102.8326</v>
      </c>
    </row>
    <row r="8" spans="1:19" ht="36" customHeight="1" thickTop="1" thickBot="1">
      <c r="A8" s="63"/>
      <c r="B8" s="35"/>
      <c r="C8" s="65" t="s">
        <v>20</v>
      </c>
      <c r="D8" s="67" t="s">
        <v>21</v>
      </c>
      <c r="E8" s="66" t="s">
        <v>22</v>
      </c>
      <c r="F8" s="68" t="s">
        <v>23</v>
      </c>
      <c r="G8" s="77" t="s">
        <v>24</v>
      </c>
      <c r="H8" s="78" t="s">
        <v>25</v>
      </c>
      <c r="I8" s="81" t="s">
        <v>26</v>
      </c>
      <c r="J8" s="81" t="s">
        <v>27</v>
      </c>
      <c r="K8" s="81" t="s">
        <v>28</v>
      </c>
      <c r="L8" s="83" t="s">
        <v>29</v>
      </c>
      <c r="M8" s="84"/>
      <c r="N8" s="85" t="s">
        <v>30</v>
      </c>
      <c r="O8" s="87" t="s">
        <v>31</v>
      </c>
      <c r="P8" s="69" t="s">
        <v>32</v>
      </c>
      <c r="R8" s="17"/>
    </row>
    <row r="9" spans="1:19" ht="36" customHeight="1" thickTop="1" thickBot="1">
      <c r="A9" s="64"/>
      <c r="B9" s="35" t="s">
        <v>33</v>
      </c>
      <c r="C9" s="66"/>
      <c r="D9" s="66"/>
      <c r="E9" s="66"/>
      <c r="F9" s="68"/>
      <c r="G9" s="77"/>
      <c r="H9" s="79"/>
      <c r="I9" s="82" t="s">
        <v>26</v>
      </c>
      <c r="J9" s="82"/>
      <c r="K9" s="82" t="s">
        <v>34</v>
      </c>
      <c r="L9" s="70" t="s">
        <v>35</v>
      </c>
      <c r="M9" s="72" t="s">
        <v>36</v>
      </c>
      <c r="N9" s="86"/>
      <c r="O9" s="88"/>
      <c r="P9" s="69"/>
      <c r="R9" s="17"/>
    </row>
    <row r="10" spans="1:19" ht="37.5" customHeight="1" thickTop="1" thickBot="1">
      <c r="A10" s="64"/>
      <c r="B10" s="36"/>
      <c r="C10" s="66"/>
      <c r="D10" s="66"/>
      <c r="E10" s="66"/>
      <c r="F10" s="68"/>
      <c r="G10" s="37" t="s">
        <v>37</v>
      </c>
      <c r="H10" s="80"/>
      <c r="I10" s="82"/>
      <c r="J10" s="82"/>
      <c r="K10" s="82"/>
      <c r="L10" s="71"/>
      <c r="M10" s="73"/>
      <c r="N10" s="86"/>
      <c r="O10" s="88"/>
      <c r="P10" s="69"/>
      <c r="R10" s="17"/>
    </row>
    <row r="11" spans="1:19" ht="30" customHeight="1" thickTop="1">
      <c r="A11" s="38">
        <v>1</v>
      </c>
      <c r="B11" s="39">
        <v>42116</v>
      </c>
      <c r="C11" s="40" t="s">
        <v>53</v>
      </c>
      <c r="D11" s="41" t="s">
        <v>38</v>
      </c>
      <c r="E11" s="42" t="s">
        <v>39</v>
      </c>
      <c r="F11" s="42" t="s">
        <v>39</v>
      </c>
      <c r="G11" s="43">
        <v>52</v>
      </c>
      <c r="H11" s="44">
        <f t="shared" ref="H11:H20" si="0">IF($E$3="si",($H$5/$H$6*G11),IF($E$3="no",G11*$H$4,0))</f>
        <v>51.4163</v>
      </c>
      <c r="I11" s="45"/>
      <c r="J11" s="45"/>
      <c r="K11" s="46"/>
      <c r="L11" s="46"/>
      <c r="M11" s="46"/>
      <c r="N11" s="47">
        <f t="shared" ref="N11:N20" si="1">SUM(H11:M11)</f>
        <v>51.4163</v>
      </c>
      <c r="O11" s="48"/>
      <c r="P11" s="49" t="str">
        <f t="shared" ref="P11:P20" si="2">IF($F11="Milano","X","")</f>
        <v/>
      </c>
      <c r="R11" s="17"/>
    </row>
    <row r="12" spans="1:19" ht="30" customHeight="1">
      <c r="A12" s="50">
        <v>2</v>
      </c>
      <c r="B12" s="39">
        <v>42116</v>
      </c>
      <c r="C12" s="40" t="s">
        <v>53</v>
      </c>
      <c r="D12" s="41" t="s">
        <v>40</v>
      </c>
      <c r="E12" s="42" t="s">
        <v>41</v>
      </c>
      <c r="F12" s="42" t="s">
        <v>41</v>
      </c>
      <c r="G12" s="43"/>
      <c r="H12" s="44">
        <f t="shared" si="0"/>
        <v>0</v>
      </c>
      <c r="I12" s="45">
        <v>0.8</v>
      </c>
      <c r="J12" s="45"/>
      <c r="K12" s="46"/>
      <c r="L12" s="46"/>
      <c r="M12" s="46"/>
      <c r="N12" s="47">
        <f t="shared" si="1"/>
        <v>0.8</v>
      </c>
      <c r="O12" s="51"/>
      <c r="P12" s="49" t="str">
        <f t="shared" si="2"/>
        <v/>
      </c>
      <c r="R12" s="17"/>
    </row>
    <row r="13" spans="1:19" ht="30" customHeight="1">
      <c r="A13" s="50">
        <v>3</v>
      </c>
      <c r="B13" s="39">
        <v>42116</v>
      </c>
      <c r="C13" s="40" t="s">
        <v>53</v>
      </c>
      <c r="D13" s="40" t="s">
        <v>61</v>
      </c>
      <c r="E13" s="42" t="s">
        <v>39</v>
      </c>
      <c r="F13" s="42" t="s">
        <v>39</v>
      </c>
      <c r="G13" s="43"/>
      <c r="H13" s="44">
        <f t="shared" si="0"/>
        <v>0</v>
      </c>
      <c r="I13" s="45">
        <v>16</v>
      </c>
      <c r="J13" s="45"/>
      <c r="K13" s="46"/>
      <c r="L13" s="46"/>
      <c r="M13" s="46"/>
      <c r="N13" s="47">
        <f t="shared" si="1"/>
        <v>16</v>
      </c>
      <c r="O13" s="51">
        <v>36</v>
      </c>
      <c r="P13" s="49" t="str">
        <f>IF($F14="Milano","X","")</f>
        <v/>
      </c>
      <c r="R13" s="17"/>
    </row>
    <row r="14" spans="1:19" ht="30" customHeight="1">
      <c r="A14" s="50">
        <v>4</v>
      </c>
      <c r="B14" s="39">
        <v>42116</v>
      </c>
      <c r="C14" s="40" t="s">
        <v>53</v>
      </c>
      <c r="D14" s="40" t="s">
        <v>54</v>
      </c>
      <c r="E14" s="42" t="s">
        <v>39</v>
      </c>
      <c r="F14" s="42" t="s">
        <v>39</v>
      </c>
      <c r="G14" s="43"/>
      <c r="H14" s="44">
        <f t="shared" si="0"/>
        <v>0</v>
      </c>
      <c r="I14" s="45"/>
      <c r="J14" s="45"/>
      <c r="K14" s="46"/>
      <c r="L14" s="46"/>
      <c r="M14" s="46"/>
      <c r="N14" s="47">
        <f t="shared" si="1"/>
        <v>0</v>
      </c>
      <c r="O14" s="51">
        <v>150</v>
      </c>
      <c r="P14" s="49" t="str">
        <f>IF($F15="Milano","X","")</f>
        <v/>
      </c>
      <c r="R14" s="17"/>
    </row>
    <row r="15" spans="1:19" ht="30" customHeight="1">
      <c r="A15" s="50">
        <v>5</v>
      </c>
      <c r="B15" s="39">
        <v>42116</v>
      </c>
      <c r="C15" s="40" t="s">
        <v>53</v>
      </c>
      <c r="D15" s="41" t="s">
        <v>42</v>
      </c>
      <c r="E15" s="42" t="s">
        <v>39</v>
      </c>
      <c r="F15" s="42" t="s">
        <v>39</v>
      </c>
      <c r="G15" s="43"/>
      <c r="H15" s="44">
        <f t="shared" ref="H15:H19" si="3">IF($E$3="si",($H$5/$H$6*G15),IF($E$3="no",G15*$H$4,0))</f>
        <v>0</v>
      </c>
      <c r="I15" s="45"/>
      <c r="J15" s="45"/>
      <c r="K15" s="46"/>
      <c r="L15" s="46"/>
      <c r="M15" s="46">
        <v>2.6</v>
      </c>
      <c r="N15" s="47">
        <f t="shared" ref="N15:N19" si="4">SUM(H15:M15)</f>
        <v>2.6</v>
      </c>
      <c r="O15" s="51"/>
      <c r="P15" s="49" t="str">
        <f>IF($F15="Milano","X","")</f>
        <v/>
      </c>
      <c r="R15" s="17"/>
    </row>
    <row r="16" spans="1:19" ht="30" customHeight="1">
      <c r="A16" s="50">
        <v>6</v>
      </c>
      <c r="B16" s="39">
        <v>42118</v>
      </c>
      <c r="C16" s="40" t="s">
        <v>53</v>
      </c>
      <c r="D16" s="41" t="s">
        <v>38</v>
      </c>
      <c r="E16" s="42" t="s">
        <v>39</v>
      </c>
      <c r="F16" s="42" t="s">
        <v>39</v>
      </c>
      <c r="G16" s="43">
        <v>52</v>
      </c>
      <c r="H16" s="44">
        <f t="shared" si="3"/>
        <v>51.4163</v>
      </c>
      <c r="I16" s="45"/>
      <c r="J16" s="45"/>
      <c r="K16" s="46"/>
      <c r="L16" s="46"/>
      <c r="M16" s="46"/>
      <c r="N16" s="47">
        <f t="shared" si="4"/>
        <v>51.4163</v>
      </c>
      <c r="O16" s="51"/>
      <c r="P16" s="49" t="str">
        <f t="shared" si="2"/>
        <v/>
      </c>
      <c r="R16" s="17"/>
    </row>
    <row r="17" spans="1:18" ht="30" customHeight="1">
      <c r="A17" s="50">
        <v>7</v>
      </c>
      <c r="B17" s="39">
        <v>42118</v>
      </c>
      <c r="C17" s="40" t="s">
        <v>53</v>
      </c>
      <c r="D17" s="41" t="s">
        <v>40</v>
      </c>
      <c r="E17" s="42" t="s">
        <v>41</v>
      </c>
      <c r="F17" s="42" t="s">
        <v>41</v>
      </c>
      <c r="G17" s="43"/>
      <c r="H17" s="44">
        <f t="shared" si="3"/>
        <v>0</v>
      </c>
      <c r="I17" s="45">
        <v>0.8</v>
      </c>
      <c r="J17" s="45"/>
      <c r="K17" s="46"/>
      <c r="L17" s="46"/>
      <c r="M17" s="46"/>
      <c r="N17" s="47">
        <f t="shared" si="4"/>
        <v>0.8</v>
      </c>
      <c r="O17" s="51"/>
      <c r="P17" s="49" t="str">
        <f t="shared" si="2"/>
        <v/>
      </c>
      <c r="R17" s="17"/>
    </row>
    <row r="18" spans="1:18" ht="30" customHeight="1">
      <c r="A18" s="50">
        <v>8</v>
      </c>
      <c r="B18" s="39">
        <v>42118</v>
      </c>
      <c r="C18" s="40" t="s">
        <v>53</v>
      </c>
      <c r="D18" s="41" t="s">
        <v>56</v>
      </c>
      <c r="E18" s="42" t="s">
        <v>57</v>
      </c>
      <c r="F18" s="42" t="s">
        <v>57</v>
      </c>
      <c r="G18" s="43"/>
      <c r="H18" s="44"/>
      <c r="I18" s="45"/>
      <c r="J18" s="45">
        <v>12</v>
      </c>
      <c r="K18" s="46"/>
      <c r="L18" s="46"/>
      <c r="M18" s="46"/>
      <c r="N18" s="47">
        <f t="shared" si="4"/>
        <v>12</v>
      </c>
      <c r="O18" s="51">
        <v>12</v>
      </c>
      <c r="P18" s="49" t="str">
        <f t="shared" si="2"/>
        <v>X</v>
      </c>
      <c r="R18" s="17"/>
    </row>
    <row r="19" spans="1:18" ht="30" customHeight="1">
      <c r="A19" s="50">
        <v>9</v>
      </c>
      <c r="B19" s="39"/>
      <c r="C19" s="40"/>
      <c r="D19" s="41"/>
      <c r="E19" s="42"/>
      <c r="F19" s="42"/>
      <c r="G19" s="43"/>
      <c r="H19" s="44">
        <f t="shared" ref="H19" si="5">IF($E$3="si",($H$5/$H$6*G19),IF($E$3="no",G19*$H$4,0))</f>
        <v>0</v>
      </c>
      <c r="I19" s="45"/>
      <c r="J19" s="45"/>
      <c r="K19" s="46"/>
      <c r="L19" s="46"/>
      <c r="M19" s="46"/>
      <c r="N19" s="47">
        <f t="shared" si="4"/>
        <v>0</v>
      </c>
      <c r="O19" s="51"/>
      <c r="P19" s="49" t="str">
        <f t="shared" si="2"/>
        <v/>
      </c>
      <c r="R19" s="17"/>
    </row>
    <row r="20" spans="1:18" ht="30" customHeight="1">
      <c r="A20" s="50">
        <v>10</v>
      </c>
      <c r="B20" s="39"/>
      <c r="C20" s="40"/>
      <c r="D20" s="41"/>
      <c r="E20" s="42"/>
      <c r="F20" s="42"/>
      <c r="G20" s="43"/>
      <c r="H20" s="44">
        <f t="shared" si="0"/>
        <v>0</v>
      </c>
      <c r="I20" s="45"/>
      <c r="J20" s="45"/>
      <c r="K20" s="46"/>
      <c r="L20" s="46"/>
      <c r="M20" s="46"/>
      <c r="N20" s="47">
        <f t="shared" si="1"/>
        <v>0</v>
      </c>
      <c r="O20" s="51"/>
      <c r="P20" s="49" t="str">
        <f t="shared" si="2"/>
        <v/>
      </c>
      <c r="R20" s="17"/>
    </row>
    <row r="24" spans="1:18">
      <c r="B24" s="17" t="s">
        <v>43</v>
      </c>
      <c r="G24" s="17" t="s">
        <v>44</v>
      </c>
      <c r="L24" s="17" t="s">
        <v>45</v>
      </c>
    </row>
  </sheetData>
  <mergeCells count="24">
    <mergeCell ref="P8:P10"/>
    <mergeCell ref="L9:L10"/>
    <mergeCell ref="M9:M10"/>
    <mergeCell ref="N5:O5"/>
    <mergeCell ref="E7:F7"/>
    <mergeCell ref="G8:G9"/>
    <mergeCell ref="H8:H10"/>
    <mergeCell ref="I8:I10"/>
    <mergeCell ref="J8:J10"/>
    <mergeCell ref="K8:K10"/>
    <mergeCell ref="L8:M8"/>
    <mergeCell ref="N8:N10"/>
    <mergeCell ref="O8:O10"/>
    <mergeCell ref="A8:A10"/>
    <mergeCell ref="C8:C10"/>
    <mergeCell ref="D8:D10"/>
    <mergeCell ref="E8:E10"/>
    <mergeCell ref="F8:F10"/>
    <mergeCell ref="B1:D1"/>
    <mergeCell ref="E1:F1"/>
    <mergeCell ref="B2:D2"/>
    <mergeCell ref="E2:F2"/>
    <mergeCell ref="B3:D3"/>
    <mergeCell ref="E3:F3"/>
  </mergeCells>
  <conditionalFormatting sqref="M1">
    <cfRule type="cellIs" dxfId="0" priority="2" operator="notEqual">
      <formula>0</formula>
    </cfRule>
  </conditionalFormatting>
  <dataValidations count="13">
    <dataValidation type="textLength" operator="greaterThan" allowBlank="1" sqref="C23">
      <formula1>1</formula1>
      <formula2>0</formula2>
    </dataValidation>
    <dataValidation type="date" operator="greaterThanOrEqual" showErrorMessage="1" errorTitle="Data" error="Inserire una data superiore al 1/11/2000" sqref="B23 B11:B13 B15:B18">
      <formula1>36831</formula1>
      <formula2>0</formula2>
    </dataValidation>
    <dataValidation type="textLength" operator="greaterThan" sqref="F23">
      <formula1>1</formula1>
      <formula2>0</formula2>
    </dataValidation>
    <dataValidation type="textLength" operator="greaterThan" allowBlank="1" showErrorMessage="1" sqref="D23:E23">
      <formula1>1</formula1>
      <formula2>0</formula2>
    </dataValidation>
    <dataValidation type="decimal" operator="greaterThanOrEqual" allowBlank="1" showErrorMessage="1" errorTitle="Valore" error="Inserire un numero maggiore o uguale a 0 (zero)!" sqref="H23:M23 H11:M11 L12:M15 K16:M20 H12:J20">
      <formula1>0</formula1>
      <formula2>0</formula2>
    </dataValidation>
    <dataValidation type="whole" operator="greaterThanOrEqual" allowBlank="1" showErrorMessage="1" errorTitle="Valore" error="Inserire un numero maggiore o uguale a 0 (zero)!" sqref="N23 N11:N20">
      <formula1>0</formula1>
      <formula2>0</formula2>
    </dataValidation>
    <dataValidation type="list" allowBlank="1" showInputMessage="1" showErrorMessage="1" sqref="E3:F3">
      <formula1>$Q$1:$Q$2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ageMargins left="0.70866141732283472" right="0.70866141732283472" top="1.2598425196850394" bottom="0.74803149606299213" header="0.31496062992125984" footer="0.31496062992125984"/>
  <pageSetup paperSize="9" scale="2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"/>
  <sheetViews>
    <sheetView tabSelected="1" view="pageBreakPreview" topLeftCell="B1" zoomScale="50" zoomScaleNormal="50" zoomScaleSheetLayoutView="50" workbookViewId="0">
      <selection activeCell="D31" sqref="D31"/>
    </sheetView>
  </sheetViews>
  <sheetFormatPr defaultColWidth="8.85546875" defaultRowHeight="18.75"/>
  <cols>
    <col min="1" max="1" width="6.7109375" style="52" customWidth="1"/>
    <col min="2" max="2" width="19.42578125" style="17" customWidth="1"/>
    <col min="3" max="3" width="25.5703125" style="17" bestFit="1" customWidth="1"/>
    <col min="4" max="4" width="36.140625" style="17" customWidth="1"/>
    <col min="5" max="5" width="28.7109375" style="17" customWidth="1"/>
    <col min="6" max="6" width="39.42578125" style="17" customWidth="1"/>
    <col min="7" max="7" width="30.42578125" style="17" customWidth="1"/>
    <col min="8" max="8" width="41.140625" style="17" customWidth="1"/>
    <col min="9" max="10" width="26.42578125" style="17" customWidth="1"/>
    <col min="11" max="11" width="19.85546875" style="17" customWidth="1"/>
    <col min="12" max="12" width="22.140625" style="17" customWidth="1"/>
    <col min="13" max="13" width="25.42578125" style="17" customWidth="1"/>
    <col min="14" max="16" width="19.85546875" style="17" customWidth="1"/>
    <col min="17" max="17" width="22.7109375" style="5" customWidth="1"/>
    <col min="18" max="18" width="8.42578125" style="17" customWidth="1"/>
    <col min="19" max="16384" width="8.85546875" style="17"/>
  </cols>
  <sheetData>
    <row r="1" spans="1:18" s="4" customFormat="1" ht="35.25" customHeight="1">
      <c r="A1" s="1"/>
      <c r="B1" s="60" t="s">
        <v>0</v>
      </c>
      <c r="C1" s="60"/>
      <c r="D1" s="60" t="s">
        <v>46</v>
      </c>
      <c r="E1" s="61" t="s">
        <v>1</v>
      </c>
      <c r="F1" s="61"/>
      <c r="G1" s="2">
        <v>42095</v>
      </c>
      <c r="H1" s="3" t="s">
        <v>55</v>
      </c>
      <c r="L1" s="4" t="s">
        <v>2</v>
      </c>
      <c r="M1" s="5">
        <f>+P1-N7</f>
        <v>0</v>
      </c>
      <c r="N1" s="6" t="s">
        <v>3</v>
      </c>
      <c r="O1" s="7"/>
      <c r="P1" s="54">
        <f>SUM(H7:M7)</f>
        <v>579</v>
      </c>
      <c r="Q1" s="58">
        <f>SUM(Q11:Q14)</f>
        <v>78.86</v>
      </c>
    </row>
    <row r="2" spans="1:18" s="4" customFormat="1" ht="35.25" customHeight="1">
      <c r="A2" s="1"/>
      <c r="B2" s="62" t="s">
        <v>5</v>
      </c>
      <c r="C2" s="62"/>
      <c r="D2" s="62" t="s">
        <v>6</v>
      </c>
      <c r="E2" s="61" t="s">
        <v>6</v>
      </c>
      <c r="F2" s="61"/>
      <c r="G2" s="9"/>
      <c r="H2" s="9"/>
      <c r="N2" s="10" t="s">
        <v>7</v>
      </c>
      <c r="O2" s="11"/>
      <c r="P2" s="55"/>
      <c r="Q2" s="58"/>
    </row>
    <row r="3" spans="1:18" s="4" customFormat="1" ht="35.25" customHeight="1">
      <c r="A3" s="1"/>
      <c r="B3" s="62" t="s">
        <v>9</v>
      </c>
      <c r="C3" s="62"/>
      <c r="D3" s="62" t="s">
        <v>8</v>
      </c>
      <c r="E3" s="61" t="s">
        <v>8</v>
      </c>
      <c r="F3" s="61"/>
      <c r="N3" s="10" t="s">
        <v>10</v>
      </c>
      <c r="O3" s="11"/>
      <c r="P3" s="55">
        <f>+O7</f>
        <v>254</v>
      </c>
      <c r="Q3" s="59">
        <f>SUM(Q13:Q14)</f>
        <v>33.86</v>
      </c>
    </row>
    <row r="4" spans="1:18" s="4" customFormat="1" ht="35.25" customHeight="1" thickBot="1">
      <c r="A4" s="1"/>
      <c r="E4" s="14"/>
      <c r="F4" s="14" t="s">
        <v>11</v>
      </c>
      <c r="G4" s="10">
        <v>1</v>
      </c>
      <c r="H4" s="15"/>
      <c r="I4" s="16"/>
      <c r="J4" s="16"/>
      <c r="K4" s="16"/>
      <c r="L4" s="17"/>
      <c r="M4" s="17"/>
      <c r="N4" s="18" t="s">
        <v>12</v>
      </c>
      <c r="O4" s="19"/>
      <c r="P4" s="56"/>
      <c r="Q4" s="59"/>
    </row>
    <row r="5" spans="1:18" s="4" customFormat="1" ht="33" customHeight="1" thickTop="1" thickBot="1">
      <c r="A5" s="1"/>
      <c r="B5" s="21" t="s">
        <v>13</v>
      </c>
      <c r="C5" s="22"/>
      <c r="D5" s="23"/>
      <c r="E5" s="24">
        <v>4</v>
      </c>
      <c r="F5" s="14" t="s">
        <v>14</v>
      </c>
      <c r="G5" s="10">
        <v>1.1100000000000001</v>
      </c>
      <c r="H5" s="15"/>
      <c r="N5" s="74" t="s">
        <v>15</v>
      </c>
      <c r="O5" s="74"/>
      <c r="P5" s="57">
        <f>P1-P2-P3-P4</f>
        <v>325</v>
      </c>
      <c r="Q5" s="59">
        <f>Q1-Q3</f>
        <v>45</v>
      </c>
    </row>
    <row r="6" spans="1:18" s="4" customFormat="1" ht="31.5" customHeight="1" thickTop="1" thickBot="1">
      <c r="A6" s="1"/>
      <c r="B6" s="25" t="s">
        <v>63</v>
      </c>
      <c r="C6" s="25"/>
      <c r="D6" s="25"/>
      <c r="E6" s="14"/>
      <c r="F6" s="14" t="s">
        <v>17</v>
      </c>
      <c r="G6" s="10">
        <v>11.11</v>
      </c>
      <c r="H6" s="26"/>
      <c r="Q6" s="13"/>
      <c r="R6" s="14"/>
    </row>
    <row r="7" spans="1:18" s="4" customFormat="1" ht="27" customHeight="1" thickBot="1">
      <c r="A7" s="27"/>
      <c r="B7" s="28"/>
      <c r="C7" s="28"/>
      <c r="D7" s="29" t="s">
        <v>47</v>
      </c>
      <c r="E7" s="75" t="s">
        <v>19</v>
      </c>
      <c r="F7" s="76"/>
      <c r="G7" s="30">
        <f t="shared" ref="G7:O7" si="0">SUM(G11:G18)</f>
        <v>0</v>
      </c>
      <c r="H7" s="30">
        <f t="shared" si="0"/>
        <v>0</v>
      </c>
      <c r="I7" s="31">
        <f t="shared" si="0"/>
        <v>0</v>
      </c>
      <c r="J7" s="32">
        <f t="shared" si="0"/>
        <v>325</v>
      </c>
      <c r="K7" s="33">
        <f t="shared" si="0"/>
        <v>0</v>
      </c>
      <c r="L7" s="33">
        <f t="shared" si="0"/>
        <v>152</v>
      </c>
      <c r="M7" s="33">
        <f t="shared" si="0"/>
        <v>102</v>
      </c>
      <c r="N7" s="33">
        <f t="shared" si="0"/>
        <v>579</v>
      </c>
      <c r="O7" s="34">
        <f t="shared" si="0"/>
        <v>254</v>
      </c>
      <c r="P7" s="13"/>
    </row>
    <row r="8" spans="1:18" ht="36" customHeight="1" thickTop="1" thickBot="1">
      <c r="A8" s="63"/>
      <c r="B8" s="35" t="s">
        <v>33</v>
      </c>
      <c r="C8" s="65" t="s">
        <v>20</v>
      </c>
      <c r="D8" s="67" t="s">
        <v>21</v>
      </c>
      <c r="E8" s="66" t="s">
        <v>48</v>
      </c>
      <c r="F8" s="68" t="s">
        <v>49</v>
      </c>
      <c r="G8" s="77" t="s">
        <v>24</v>
      </c>
      <c r="H8" s="78" t="s">
        <v>25</v>
      </c>
      <c r="I8" s="81" t="s">
        <v>26</v>
      </c>
      <c r="J8" s="81" t="s">
        <v>27</v>
      </c>
      <c r="K8" s="81" t="s">
        <v>28</v>
      </c>
      <c r="L8" s="83" t="s">
        <v>50</v>
      </c>
      <c r="M8" s="84"/>
      <c r="N8" s="85" t="s">
        <v>30</v>
      </c>
      <c r="O8" s="87" t="s">
        <v>31</v>
      </c>
      <c r="P8" s="69" t="s">
        <v>32</v>
      </c>
      <c r="Q8" s="89" t="s">
        <v>51</v>
      </c>
    </row>
    <row r="9" spans="1:18" ht="36" customHeight="1" thickTop="1" thickBot="1">
      <c r="A9" s="64"/>
      <c r="B9" s="35" t="s">
        <v>33</v>
      </c>
      <c r="C9" s="66"/>
      <c r="D9" s="66"/>
      <c r="E9" s="66"/>
      <c r="F9" s="68"/>
      <c r="G9" s="77"/>
      <c r="H9" s="79" t="s">
        <v>26</v>
      </c>
      <c r="I9" s="82" t="s">
        <v>26</v>
      </c>
      <c r="J9" s="82"/>
      <c r="K9" s="82" t="s">
        <v>34</v>
      </c>
      <c r="L9" s="70" t="s">
        <v>35</v>
      </c>
      <c r="M9" s="72" t="s">
        <v>36</v>
      </c>
      <c r="N9" s="86"/>
      <c r="O9" s="88"/>
      <c r="P9" s="69"/>
      <c r="Q9" s="90"/>
    </row>
    <row r="10" spans="1:18" ht="37.5" customHeight="1" thickTop="1" thickBot="1">
      <c r="A10" s="64"/>
      <c r="B10" s="36"/>
      <c r="C10" s="66"/>
      <c r="D10" s="66"/>
      <c r="E10" s="66"/>
      <c r="F10" s="68"/>
      <c r="G10" s="37" t="s">
        <v>37</v>
      </c>
      <c r="H10" s="80"/>
      <c r="I10" s="82"/>
      <c r="J10" s="82"/>
      <c r="K10" s="82"/>
      <c r="L10" s="71"/>
      <c r="M10" s="73"/>
      <c r="N10" s="86"/>
      <c r="O10" s="88"/>
      <c r="P10" s="69"/>
      <c r="Q10" s="90"/>
    </row>
    <row r="11" spans="1:18" ht="30" customHeight="1" thickTop="1">
      <c r="A11" s="38">
        <v>1</v>
      </c>
      <c r="B11" s="39">
        <v>42116</v>
      </c>
      <c r="C11" s="40" t="s">
        <v>53</v>
      </c>
      <c r="D11" s="41" t="s">
        <v>58</v>
      </c>
      <c r="E11" s="42" t="s">
        <v>59</v>
      </c>
      <c r="F11" s="42" t="s">
        <v>60</v>
      </c>
      <c r="G11" s="43"/>
      <c r="H11" s="44">
        <f t="shared" ref="H11:H18" si="1">IF($D$3="si",($G$5/$G$6*G11),IF($D$3="no",G11*$G$4,0))</f>
        <v>0</v>
      </c>
      <c r="I11" s="45"/>
      <c r="J11" s="45">
        <v>25</v>
      </c>
      <c r="K11" s="46"/>
      <c r="L11" s="46"/>
      <c r="M11" s="46"/>
      <c r="N11" s="53">
        <f t="shared" ref="N11:N18" si="2">SUM(H11:M11)</f>
        <v>25</v>
      </c>
      <c r="O11" s="48"/>
      <c r="P11" s="49"/>
      <c r="Q11" s="49">
        <v>5</v>
      </c>
    </row>
    <row r="12" spans="1:18" ht="30" customHeight="1">
      <c r="A12" s="50">
        <v>2</v>
      </c>
      <c r="B12" s="39">
        <v>42118</v>
      </c>
      <c r="C12" s="40" t="s">
        <v>53</v>
      </c>
      <c r="D12" s="41" t="s">
        <v>58</v>
      </c>
      <c r="E12" s="42" t="s">
        <v>59</v>
      </c>
      <c r="F12" s="42" t="s">
        <v>60</v>
      </c>
      <c r="G12" s="43"/>
      <c r="H12" s="44">
        <f t="shared" si="1"/>
        <v>0</v>
      </c>
      <c r="I12" s="45"/>
      <c r="J12" s="45">
        <v>300</v>
      </c>
      <c r="K12" s="46"/>
      <c r="L12" s="46"/>
      <c r="M12" s="46"/>
      <c r="N12" s="53">
        <f t="shared" si="2"/>
        <v>300</v>
      </c>
      <c r="O12" s="51"/>
      <c r="P12" s="49"/>
      <c r="Q12" s="49">
        <v>40</v>
      </c>
    </row>
    <row r="13" spans="1:18" ht="30" customHeight="1">
      <c r="A13" s="50">
        <v>3</v>
      </c>
      <c r="B13" s="39">
        <v>42118</v>
      </c>
      <c r="C13" s="40" t="s">
        <v>53</v>
      </c>
      <c r="D13" s="41" t="s">
        <v>42</v>
      </c>
      <c r="E13" s="42" t="s">
        <v>59</v>
      </c>
      <c r="F13" s="42" t="s">
        <v>60</v>
      </c>
      <c r="G13" s="43"/>
      <c r="H13" s="44">
        <f t="shared" si="1"/>
        <v>0</v>
      </c>
      <c r="I13" s="45"/>
      <c r="J13" s="45"/>
      <c r="K13" s="46"/>
      <c r="L13" s="46"/>
      <c r="M13" s="46">
        <v>102</v>
      </c>
      <c r="N13" s="53">
        <f t="shared" si="2"/>
        <v>102</v>
      </c>
      <c r="O13" s="51">
        <v>102</v>
      </c>
      <c r="P13" s="49" t="str">
        <f t="shared" ref="P13:P18" si="3">IF(F13="Milano","X","")</f>
        <v/>
      </c>
      <c r="Q13" s="49">
        <v>13.56</v>
      </c>
    </row>
    <row r="14" spans="1:18" ht="30" customHeight="1">
      <c r="A14" s="50">
        <v>4</v>
      </c>
      <c r="B14" s="39">
        <v>42118</v>
      </c>
      <c r="C14" s="40" t="s">
        <v>53</v>
      </c>
      <c r="D14" s="41" t="s">
        <v>62</v>
      </c>
      <c r="E14" s="42" t="s">
        <v>59</v>
      </c>
      <c r="F14" s="42" t="s">
        <v>60</v>
      </c>
      <c r="G14" s="43"/>
      <c r="H14" s="44">
        <f t="shared" si="1"/>
        <v>0</v>
      </c>
      <c r="I14" s="45"/>
      <c r="J14" s="45"/>
      <c r="K14" s="46"/>
      <c r="L14" s="46">
        <v>152</v>
      </c>
      <c r="M14" s="46"/>
      <c r="N14" s="53">
        <f t="shared" si="2"/>
        <v>152</v>
      </c>
      <c r="O14" s="51">
        <v>152</v>
      </c>
      <c r="P14" s="49" t="str">
        <f t="shared" si="3"/>
        <v/>
      </c>
      <c r="Q14" s="49">
        <v>20.3</v>
      </c>
    </row>
    <row r="15" spans="1:18" ht="30" customHeight="1">
      <c r="A15" s="50">
        <v>5</v>
      </c>
      <c r="B15" s="39"/>
      <c r="C15" s="40"/>
      <c r="D15" s="40"/>
      <c r="E15" s="42"/>
      <c r="F15" s="42"/>
      <c r="G15" s="43"/>
      <c r="H15" s="44">
        <f t="shared" si="1"/>
        <v>0</v>
      </c>
      <c r="I15" s="45"/>
      <c r="J15" s="45"/>
      <c r="K15" s="46"/>
      <c r="L15" s="46"/>
      <c r="M15" s="46"/>
      <c r="N15" s="53">
        <f t="shared" si="2"/>
        <v>0</v>
      </c>
      <c r="O15" s="51"/>
      <c r="P15" s="49" t="str">
        <f t="shared" si="3"/>
        <v/>
      </c>
      <c r="Q15" s="49"/>
    </row>
    <row r="16" spans="1:18" ht="30" customHeight="1">
      <c r="A16" s="50">
        <v>6</v>
      </c>
      <c r="B16" s="39"/>
      <c r="C16" s="40"/>
      <c r="D16" s="40"/>
      <c r="E16" s="42"/>
      <c r="F16" s="42"/>
      <c r="G16" s="43"/>
      <c r="H16" s="44">
        <f t="shared" si="1"/>
        <v>0</v>
      </c>
      <c r="I16" s="45"/>
      <c r="J16" s="45"/>
      <c r="K16" s="46"/>
      <c r="L16" s="46"/>
      <c r="M16" s="46"/>
      <c r="N16" s="53">
        <f t="shared" si="2"/>
        <v>0</v>
      </c>
      <c r="O16" s="51"/>
      <c r="P16" s="49" t="str">
        <f t="shared" si="3"/>
        <v/>
      </c>
      <c r="Q16" s="49"/>
    </row>
    <row r="17" spans="1:17" ht="30" customHeight="1">
      <c r="A17" s="50">
        <v>7</v>
      </c>
      <c r="B17" s="39"/>
      <c r="C17" s="40"/>
      <c r="D17" s="41"/>
      <c r="E17" s="42"/>
      <c r="F17" s="42"/>
      <c r="G17" s="43"/>
      <c r="H17" s="44">
        <f t="shared" si="1"/>
        <v>0</v>
      </c>
      <c r="I17" s="45"/>
      <c r="J17" s="45"/>
      <c r="K17" s="46"/>
      <c r="L17" s="46"/>
      <c r="M17" s="46"/>
      <c r="N17" s="53">
        <f t="shared" si="2"/>
        <v>0</v>
      </c>
      <c r="O17" s="51"/>
      <c r="P17" s="49" t="str">
        <f t="shared" si="3"/>
        <v/>
      </c>
      <c r="Q17" s="49"/>
    </row>
    <row r="18" spans="1:17" ht="30" customHeight="1">
      <c r="A18" s="50">
        <v>8</v>
      </c>
      <c r="B18" s="39"/>
      <c r="C18" s="40"/>
      <c r="D18" s="41"/>
      <c r="E18" s="42"/>
      <c r="F18" s="42"/>
      <c r="G18" s="43"/>
      <c r="H18" s="44">
        <f t="shared" si="1"/>
        <v>0</v>
      </c>
      <c r="I18" s="45"/>
      <c r="J18" s="45"/>
      <c r="K18" s="46"/>
      <c r="L18" s="46"/>
      <c r="M18" s="46"/>
      <c r="N18" s="53">
        <f t="shared" si="2"/>
        <v>0</v>
      </c>
      <c r="O18" s="51"/>
      <c r="P18" s="49" t="str">
        <f t="shared" si="3"/>
        <v/>
      </c>
      <c r="Q18" s="49"/>
    </row>
    <row r="20" spans="1:17">
      <c r="B20" s="17" t="s">
        <v>43</v>
      </c>
      <c r="G20" s="17" t="s">
        <v>44</v>
      </c>
      <c r="L20" s="17" t="s">
        <v>45</v>
      </c>
    </row>
  </sheetData>
  <mergeCells count="25">
    <mergeCell ref="Q8:Q10"/>
    <mergeCell ref="E7:F7"/>
    <mergeCell ref="B1:D1"/>
    <mergeCell ref="E1:F1"/>
    <mergeCell ref="B2:D2"/>
    <mergeCell ref="E2:F2"/>
    <mergeCell ref="B3:D3"/>
    <mergeCell ref="O8:O10"/>
    <mergeCell ref="P8:P10"/>
    <mergeCell ref="L9:L10"/>
    <mergeCell ref="M9:M10"/>
    <mergeCell ref="I8:I10"/>
    <mergeCell ref="J8:J10"/>
    <mergeCell ref="K8:K10"/>
    <mergeCell ref="L8:M8"/>
    <mergeCell ref="N8:N10"/>
    <mergeCell ref="E3:F3"/>
    <mergeCell ref="H8:H10"/>
    <mergeCell ref="N5:O5"/>
    <mergeCell ref="A8:A10"/>
    <mergeCell ref="C8:C10"/>
    <mergeCell ref="D8:D10"/>
    <mergeCell ref="E8:E10"/>
    <mergeCell ref="F8:F10"/>
    <mergeCell ref="G8:G9"/>
  </mergeCells>
  <conditionalFormatting sqref="M1">
    <cfRule type="cellIs" dxfId="1" priority="6" operator="notEqual">
      <formula>0</formula>
    </cfRule>
  </conditionalFormatting>
  <dataValidations count="11">
    <dataValidation type="textLength" operator="greaterThan" allowBlank="1" sqref="C19">
      <formula1>1</formula1>
      <formula2>0</formula2>
    </dataValidation>
    <dataValidation type="date" operator="greaterThanOrEqual" showErrorMessage="1" errorTitle="Data" error="Inserire una data superiore al 1/11/2000" sqref="B19 B11:B14">
      <formula1>36831</formula1>
      <formula2>0</formula2>
    </dataValidation>
    <dataValidation type="textLength" operator="greaterThan" sqref="F19">
      <formula1>1</formula1>
      <formula2>0</formula2>
    </dataValidation>
    <dataValidation type="textLength" operator="greaterThan" allowBlank="1" showErrorMessage="1" sqref="D19:E19">
      <formula1>1</formula1>
      <formula2>0</formula2>
    </dataValidation>
    <dataValidation type="decimal" operator="greaterThanOrEqual" allowBlank="1" showErrorMessage="1" errorTitle="Valore" error="Inserire un numero maggiore o uguale a 0 (zero)!" sqref="H19:M19 M18 I17:L18 J13:L16 J12:M12 H12:H18 H11:M11">
      <formula1>0</formula1>
      <formula2>0</formula2>
    </dataValidation>
    <dataValidation type="whole" operator="greaterThanOrEqual" allowBlank="1" showErrorMessage="1" errorTitle="Valore" error="Inserire un numero maggiore o uguale a 0 (zero)!" sqref="N11:N19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list" allowBlank="1" showInputMessage="1" showErrorMessage="1" sqref="D3:F3">
      <formula1>#REF!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1.4960629921259843" bottom="0.74803149606299213" header="0.31496062992125984" footer="0.31496062992125984"/>
  <pageSetup paperSize="9"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EURO</vt:lpstr>
      <vt:lpstr>KN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cp:lastPrinted>2015-04-29T09:36:12Z</cp:lastPrinted>
  <dcterms:created xsi:type="dcterms:W3CDTF">2015-04-08T09:11:35Z</dcterms:created>
  <dcterms:modified xsi:type="dcterms:W3CDTF">2015-04-29T10:00:05Z</dcterms:modified>
</cp:coreProperties>
</file>