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3040" windowHeight="9405" tabRatio="433"/>
  </bookViews>
  <sheets>
    <sheet name="Expense Value MXN" sheetId="8" r:id="rId1"/>
  </sheets>
  <definedNames>
    <definedName name="_xlnm.Print_Area" localSheetId="0">'Expense Value MXN'!$A$1:$S$30</definedName>
    <definedName name="_xlnm.Print_Titles" localSheetId="0">'Expense Value MXN'!$7:$10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8"/>
  <c r="Q1"/>
  <c r="N13"/>
  <c r="H11"/>
  <c r="N11"/>
  <c r="H12"/>
  <c r="N12"/>
  <c r="N14"/>
  <c r="N15"/>
  <c r="N16"/>
  <c r="N17"/>
  <c r="N18"/>
  <c r="N19"/>
  <c r="N20"/>
  <c r="N21"/>
  <c r="N22"/>
  <c r="N23"/>
  <c r="N24"/>
  <c r="N7"/>
  <c r="H7"/>
  <c r="I7"/>
  <c r="J7"/>
  <c r="K7"/>
  <c r="L7"/>
  <c r="M7"/>
  <c r="P1"/>
  <c r="M1"/>
  <c r="O7"/>
  <c r="G7"/>
  <c r="P3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<sst xmlns="http://schemas.openxmlformats.org/spreadsheetml/2006/main" count="88" uniqueCount="53">
  <si>
    <t>KM</t>
  </si>
  <si>
    <t>no</t>
  </si>
  <si>
    <t>Check</t>
  </si>
  <si>
    <t>VARIE (Taxi / BUS / VARIE)</t>
  </si>
  <si>
    <t>SPESE AUTO (PARK / AUTOSTRADA / ECC)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</si>
  <si>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</si>
  <si>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</si>
  <si>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</si>
  <si>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</si>
  <si>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</si>
  <si>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</si>
  <si>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</si>
  <si>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</si>
  <si>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</si>
  <si>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</si>
  <si>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</si>
  <si>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</si>
  <si>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</si>
  <si>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</si>
  <si>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</si>
  <si>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</si>
  <si>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</si>
  <si>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</si>
  <si>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</si>
  <si>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</si>
  <si>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</si>
  <si>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</si>
  <si>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</si>
  <si>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</si>
  <si>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</si>
  <si>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EXPENSES</t>
  </si>
  <si>
    <t>City
(City where the expense has been done)</t>
  </si>
  <si>
    <t>Fuel cost (company car)</t>
  </si>
  <si>
    <t>Car waste (company car)</t>
  </si>
  <si>
    <t>Cost per Mile</t>
  </si>
  <si>
    <t>Daniel Martinez</t>
  </si>
  <si>
    <t>Daniele Milan</t>
  </si>
  <si>
    <t>(value MXN )</t>
  </si>
  <si>
    <t>Mexico</t>
  </si>
  <si>
    <t>Cellular and internet</t>
  </si>
  <si>
    <t>04 01</t>
  </si>
  <si>
    <t>Follow Up SEGOB</t>
  </si>
  <si>
    <t>Taxi to SEGOB</t>
  </si>
  <si>
    <t>DF</t>
  </si>
  <si>
    <t>Lunch</t>
  </si>
  <si>
    <t>Expo Mexico</t>
  </si>
  <si>
    <t>Parking at Expo Mexico</t>
  </si>
  <si>
    <t>Taxi to Policia Federal</t>
  </si>
  <si>
    <t>Presales</t>
  </si>
  <si>
    <t>Taxi from Expo to Hotel</t>
  </si>
  <si>
    <t>Taxi to SEDENA</t>
  </si>
  <si>
    <t>Furniture Order (ORMEX)</t>
  </si>
  <si>
    <t>EURO Value</t>
  </si>
</sst>
</file>

<file path=xl/styles.xml><?xml version="1.0" encoding="utf-8"?>
<styleSheet xmlns="http://schemas.openxmlformats.org/spreadsheetml/2006/main">
  <numFmts count="9">
    <numFmt numFmtId="164" formatCode="_-&quot;$&quot;* #,##0.00_-;\-&quot;$&quot;* #,##0.00_-;_-&quot;$&quot;* &quot;-&quot;??_-;_-@_-"/>
    <numFmt numFmtId="165" formatCode="_-[$€-2]\ * #,##0.00_-;\-[$€-2]\ * #,##0.00_-;_-[$€-2]\ * \-??_-"/>
    <numFmt numFmtId="166" formatCode="mmmm\ yyyy"/>
    <numFmt numFmtId="168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_-[$$-409]* #,##0.00_ ;_-[$$-409]* \-#,##0.00\ ;_-[$$-409]* &quot;-&quot;??_ ;_-@_ 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</borders>
  <cellStyleXfs count="37">
    <xf numFmtId="0" fontId="0" fillId="0" borderId="0"/>
    <xf numFmtId="165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26" xfId="0" applyNumberFormat="1" applyFont="1" applyBorder="1" applyAlignment="1" applyProtection="1">
      <alignment horizontal="center" vertical="center" wrapText="1"/>
    </xf>
    <xf numFmtId="0" fontId="1" fillId="8" borderId="31" xfId="0" applyNumberFormat="1" applyFont="1" applyFill="1" applyBorder="1" applyAlignment="1" applyProtection="1">
      <alignment horizontal="center" vertical="center"/>
    </xf>
    <xf numFmtId="0" fontId="1" fillId="8" borderId="32" xfId="0" applyNumberFormat="1" applyFont="1" applyFill="1" applyBorder="1" applyAlignment="1" applyProtection="1">
      <alignment vertical="center"/>
    </xf>
    <xf numFmtId="0" fontId="1" fillId="8" borderId="33" xfId="0" applyNumberFormat="1" applyFont="1" applyFill="1" applyBorder="1" applyAlignment="1" applyProtection="1">
      <alignment vertical="center"/>
    </xf>
    <xf numFmtId="0" fontId="2" fillId="7" borderId="27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6" xfId="0" applyFont="1" applyFill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49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1" fontId="1" fillId="0" borderId="4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2" fillId="0" borderId="55" xfId="0" applyFont="1" applyBorder="1" applyAlignment="1" applyProtection="1">
      <alignment horizontal="right" vertical="center" wrapText="1"/>
    </xf>
    <xf numFmtId="40" fontId="2" fillId="0" borderId="55" xfId="0" applyNumberFormat="1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3" fontId="1" fillId="2" borderId="48" xfId="0" applyNumberFormat="1" applyFont="1" applyFill="1" applyBorder="1" applyAlignment="1" applyProtection="1">
      <alignment horizontal="right" vertical="center"/>
    </xf>
    <xf numFmtId="173" fontId="1" fillId="2" borderId="45" xfId="0" applyNumberFormat="1" applyFont="1" applyFill="1" applyBorder="1" applyAlignment="1" applyProtection="1">
      <alignment horizontal="right" vertical="center"/>
    </xf>
    <xf numFmtId="173" fontId="1" fillId="2" borderId="46" xfId="0" applyNumberFormat="1" applyFont="1" applyFill="1" applyBorder="1" applyAlignment="1" applyProtection="1">
      <alignment horizontal="right" vertical="center"/>
    </xf>
    <xf numFmtId="173" fontId="1" fillId="3" borderId="19" xfId="1" applyNumberFormat="1" applyFont="1" applyFill="1" applyBorder="1" applyAlignment="1" applyProtection="1">
      <alignment horizontal="right" vertical="center"/>
    </xf>
    <xf numFmtId="164" fontId="1" fillId="2" borderId="44" xfId="10" applyFont="1" applyFill="1" applyBorder="1" applyAlignment="1" applyProtection="1">
      <alignment horizontal="right" vertical="center"/>
    </xf>
    <xf numFmtId="164" fontId="2" fillId="3" borderId="3" xfId="10" applyFont="1" applyFill="1" applyBorder="1" applyAlignment="1" applyProtection="1">
      <alignment horizontal="right" vertical="center"/>
    </xf>
    <xf numFmtId="164" fontId="2" fillId="4" borderId="3" xfId="10" applyFont="1" applyFill="1" applyBorder="1" applyAlignment="1" applyProtection="1">
      <alignment horizontal="right" vertical="center"/>
      <protection locked="0"/>
    </xf>
    <xf numFmtId="164" fontId="2" fillId="4" borderId="6" xfId="10" applyFont="1" applyFill="1" applyBorder="1" applyAlignment="1" applyProtection="1">
      <alignment horizontal="right" vertical="center"/>
      <protection locked="0"/>
    </xf>
    <xf numFmtId="164" fontId="2" fillId="5" borderId="7" xfId="10" applyFont="1" applyFill="1" applyBorder="1" applyAlignment="1" applyProtection="1">
      <alignment vertical="center"/>
    </xf>
    <xf numFmtId="173" fontId="1" fillId="3" borderId="1" xfId="0" applyNumberFormat="1" applyFont="1" applyFill="1" applyBorder="1" applyAlignment="1" applyProtection="1">
      <alignment horizontal="left" vertical="center"/>
    </xf>
    <xf numFmtId="173" fontId="1" fillId="4" borderId="1" xfId="0" applyNumberFormat="1" applyFont="1" applyFill="1" applyBorder="1" applyAlignment="1" applyProtection="1">
      <alignment horizontal="left" vertical="center"/>
    </xf>
    <xf numFmtId="173" fontId="1" fillId="4" borderId="4" xfId="0" applyNumberFormat="1" applyFont="1" applyFill="1" applyBorder="1" applyAlignment="1" applyProtection="1">
      <alignment horizontal="left" vertical="center"/>
    </xf>
    <xf numFmtId="173" fontId="1" fillId="0" borderId="0" xfId="0" applyNumberFormat="1" applyFont="1" applyAlignment="1" applyProtection="1">
      <alignment vertical="center"/>
    </xf>
    <xf numFmtId="173" fontId="1" fillId="9" borderId="0" xfId="0" applyNumberFormat="1" applyFont="1" applyFill="1" applyAlignment="1" applyProtection="1">
      <alignment vertical="center"/>
    </xf>
    <xf numFmtId="173" fontId="1" fillId="9" borderId="0" xfId="1" applyNumberFormat="1" applyFont="1" applyFill="1" applyBorder="1" applyAlignment="1" applyProtection="1">
      <alignment horizontal="right" vertical="center"/>
    </xf>
    <xf numFmtId="173" fontId="1" fillId="9" borderId="49" xfId="0" applyNumberFormat="1" applyFont="1" applyFill="1" applyBorder="1" applyAlignment="1" applyProtection="1">
      <alignment vertical="center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2" fontId="2" fillId="0" borderId="52" xfId="0" applyNumberFormat="1" applyFont="1" applyBorder="1" applyAlignment="1" applyProtection="1">
      <alignment horizontal="center" vertical="center" wrapText="1"/>
    </xf>
    <xf numFmtId="172" fontId="2" fillId="0" borderId="53" xfId="0" applyNumberFormat="1" applyFont="1" applyBorder="1" applyAlignment="1" applyProtection="1">
      <alignment horizontal="center" vertical="center" wrapText="1"/>
    </xf>
    <xf numFmtId="172" fontId="2" fillId="0" borderId="54" xfId="0" applyNumberFormat="1" applyFont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1" fillId="6" borderId="30" xfId="0" applyNumberFormat="1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173" fontId="2" fillId="3" borderId="41" xfId="0" applyNumberFormat="1" applyFont="1" applyFill="1" applyBorder="1" applyAlignment="1" applyProtection="1">
      <alignment horizontal="center" vertical="center" wrapText="1"/>
    </xf>
    <xf numFmtId="173" fontId="2" fillId="3" borderId="29" xfId="0" applyNumberFormat="1" applyFont="1" applyFill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</cellXfs>
  <cellStyles count="37">
    <cellStyle name="Currency" xfId="10" builtinId="4"/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60" zoomScaleNormal="60" zoomScaleSheetLayoutView="50" zoomScalePageLayoutView="60" workbookViewId="0">
      <pane xSplit="6" ySplit="10" topLeftCell="I11" activePane="bottomRight" state="frozen"/>
      <selection pane="topRight" activeCell="G1" sqref="G1"/>
      <selection pane="bottomLeft" activeCell="A11" sqref="A11"/>
      <selection pane="bottomRight" activeCell="P12" sqref="P12:P22"/>
    </sheetView>
  </sheetViews>
  <sheetFormatPr defaultColWidth="8.7109375" defaultRowHeight="18.75"/>
  <cols>
    <col min="1" max="1" width="6.7109375" style="1" customWidth="1"/>
    <col min="2" max="2" width="19.42578125" style="2" customWidth="1"/>
    <col min="3" max="3" width="34.140625" style="2" bestFit="1" customWidth="1"/>
    <col min="4" max="4" width="46.7109375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32.28515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42578125" style="2" customWidth="1"/>
    <col min="14" max="14" width="19.7109375" style="78" customWidth="1"/>
    <col min="15" max="17" width="19.7109375" style="2" customWidth="1"/>
    <col min="18" max="18" width="19.7109375" style="3" customWidth="1"/>
    <col min="19" max="19" width="8.42578125" style="2" customWidth="1"/>
    <col min="20" max="16384" width="8.7109375" style="2"/>
  </cols>
  <sheetData>
    <row r="1" spans="1:19" s="6" customFormat="1" ht="35.25" customHeight="1">
      <c r="A1" s="4"/>
      <c r="B1" s="95" t="s">
        <v>26</v>
      </c>
      <c r="C1" s="95"/>
      <c r="D1" s="95"/>
      <c r="E1" s="96" t="s">
        <v>35</v>
      </c>
      <c r="F1" s="96"/>
      <c r="G1" s="32">
        <v>42095</v>
      </c>
      <c r="H1" s="31" t="s">
        <v>40</v>
      </c>
      <c r="L1" s="6" t="s">
        <v>2</v>
      </c>
      <c r="M1" s="3">
        <f>+P1-N7</f>
        <v>0</v>
      </c>
      <c r="N1" s="75" t="s">
        <v>19</v>
      </c>
      <c r="O1" s="5"/>
      <c r="P1" s="71">
        <f>SUM(H7:M7)</f>
        <v>3941.52</v>
      </c>
      <c r="Q1" s="115">
        <f>SUM(P11:P24)</f>
        <v>234.31000000000003</v>
      </c>
    </row>
    <row r="2" spans="1:19" s="6" customFormat="1" ht="35.25" customHeight="1">
      <c r="A2" s="4"/>
      <c r="B2" s="97" t="s">
        <v>5</v>
      </c>
      <c r="C2" s="97"/>
      <c r="D2" s="97"/>
      <c r="E2" s="96" t="s">
        <v>36</v>
      </c>
      <c r="F2" s="96"/>
      <c r="G2" s="7"/>
      <c r="H2" s="7"/>
      <c r="N2" s="76" t="s">
        <v>24</v>
      </c>
      <c r="O2" s="9"/>
      <c r="P2" s="72"/>
      <c r="Q2" s="115"/>
    </row>
    <row r="3" spans="1:19" s="6" customFormat="1" ht="35.25" customHeight="1">
      <c r="A3" s="4"/>
      <c r="B3" s="97" t="s">
        <v>6</v>
      </c>
      <c r="C3" s="97"/>
      <c r="D3" s="97"/>
      <c r="E3" s="96" t="s">
        <v>1</v>
      </c>
      <c r="F3" s="96"/>
      <c r="N3" s="76" t="s">
        <v>23</v>
      </c>
      <c r="O3" s="9"/>
      <c r="P3" s="72">
        <f>+O7</f>
        <v>0</v>
      </c>
      <c r="Q3" s="116">
        <v>0</v>
      </c>
      <c r="R3" s="11"/>
    </row>
    <row r="4" spans="1:19" s="6" customFormat="1" ht="35.25" customHeight="1" thickBot="1">
      <c r="A4" s="4"/>
      <c r="E4" s="11"/>
      <c r="F4" s="11"/>
      <c r="G4" s="8" t="s">
        <v>34</v>
      </c>
      <c r="H4" s="16">
        <v>1</v>
      </c>
      <c r="I4" s="12"/>
      <c r="J4" s="12"/>
      <c r="K4" s="12"/>
      <c r="L4" s="2"/>
      <c r="M4" s="2"/>
      <c r="N4" s="77"/>
      <c r="O4" s="13"/>
      <c r="P4" s="73"/>
      <c r="Q4" s="116"/>
      <c r="R4" s="11"/>
    </row>
    <row r="5" spans="1:19" s="6" customFormat="1" ht="46.5" customHeight="1" thickTop="1" thickBot="1">
      <c r="A5" s="4"/>
      <c r="B5" s="14" t="s">
        <v>7</v>
      </c>
      <c r="C5" s="40"/>
      <c r="D5" s="15"/>
      <c r="E5" s="37">
        <v>12</v>
      </c>
      <c r="F5" s="11"/>
      <c r="G5" s="59" t="s">
        <v>32</v>
      </c>
      <c r="H5" s="16">
        <v>1.1100000000000001</v>
      </c>
      <c r="N5" s="87" t="s">
        <v>25</v>
      </c>
      <c r="O5" s="87"/>
      <c r="P5" s="74">
        <f>P1-P2-P3</f>
        <v>3941.52</v>
      </c>
      <c r="Q5" s="116">
        <f>Q1-Q3</f>
        <v>234.31000000000003</v>
      </c>
      <c r="R5" s="11"/>
    </row>
    <row r="6" spans="1:19" s="6" customFormat="1" ht="43.5" customHeight="1" thickTop="1" thickBot="1">
      <c r="A6" s="4"/>
      <c r="B6" s="17" t="s">
        <v>37</v>
      </c>
      <c r="C6" s="17"/>
      <c r="D6" s="17"/>
      <c r="E6" s="11"/>
      <c r="F6" s="11"/>
      <c r="G6" s="59" t="s">
        <v>33</v>
      </c>
      <c r="H6" s="18">
        <v>11.11</v>
      </c>
      <c r="N6" s="78"/>
      <c r="R6" s="10"/>
      <c r="S6" s="11"/>
    </row>
    <row r="7" spans="1:19" s="6" customFormat="1" ht="27" customHeight="1" thickBot="1">
      <c r="A7" s="33"/>
      <c r="B7" s="34"/>
      <c r="C7" s="34"/>
      <c r="D7" s="35" t="s">
        <v>30</v>
      </c>
      <c r="E7" s="100" t="s">
        <v>9</v>
      </c>
      <c r="F7" s="101"/>
      <c r="G7" s="19">
        <f>SUM(G11:G24)</f>
        <v>0</v>
      </c>
      <c r="H7" s="19">
        <f>SUM(H11:H24)</f>
        <v>0</v>
      </c>
      <c r="I7" s="70">
        <f>SUM(I11:I24)</f>
        <v>416</v>
      </c>
      <c r="J7" s="66">
        <f>SUM(J11:J24)</f>
        <v>929.88</v>
      </c>
      <c r="K7" s="67">
        <f>SUM(K11:K24)</f>
        <v>2067.64</v>
      </c>
      <c r="L7" s="67">
        <f>SUM(L11:L24)</f>
        <v>0</v>
      </c>
      <c r="M7" s="67">
        <f>SUM(M11:M24)</f>
        <v>528</v>
      </c>
      <c r="N7" s="67">
        <f>SUM(N11:N24)</f>
        <v>3941.52</v>
      </c>
      <c r="O7" s="68">
        <f>SUM(O11:O24)</f>
        <v>0</v>
      </c>
      <c r="P7" s="10"/>
    </row>
    <row r="8" spans="1:19" ht="36" customHeight="1" thickTop="1" thickBot="1">
      <c r="A8" s="102"/>
      <c r="B8" s="41"/>
      <c r="C8" s="103" t="s">
        <v>21</v>
      </c>
      <c r="D8" s="106" t="s">
        <v>14</v>
      </c>
      <c r="E8" s="92" t="s">
        <v>10</v>
      </c>
      <c r="F8" s="107" t="s">
        <v>31</v>
      </c>
      <c r="G8" s="108" t="s">
        <v>11</v>
      </c>
      <c r="H8" s="109" t="s">
        <v>12</v>
      </c>
      <c r="I8" s="94" t="s">
        <v>13</v>
      </c>
      <c r="J8" s="94" t="s">
        <v>15</v>
      </c>
      <c r="K8" s="94" t="s">
        <v>16</v>
      </c>
      <c r="L8" s="88" t="s">
        <v>17</v>
      </c>
      <c r="M8" s="89"/>
      <c r="N8" s="112" t="s">
        <v>19</v>
      </c>
      <c r="O8" s="114" t="s">
        <v>20</v>
      </c>
      <c r="P8" s="84" t="s">
        <v>52</v>
      </c>
      <c r="R8" s="2"/>
    </row>
    <row r="9" spans="1:19" ht="36" customHeight="1" thickTop="1" thickBot="1">
      <c r="A9" s="91"/>
      <c r="B9" s="41" t="s">
        <v>8</v>
      </c>
      <c r="C9" s="104"/>
      <c r="D9" s="92"/>
      <c r="E9" s="92"/>
      <c r="F9" s="107"/>
      <c r="G9" s="108"/>
      <c r="H9" s="110"/>
      <c r="I9" s="93" t="s">
        <v>4</v>
      </c>
      <c r="J9" s="93"/>
      <c r="K9" s="93" t="s">
        <v>3</v>
      </c>
      <c r="L9" s="94" t="s">
        <v>18</v>
      </c>
      <c r="M9" s="98" t="s">
        <v>22</v>
      </c>
      <c r="N9" s="113"/>
      <c r="O9" s="90"/>
      <c r="P9" s="85"/>
      <c r="R9" s="2"/>
    </row>
    <row r="10" spans="1:19" ht="37.5" customHeight="1" thickTop="1" thickBot="1">
      <c r="A10" s="91"/>
      <c r="B10" s="36"/>
      <c r="C10" s="105"/>
      <c r="D10" s="92"/>
      <c r="E10" s="92"/>
      <c r="F10" s="107"/>
      <c r="G10" s="20" t="s">
        <v>0</v>
      </c>
      <c r="H10" s="111"/>
      <c r="I10" s="93"/>
      <c r="J10" s="93"/>
      <c r="K10" s="93"/>
      <c r="L10" s="93"/>
      <c r="M10" s="99"/>
      <c r="N10" s="113"/>
      <c r="O10" s="90"/>
      <c r="P10" s="86"/>
      <c r="R10" s="2"/>
    </row>
    <row r="11" spans="1:19" ht="30" customHeight="1" thickTop="1">
      <c r="A11" s="21">
        <v>1</v>
      </c>
      <c r="B11" s="22">
        <v>42120</v>
      </c>
      <c r="C11" s="23"/>
      <c r="D11" s="23" t="s">
        <v>39</v>
      </c>
      <c r="E11" s="42" t="s">
        <v>38</v>
      </c>
      <c r="F11" s="42" t="s">
        <v>38</v>
      </c>
      <c r="G11" s="82"/>
      <c r="H11" s="57">
        <f>IF($E$3="si",($H$5/$H$6*G11),IF($E$3="no",G11*$H$4,0))</f>
        <v>0</v>
      </c>
      <c r="I11" s="43"/>
      <c r="J11" s="43"/>
      <c r="K11" s="24">
        <v>1271</v>
      </c>
      <c r="L11" s="25"/>
      <c r="M11" s="25"/>
      <c r="N11" s="69">
        <f t="shared" ref="N11:N24" si="0">SUM(H11:M11)</f>
        <v>1271</v>
      </c>
      <c r="O11" s="26"/>
      <c r="P11" s="60">
        <v>76.459999999999994</v>
      </c>
      <c r="R11" s="2"/>
    </row>
    <row r="12" spans="1:19" ht="30" customHeight="1">
      <c r="A12" s="27">
        <v>2</v>
      </c>
      <c r="B12" s="30">
        <v>42121</v>
      </c>
      <c r="C12" s="23" t="s">
        <v>41</v>
      </c>
      <c r="D12" s="23" t="s">
        <v>42</v>
      </c>
      <c r="E12" s="42" t="s">
        <v>38</v>
      </c>
      <c r="F12" s="42" t="s">
        <v>43</v>
      </c>
      <c r="G12" s="83"/>
      <c r="H12" s="57">
        <f>IF($E$3="si",($H$5/$H$6*G12),IF($E$3="no",G12*$H$4,0))</f>
        <v>0</v>
      </c>
      <c r="I12" s="43"/>
      <c r="J12" s="43">
        <v>85</v>
      </c>
      <c r="K12" s="24"/>
      <c r="L12" s="25"/>
      <c r="M12" s="25"/>
      <c r="N12" s="69">
        <f t="shared" si="0"/>
        <v>85</v>
      </c>
      <c r="O12" s="28"/>
      <c r="P12" s="60">
        <v>5.0999999999999996</v>
      </c>
      <c r="R12" s="2"/>
    </row>
    <row r="13" spans="1:19" ht="30" customHeight="1">
      <c r="A13" s="27">
        <v>3</v>
      </c>
      <c r="B13" s="30">
        <v>42121</v>
      </c>
      <c r="C13" s="23" t="s">
        <v>41</v>
      </c>
      <c r="D13" s="23" t="s">
        <v>42</v>
      </c>
      <c r="E13" s="42" t="s">
        <v>38</v>
      </c>
      <c r="F13" s="42" t="s">
        <v>43</v>
      </c>
      <c r="G13" s="83"/>
      <c r="H13" s="57"/>
      <c r="I13" s="43"/>
      <c r="J13" s="43">
        <v>124.88</v>
      </c>
      <c r="K13" s="24"/>
      <c r="L13" s="25"/>
      <c r="M13" s="25"/>
      <c r="N13" s="69">
        <f t="shared" si="0"/>
        <v>124.88</v>
      </c>
      <c r="O13" s="28"/>
      <c r="P13" s="61">
        <v>7.5</v>
      </c>
      <c r="R13" s="2"/>
    </row>
    <row r="14" spans="1:19" ht="30" customHeight="1">
      <c r="A14" s="27">
        <v>4</v>
      </c>
      <c r="B14" s="22">
        <v>42122</v>
      </c>
      <c r="C14" s="23" t="s">
        <v>45</v>
      </c>
      <c r="D14" s="23" t="s">
        <v>44</v>
      </c>
      <c r="E14" s="42" t="s">
        <v>38</v>
      </c>
      <c r="F14" s="42" t="s">
        <v>43</v>
      </c>
      <c r="G14" s="54"/>
      <c r="H14" s="57"/>
      <c r="I14" s="43"/>
      <c r="J14" s="43"/>
      <c r="K14" s="24"/>
      <c r="L14" s="25"/>
      <c r="M14" s="25">
        <v>264</v>
      </c>
      <c r="N14" s="69">
        <f t="shared" ref="N14:N22" si="1">SUM(H14:M14)</f>
        <v>264</v>
      </c>
      <c r="O14" s="28"/>
      <c r="P14" s="62">
        <v>15.78</v>
      </c>
      <c r="R14" s="2"/>
    </row>
    <row r="15" spans="1:19" ht="30" customHeight="1">
      <c r="A15" s="27">
        <v>5</v>
      </c>
      <c r="B15" s="22">
        <v>42122</v>
      </c>
      <c r="C15" s="23" t="s">
        <v>45</v>
      </c>
      <c r="D15" s="23" t="s">
        <v>46</v>
      </c>
      <c r="E15" s="42" t="s">
        <v>38</v>
      </c>
      <c r="F15" s="42" t="s">
        <v>43</v>
      </c>
      <c r="G15" s="54"/>
      <c r="H15" s="57"/>
      <c r="I15" s="43">
        <v>160</v>
      </c>
      <c r="J15" s="43"/>
      <c r="K15" s="24"/>
      <c r="L15" s="25"/>
      <c r="M15" s="25"/>
      <c r="N15" s="69">
        <f t="shared" si="1"/>
        <v>160</v>
      </c>
      <c r="O15" s="28"/>
      <c r="P15" s="63">
        <v>9.56</v>
      </c>
      <c r="R15" s="2"/>
    </row>
    <row r="16" spans="1:19" ht="30" customHeight="1">
      <c r="A16" s="27">
        <v>6</v>
      </c>
      <c r="B16" s="22">
        <v>42122</v>
      </c>
      <c r="C16" s="23" t="s">
        <v>48</v>
      </c>
      <c r="D16" s="23" t="s">
        <v>47</v>
      </c>
      <c r="E16" s="42" t="s">
        <v>38</v>
      </c>
      <c r="F16" s="42" t="s">
        <v>43</v>
      </c>
      <c r="G16" s="54"/>
      <c r="H16" s="57"/>
      <c r="I16" s="43"/>
      <c r="J16" s="43">
        <v>250</v>
      </c>
      <c r="K16" s="24"/>
      <c r="L16" s="25"/>
      <c r="M16" s="25"/>
      <c r="N16" s="69">
        <f t="shared" si="1"/>
        <v>250</v>
      </c>
      <c r="O16" s="28"/>
      <c r="P16" s="62">
        <v>14.94</v>
      </c>
      <c r="R16" s="2"/>
    </row>
    <row r="17" spans="1:18" ht="30" customHeight="1">
      <c r="A17" s="27">
        <v>7</v>
      </c>
      <c r="B17" s="22">
        <v>42123</v>
      </c>
      <c r="C17" s="23" t="s">
        <v>45</v>
      </c>
      <c r="D17" s="23" t="s">
        <v>46</v>
      </c>
      <c r="E17" s="42" t="s">
        <v>38</v>
      </c>
      <c r="F17" s="42" t="s">
        <v>43</v>
      </c>
      <c r="G17" s="54"/>
      <c r="H17" s="57"/>
      <c r="I17" s="43">
        <v>128</v>
      </c>
      <c r="J17" s="43"/>
      <c r="K17" s="24"/>
      <c r="L17" s="25"/>
      <c r="M17" s="25"/>
      <c r="N17" s="69">
        <f t="shared" si="1"/>
        <v>128</v>
      </c>
      <c r="O17" s="28"/>
      <c r="P17" s="62">
        <v>7.61</v>
      </c>
      <c r="R17" s="2"/>
    </row>
    <row r="18" spans="1:18" ht="30" customHeight="1">
      <c r="A18" s="27">
        <v>8</v>
      </c>
      <c r="B18" s="22">
        <v>42123</v>
      </c>
      <c r="C18" s="23" t="s">
        <v>45</v>
      </c>
      <c r="D18" s="23" t="s">
        <v>49</v>
      </c>
      <c r="E18" s="42" t="s">
        <v>38</v>
      </c>
      <c r="F18" s="42" t="s">
        <v>43</v>
      </c>
      <c r="G18" s="54"/>
      <c r="H18" s="57"/>
      <c r="I18" s="43"/>
      <c r="J18" s="43">
        <v>185</v>
      </c>
      <c r="K18" s="24"/>
      <c r="L18" s="25"/>
      <c r="M18" s="25"/>
      <c r="N18" s="69">
        <f t="shared" si="1"/>
        <v>185</v>
      </c>
      <c r="O18" s="28"/>
      <c r="P18" s="62">
        <v>11</v>
      </c>
      <c r="R18" s="2"/>
    </row>
    <row r="19" spans="1:18" ht="30" customHeight="1">
      <c r="A19" s="27">
        <v>9</v>
      </c>
      <c r="B19" s="22">
        <v>42123</v>
      </c>
      <c r="C19" s="2" t="s">
        <v>45</v>
      </c>
      <c r="D19" s="2" t="s">
        <v>46</v>
      </c>
      <c r="E19" s="2" t="s">
        <v>38</v>
      </c>
      <c r="F19" s="2" t="s">
        <v>43</v>
      </c>
      <c r="G19" s="54"/>
      <c r="H19" s="57"/>
      <c r="I19" s="43">
        <v>128</v>
      </c>
      <c r="J19" s="43"/>
      <c r="K19" s="24"/>
      <c r="L19" s="25"/>
      <c r="M19" s="25"/>
      <c r="N19" s="69">
        <f t="shared" si="1"/>
        <v>128</v>
      </c>
      <c r="O19" s="28"/>
      <c r="P19" s="62">
        <v>7.61</v>
      </c>
      <c r="R19" s="2"/>
    </row>
    <row r="20" spans="1:18" ht="30" customHeight="1">
      <c r="A20" s="27">
        <v>10</v>
      </c>
      <c r="B20" s="22">
        <v>42124</v>
      </c>
      <c r="C20" s="23" t="s">
        <v>48</v>
      </c>
      <c r="D20" s="29" t="s">
        <v>50</v>
      </c>
      <c r="E20" s="42" t="s">
        <v>38</v>
      </c>
      <c r="F20" s="42" t="s">
        <v>43</v>
      </c>
      <c r="G20" s="56"/>
      <c r="H20" s="57"/>
      <c r="I20" s="43"/>
      <c r="J20" s="43">
        <v>285</v>
      </c>
      <c r="K20" s="24"/>
      <c r="L20" s="25"/>
      <c r="M20" s="25"/>
      <c r="N20" s="69">
        <f t="shared" si="1"/>
        <v>285</v>
      </c>
      <c r="O20" s="28"/>
      <c r="P20" s="62">
        <v>16.68</v>
      </c>
      <c r="R20" s="2"/>
    </row>
    <row r="21" spans="1:18" ht="30" customHeight="1">
      <c r="A21" s="27">
        <v>11</v>
      </c>
      <c r="B21" s="22">
        <v>42124</v>
      </c>
      <c r="C21" s="23" t="s">
        <v>45</v>
      </c>
      <c r="D21" s="29" t="s">
        <v>44</v>
      </c>
      <c r="E21" s="42" t="s">
        <v>38</v>
      </c>
      <c r="F21" s="42" t="s">
        <v>43</v>
      </c>
      <c r="G21" s="56"/>
      <c r="H21" s="57"/>
      <c r="I21" s="43"/>
      <c r="J21" s="43"/>
      <c r="K21" s="24"/>
      <c r="L21" s="25"/>
      <c r="M21" s="25">
        <v>264</v>
      </c>
      <c r="N21" s="69">
        <f t="shared" si="1"/>
        <v>264</v>
      </c>
      <c r="O21" s="28"/>
      <c r="P21" s="62">
        <v>15.45</v>
      </c>
      <c r="R21" s="2"/>
    </row>
    <row r="22" spans="1:18" ht="30" customHeight="1">
      <c r="A22" s="27">
        <v>12</v>
      </c>
      <c r="B22" s="22">
        <v>42124</v>
      </c>
      <c r="C22" s="2" t="s">
        <v>45</v>
      </c>
      <c r="D22" s="2" t="s">
        <v>51</v>
      </c>
      <c r="E22" s="2" t="s">
        <v>38</v>
      </c>
      <c r="F22" s="2" t="s">
        <v>43</v>
      </c>
      <c r="G22" s="55"/>
      <c r="H22" s="57"/>
      <c r="I22" s="43"/>
      <c r="J22" s="43"/>
      <c r="K22" s="24">
        <v>796.64</v>
      </c>
      <c r="L22" s="25"/>
      <c r="M22" s="25"/>
      <c r="N22" s="69">
        <f t="shared" si="1"/>
        <v>796.64</v>
      </c>
      <c r="O22" s="28"/>
      <c r="P22" s="62">
        <v>46.62</v>
      </c>
      <c r="R22" s="2"/>
    </row>
    <row r="23" spans="1:18" ht="30" customHeight="1">
      <c r="A23" s="27">
        <v>13</v>
      </c>
      <c r="G23" s="55"/>
      <c r="H23" s="57"/>
      <c r="I23" s="43"/>
      <c r="J23" s="43"/>
      <c r="K23" s="24"/>
      <c r="L23" s="25"/>
      <c r="M23" s="25"/>
      <c r="N23" s="69">
        <f t="shared" si="0"/>
        <v>0</v>
      </c>
      <c r="O23" s="28"/>
      <c r="P23" s="62"/>
      <c r="R23" s="2"/>
    </row>
    <row r="24" spans="1:18" ht="30" customHeight="1">
      <c r="A24" s="27">
        <v>14</v>
      </c>
      <c r="B24" s="22"/>
      <c r="C24" s="23"/>
      <c r="D24" s="29"/>
      <c r="E24" s="42"/>
      <c r="F24" s="42"/>
      <c r="G24" s="55"/>
      <c r="H24" s="57"/>
      <c r="I24" s="43"/>
      <c r="J24" s="43"/>
      <c r="K24" s="24"/>
      <c r="L24" s="25"/>
      <c r="M24" s="25"/>
      <c r="N24" s="69">
        <f t="shared" si="0"/>
        <v>0</v>
      </c>
      <c r="O24" s="28"/>
      <c r="P24" s="62"/>
      <c r="R24" s="2"/>
    </row>
    <row r="25" spans="1:18">
      <c r="P25" s="64"/>
    </row>
    <row r="26" spans="1:18">
      <c r="A26" s="38"/>
      <c r="B26" s="39"/>
      <c r="C26" s="39"/>
      <c r="D26" s="39"/>
      <c r="E26" s="39"/>
      <c r="F26" s="39"/>
      <c r="G26" s="39"/>
      <c r="H26" s="39"/>
      <c r="I26" s="39"/>
      <c r="J26" s="58"/>
      <c r="K26" s="58"/>
      <c r="L26" s="39"/>
      <c r="M26" s="39"/>
      <c r="N26" s="79"/>
      <c r="O26" s="39"/>
      <c r="P26" s="65"/>
      <c r="Q26" s="3"/>
    </row>
    <row r="27" spans="1:18">
      <c r="A27" s="45"/>
      <c r="B27" s="46"/>
      <c r="C27" s="47"/>
      <c r="D27" s="48"/>
      <c r="E27" s="48"/>
      <c r="F27" s="49"/>
      <c r="G27" s="50"/>
      <c r="H27" s="51"/>
      <c r="I27" s="52"/>
      <c r="J27" s="58"/>
      <c r="K27" s="58"/>
      <c r="L27" s="52"/>
      <c r="M27" s="52"/>
      <c r="N27" s="80"/>
      <c r="O27" s="53"/>
      <c r="P27" s="58"/>
      <c r="Q27" s="3"/>
    </row>
    <row r="28" spans="1:18">
      <c r="A28" s="38"/>
      <c r="B28" s="44" t="s">
        <v>27</v>
      </c>
      <c r="C28" s="44"/>
      <c r="D28" s="44"/>
      <c r="E28" s="39"/>
      <c r="F28" s="39"/>
      <c r="G28" s="44" t="s">
        <v>28</v>
      </c>
      <c r="H28" s="44"/>
      <c r="I28" s="44"/>
      <c r="J28" s="58"/>
      <c r="K28" s="58"/>
      <c r="L28" s="44" t="s">
        <v>29</v>
      </c>
      <c r="M28" s="44"/>
      <c r="N28" s="81"/>
      <c r="O28" s="39"/>
      <c r="P28" s="58"/>
      <c r="Q28" s="3"/>
    </row>
    <row r="29" spans="1:18">
      <c r="A29" s="38"/>
      <c r="B29" s="39"/>
      <c r="C29" s="39"/>
      <c r="D29" s="39"/>
      <c r="E29" s="39"/>
      <c r="F29" s="39"/>
      <c r="G29" s="39"/>
      <c r="H29" s="39"/>
      <c r="I29" s="39"/>
      <c r="J29" s="58"/>
      <c r="K29" s="58"/>
      <c r="L29" s="39"/>
      <c r="M29" s="39"/>
      <c r="N29" s="79"/>
      <c r="O29" s="39"/>
      <c r="P29" s="58"/>
      <c r="Q29" s="3"/>
    </row>
    <row r="30" spans="1:18">
      <c r="A30" s="38"/>
      <c r="B30" s="39"/>
      <c r="C30" s="39"/>
      <c r="D30" s="39"/>
      <c r="E30" s="39"/>
      <c r="F30" s="39"/>
      <c r="G30" s="39"/>
      <c r="H30" s="39"/>
      <c r="I30" s="39"/>
      <c r="J30" s="58"/>
      <c r="K30" s="58"/>
      <c r="L30" s="39"/>
      <c r="M30" s="39"/>
      <c r="N30" s="79"/>
      <c r="O30" s="39"/>
      <c r="P30" s="58"/>
      <c r="Q30" s="3"/>
    </row>
  </sheetData>
  <sortState ref="B11:O32">
    <sortCondition ref="B11"/>
  </sortState>
  <mergeCells count="24">
    <mergeCell ref="P8:P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decimal" operator="greaterThanOrEqual" allowBlank="1" showErrorMessage="1" errorTitle="Valore" error="Inserire un numero maggiore o uguale a 0 (zero)!" sqref="H27:M27 L11:M24 H11:K11 K18:K24 H12:J24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G20:G24">
      <formula1>1</formula1>
      <formula2>0</formula2>
    </dataValidation>
    <dataValidation type="date" operator="greaterThanOrEqual" showErrorMessage="1" errorTitle="Data" error="Inserire una data superiore al 1/11/2000" sqref="B27 B12:B13">
      <formula1>36831</formula1>
      <formula2>0</formula2>
    </dataValidation>
    <dataValidation type="textLength" operator="greaterThan" allowBlank="1" sqref="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colBreaks count="1" manualBreakCount="1">
    <brk id="6" max="134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Value MXN</vt:lpstr>
      <vt:lpstr>'Expense Value MXN'!Print_Area</vt:lpstr>
      <vt:lpstr>'Expense Value MXN'!Print_Titles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2015-05-06T08:15:32Z</cp:lastPrinted>
  <dcterms:created xsi:type="dcterms:W3CDTF">2007-03-06T14:42:56Z</dcterms:created>
  <dcterms:modified xsi:type="dcterms:W3CDTF">2015-05-06T09:28:01Z</dcterms:modified>
</cp:coreProperties>
</file>