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467"/>
  </bookViews>
  <sheets>
    <sheet name="Expense Value USD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R5" i="2"/>
  <c r="R3"/>
  <c r="R1"/>
  <c r="H18"/>
  <c r="N18" s="1"/>
  <c r="N17"/>
  <c r="H17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I7"/>
  <c r="G7"/>
  <c r="P3"/>
  <c r="P1" l="1"/>
  <c r="H7"/>
  <c r="N7"/>
  <c r="M1" l="1"/>
  <c r="P5"/>
</calcChain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Please fill in with Month Mese_# Progressive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>Indicare numero dei giustificativi allegati</t>
        </r>
      </text>
    </comment>
  </commentList>
</comments>
</file>

<file path=xl/sharedStrings.xml><?xml version="1.0" encoding="utf-8"?>
<sst xmlns="http://schemas.openxmlformats.org/spreadsheetml/2006/main" count="53" uniqueCount="46">
  <si>
    <t>Name&amp;Surname</t>
  </si>
  <si>
    <t>Check</t>
  </si>
  <si>
    <t>Total AMOUNT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</si>
  <si>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</si>
  <si>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</si>
  <si>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</si>
  <si>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</si>
  <si>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</si>
  <si>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</si>
  <si>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</si>
  <si>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TOTAL REFUND</t>
  </si>
  <si>
    <t>EXPENSES</t>
  </si>
  <si>
    <t>MONTH TOTAL AMOUNT</t>
  </si>
  <si>
    <t>PROJECT/EVENT</t>
  </si>
  <si>
    <t>DESCRIPTION
(specify kind of costs)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</si>
  <si>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</si>
  <si>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</si>
  <si>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</si>
  <si>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</si>
  <si>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</si>
  <si>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</si>
  <si>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</si>
  <si>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</si>
  <si>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</si>
  <si>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</si>
  <si>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</si>
  <si>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</si>
  <si>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</si>
  <si>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Luca Guerra</t>
  </si>
  <si>
    <t>si</t>
  </si>
  <si>
    <t>Fuel cost (for company card)</t>
  </si>
  <si>
    <t>Value: $ US Dollar</t>
  </si>
  <si>
    <t>Car waste (for company card)</t>
  </si>
  <si>
    <t>Country</t>
  </si>
  <si>
    <t>Value</t>
  </si>
  <si>
    <t>EURO Value</t>
  </si>
  <si>
    <t>DATA</t>
  </si>
  <si>
    <t>Infiltrate conference 2015</t>
  </si>
  <si>
    <t>Breakfast at hotel (Guerra)</t>
  </si>
  <si>
    <t>United States</t>
  </si>
  <si>
    <t>Taxi</t>
  </si>
  <si>
    <t>Dinner (Guerra, Speziale)</t>
  </si>
  <si>
    <t>Firma Dipendente</t>
  </si>
  <si>
    <t>Verifica Amministrativa</t>
  </si>
  <si>
    <t>Autorizzazione Responsabile Amministrativo</t>
  </si>
  <si>
    <t>04_01</t>
  </si>
</sst>
</file>

<file path=xl/styles.xml><?xml version="1.0" encoding="utf-8"?>
<styleSheet xmlns="http://schemas.openxmlformats.org/spreadsheetml/2006/main">
  <numFmts count="12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#,##0_);[Red]\(#,##0\)"/>
    <numFmt numFmtId="169" formatCode="&quot;€ &quot;#,##0.00"/>
    <numFmt numFmtId="170" formatCode="00\ "/>
    <numFmt numFmtId="171" formatCode="dd/mm/yy;@"/>
    <numFmt numFmtId="172" formatCode="_-* #,##0.00_-;\-* #,##0.00_-;_-* \-??_-;_-@_-"/>
    <numFmt numFmtId="173" formatCode="#,##0.00_);\(#,##0.00\)"/>
    <numFmt numFmtId="174" formatCode="#,##0.00_);[Red]\(#,##0.00\)"/>
    <numFmt numFmtId="175" formatCode="&quot;€&quot;\ #,##0.00"/>
  </numFmts>
  <fonts count="1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Gulim"/>
      <family val="2"/>
      <charset val="1"/>
    </font>
    <font>
      <b/>
      <u/>
      <sz val="18"/>
      <name val="Gulim"/>
      <family val="2"/>
      <charset val="1"/>
    </font>
    <font>
      <b/>
      <sz val="18"/>
      <name val="Gulim"/>
      <family val="2"/>
      <charset val="1"/>
    </font>
    <font>
      <b/>
      <sz val="14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b/>
      <i/>
      <sz val="20"/>
      <color rgb="FFFF0000"/>
      <name val="Gulim"/>
      <family val="2"/>
      <charset val="1"/>
    </font>
    <font>
      <b/>
      <sz val="14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3">
    <xf numFmtId="0" fontId="0" fillId="0" borderId="0" xfId="0"/>
    <xf numFmtId="0" fontId="2" fillId="6" borderId="16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166" fontId="3" fillId="2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166" fontId="3" fillId="2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0" fontId="2" fillId="7" borderId="18" xfId="0" applyNumberFormat="1" applyFont="1" applyFill="1" applyBorder="1" applyAlignment="1" applyProtection="1">
      <alignment horizontal="center" vertical="center"/>
    </xf>
    <xf numFmtId="171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172" fontId="2" fillId="0" borderId="23" xfId="0" applyNumberFormat="1" applyFont="1" applyBorder="1" applyAlignment="1" applyProtection="1">
      <alignment horizontal="right" vertical="center"/>
      <protection locked="0"/>
    </xf>
    <xf numFmtId="172" fontId="2" fillId="0" borderId="20" xfId="0" applyNumberFormat="1" applyFont="1" applyBorder="1" applyAlignment="1" applyProtection="1">
      <alignment horizontal="right" vertical="center"/>
      <protection locked="0"/>
    </xf>
    <xf numFmtId="172" fontId="2" fillId="0" borderId="24" xfId="0" applyNumberFormat="1" applyFont="1" applyBorder="1" applyAlignment="1" applyProtection="1">
      <alignment horizontal="right" vertical="center"/>
      <protection locked="0"/>
    </xf>
    <xf numFmtId="164" fontId="2" fillId="3" borderId="25" xfId="1" applyFont="1" applyFill="1" applyBorder="1" applyAlignment="1" applyProtection="1">
      <alignment horizontal="right" vertical="center"/>
    </xf>
    <xf numFmtId="4" fontId="2" fillId="2" borderId="26" xfId="0" applyNumberFormat="1" applyFont="1" applyFill="1" applyBorder="1" applyAlignment="1" applyProtection="1">
      <alignment vertical="center"/>
      <protection locked="0"/>
    </xf>
    <xf numFmtId="170" fontId="2" fillId="7" borderId="27" xfId="0" applyNumberFormat="1" applyFont="1" applyFill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" fontId="2" fillId="2" borderId="25" xfId="0" applyNumberFormat="1" applyFont="1" applyFill="1" applyBorder="1" applyAlignment="1" applyProtection="1">
      <alignment vertical="center"/>
      <protection locked="0"/>
    </xf>
    <xf numFmtId="171" fontId="2" fillId="0" borderId="20" xfId="0" applyNumberFormat="1" applyFont="1" applyBorder="1" applyAlignment="1" applyProtection="1">
      <alignment horizontal="center" vertical="center"/>
      <protection locked="0"/>
    </xf>
    <xf numFmtId="172" fontId="2" fillId="0" borderId="28" xfId="0" applyNumberFormat="1" applyFont="1" applyBorder="1" applyAlignment="1" applyProtection="1">
      <alignment horizontal="right" vertical="center"/>
      <protection locked="0"/>
    </xf>
    <xf numFmtId="0" fontId="2" fillId="8" borderId="0" xfId="0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vertical="center"/>
    </xf>
    <xf numFmtId="170" fontId="2" fillId="8" borderId="0" xfId="0" applyNumberFormat="1" applyFont="1" applyFill="1" applyBorder="1" applyAlignment="1" applyProtection="1">
      <alignment horizontal="center" vertical="center"/>
    </xf>
    <xf numFmtId="171" fontId="2" fillId="8" borderId="0" xfId="0" applyNumberFormat="1" applyFont="1" applyFill="1" applyBorder="1" applyAlignment="1" applyProtection="1">
      <alignment horizontal="center" vertical="center"/>
      <protection locked="0"/>
    </xf>
    <xf numFmtId="49" fontId="2" fillId="8" borderId="0" xfId="0" applyNumberFormat="1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168" fontId="2" fillId="8" borderId="0" xfId="0" applyNumberFormat="1" applyFont="1" applyFill="1" applyBorder="1" applyAlignment="1" applyProtection="1">
      <alignment horizontal="center" vertical="center"/>
      <protection locked="0"/>
    </xf>
    <xf numFmtId="172" fontId="2" fillId="8" borderId="0" xfId="0" applyNumberFormat="1" applyFont="1" applyFill="1" applyBorder="1" applyAlignment="1" applyProtection="1">
      <alignment horizontal="right" vertical="center"/>
    </xf>
    <xf numFmtId="172" fontId="2" fillId="8" borderId="0" xfId="0" applyNumberFormat="1" applyFont="1" applyFill="1" applyBorder="1" applyAlignment="1" applyProtection="1">
      <alignment horizontal="right" vertical="center"/>
      <protection locked="0"/>
    </xf>
    <xf numFmtId="164" fontId="2" fillId="8" borderId="0" xfId="1" applyFont="1" applyFill="1" applyBorder="1" applyAlignment="1" applyProtection="1">
      <alignment horizontal="right" vertical="center"/>
    </xf>
    <xf numFmtId="4" fontId="2" fillId="8" borderId="0" xfId="0" applyNumberFormat="1" applyFont="1" applyFill="1" applyBorder="1" applyAlignment="1" applyProtection="1">
      <alignment vertical="center"/>
      <protection locked="0"/>
    </xf>
    <xf numFmtId="0" fontId="2" fillId="8" borderId="7" xfId="0" applyFont="1" applyFill="1" applyBorder="1" applyAlignment="1" applyProtection="1">
      <alignment vertical="center"/>
    </xf>
    <xf numFmtId="172" fontId="3" fillId="3" borderId="5" xfId="1" applyNumberFormat="1" applyFont="1" applyFill="1" applyBorder="1" applyAlignment="1" applyProtection="1">
      <alignment horizontal="right" vertical="center"/>
    </xf>
    <xf numFmtId="172" fontId="3" fillId="2" borderId="5" xfId="1" applyNumberFormat="1" applyFont="1" applyFill="1" applyBorder="1" applyAlignment="1" applyProtection="1">
      <alignment horizontal="right" vertical="center"/>
      <protection locked="0"/>
    </xf>
    <xf numFmtId="173" fontId="2" fillId="2" borderId="5" xfId="1" applyNumberFormat="1" applyFont="1" applyFill="1" applyBorder="1" applyAlignment="1" applyProtection="1">
      <alignment horizontal="right" vertical="center"/>
      <protection locked="0"/>
    </xf>
    <xf numFmtId="172" fontId="3" fillId="4" borderId="10" xfId="0" applyNumberFormat="1" applyFont="1" applyFill="1" applyBorder="1" applyAlignment="1" applyProtection="1">
      <alignment vertical="center"/>
    </xf>
    <xf numFmtId="0" fontId="9" fillId="8" borderId="0" xfId="0" applyFont="1" applyFill="1" applyBorder="1" applyAlignment="1" applyProtection="1">
      <alignment vertical="center"/>
    </xf>
    <xf numFmtId="167" fontId="2" fillId="2" borderId="8" xfId="1" applyNumberFormat="1" applyFont="1" applyFill="1" applyBorder="1" applyAlignment="1" applyProtection="1">
      <alignment horizontal="right" vertical="center"/>
      <protection locked="0"/>
    </xf>
    <xf numFmtId="168" fontId="2" fillId="6" borderId="14" xfId="0" applyNumberFormat="1" applyFont="1" applyFill="1" applyBorder="1" applyAlignment="1" applyProtection="1">
      <alignment horizontal="center" vertical="center"/>
    </xf>
    <xf numFmtId="4" fontId="2" fillId="6" borderId="30" xfId="0" applyNumberFormat="1" applyFont="1" applyFill="1" applyBorder="1" applyAlignment="1" applyProtection="1">
      <alignment horizontal="right" vertical="center"/>
    </xf>
    <xf numFmtId="4" fontId="2" fillId="6" borderId="12" xfId="0" applyNumberFormat="1" applyFont="1" applyFill="1" applyBorder="1" applyAlignment="1" applyProtection="1">
      <alignment horizontal="right" vertical="center"/>
    </xf>
    <xf numFmtId="4" fontId="2" fillId="6" borderId="13" xfId="0" applyNumberFormat="1" applyFont="1" applyFill="1" applyBorder="1" applyAlignment="1" applyProtection="1">
      <alignment horizontal="right" vertical="center"/>
    </xf>
    <xf numFmtId="4" fontId="2" fillId="6" borderId="31" xfId="0" applyNumberFormat="1" applyFont="1" applyFill="1" applyBorder="1" applyAlignment="1" applyProtection="1">
      <alignment horizontal="right" vertical="center"/>
    </xf>
    <xf numFmtId="4" fontId="2" fillId="6" borderId="14" xfId="0" applyNumberFormat="1" applyFont="1" applyFill="1" applyBorder="1" applyAlignment="1" applyProtection="1">
      <alignment horizontal="right" vertical="center"/>
    </xf>
    <xf numFmtId="0" fontId="2" fillId="6" borderId="37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68" fontId="2" fillId="0" borderId="38" xfId="0" applyNumberFormat="1" applyFont="1" applyBorder="1" applyAlignment="1" applyProtection="1">
      <alignment horizontal="center" vertical="center"/>
      <protection locked="0"/>
    </xf>
    <xf numFmtId="172" fontId="2" fillId="0" borderId="39" xfId="0" applyNumberFormat="1" applyFont="1" applyBorder="1" applyAlignment="1" applyProtection="1">
      <alignment horizontal="right" vertical="center"/>
    </xf>
    <xf numFmtId="172" fontId="2" fillId="0" borderId="22" xfId="0" applyNumberFormat="1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 wrapText="1"/>
    </xf>
    <xf numFmtId="168" fontId="2" fillId="0" borderId="40" xfId="0" applyNumberFormat="1" applyFont="1" applyBorder="1" applyAlignment="1" applyProtection="1">
      <alignment horizontal="center" vertical="center"/>
      <protection locked="0"/>
    </xf>
    <xf numFmtId="174" fontId="3" fillId="0" borderId="25" xfId="0" applyNumberFormat="1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right" vertical="center"/>
    </xf>
    <xf numFmtId="0" fontId="2" fillId="9" borderId="29" xfId="0" applyFont="1" applyFill="1" applyBorder="1" applyAlignment="1" applyProtection="1">
      <alignment horizontal="center" vertical="center"/>
    </xf>
    <xf numFmtId="168" fontId="2" fillId="6" borderId="11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 wrapText="1"/>
    </xf>
    <xf numFmtId="0" fontId="2" fillId="6" borderId="33" xfId="0" applyFont="1" applyFill="1" applyBorder="1" applyAlignment="1" applyProtection="1">
      <alignment horizontal="center" vertical="center" wrapText="1"/>
    </xf>
    <xf numFmtId="0" fontId="2" fillId="6" borderId="3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169" fontId="3" fillId="0" borderId="14" xfId="0" applyNumberFormat="1" applyFont="1" applyBorder="1" applyAlignment="1" applyProtection="1">
      <alignment horizontal="center" vertical="center" wrapText="1"/>
    </xf>
    <xf numFmtId="0" fontId="2" fillId="6" borderId="36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 wrapText="1"/>
    </xf>
    <xf numFmtId="175" fontId="10" fillId="0" borderId="0" xfId="0" applyNumberFormat="1" applyFont="1" applyAlignment="1" applyProtection="1">
      <alignment vertical="center"/>
    </xf>
  </cellXfs>
  <cellStyles count="2">
    <cellStyle name="Normal" xfId="0" builtinId="0"/>
    <cellStyle name="TableStyleLight1" xfId="1" customBuiltin="1"/>
  </cellStyles>
  <dxfs count="1">
    <dxf>
      <font>
        <sz val="11"/>
        <color rgb="FF000000"/>
        <name val="Calibri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3"/>
  <sheetViews>
    <sheetView tabSelected="1" view="pageBreakPreview" zoomScale="50" zoomScaleNormal="100" zoomScaleSheetLayoutView="50" workbookViewId="0">
      <selection activeCell="F14" sqref="F14"/>
    </sheetView>
  </sheetViews>
  <sheetFormatPr defaultRowHeight="18.75"/>
  <cols>
    <col min="1" max="1" width="6.7109375" style="8"/>
    <col min="2" max="2" width="16.5703125" style="9"/>
    <col min="3" max="3" width="33" style="9" bestFit="1" customWidth="1"/>
    <col min="4" max="4" width="34.28515625" style="9"/>
    <col min="5" max="5" width="22.85546875" style="9"/>
    <col min="6" max="6" width="42.85546875" style="9"/>
    <col min="7" max="7" width="18.28515625" style="9"/>
    <col min="8" max="8" width="26.42578125" style="9"/>
    <col min="9" max="9" width="22.42578125" style="9"/>
    <col min="10" max="11" width="25.85546875" style="9"/>
    <col min="12" max="12" width="25.5703125" style="9"/>
    <col min="13" max="13" width="19.85546875" style="9"/>
    <col min="14" max="14" width="30.7109375" style="9"/>
    <col min="15" max="15" width="27.28515625" style="9"/>
    <col min="16" max="16" width="19.85546875" style="9"/>
    <col min="17" max="17" width="0" style="10" hidden="1"/>
    <col min="18" max="18" width="31.140625" style="9"/>
    <col min="19" max="1025" width="9.140625" style="9"/>
  </cols>
  <sheetData>
    <row r="1" spans="1:18" s="14" customFormat="1" ht="65.25" customHeight="1">
      <c r="A1" s="11"/>
      <c r="B1" s="7" t="s">
        <v>0</v>
      </c>
      <c r="C1" s="7"/>
      <c r="D1" s="6" t="s">
        <v>28</v>
      </c>
      <c r="E1" s="6"/>
      <c r="F1" s="12">
        <v>42095</v>
      </c>
      <c r="G1" s="13" t="s">
        <v>45</v>
      </c>
      <c r="L1" s="14" t="s">
        <v>1</v>
      </c>
      <c r="M1" s="10">
        <f>+P1-N7</f>
        <v>0</v>
      </c>
      <c r="N1" s="15" t="s">
        <v>2</v>
      </c>
      <c r="O1" s="16"/>
      <c r="P1" s="56">
        <f>SUM(H7:M7)</f>
        <v>94.05</v>
      </c>
      <c r="Q1" s="10" t="s">
        <v>29</v>
      </c>
      <c r="R1" s="92">
        <f>SUM(P11:P19)</f>
        <v>87.95</v>
      </c>
    </row>
    <row r="2" spans="1:18" ht="57.75" customHeight="1">
      <c r="A2" s="11"/>
      <c r="B2" s="5" t="s">
        <v>3</v>
      </c>
      <c r="C2" s="5"/>
      <c r="D2" s="6"/>
      <c r="E2" s="6"/>
      <c r="F2" s="17"/>
      <c r="G2" s="17"/>
      <c r="H2" s="14"/>
      <c r="I2" s="14"/>
      <c r="J2" s="14"/>
      <c r="K2" s="14"/>
      <c r="L2"/>
      <c r="M2"/>
      <c r="N2" s="18" t="s">
        <v>4</v>
      </c>
      <c r="O2" s="19"/>
      <c r="P2" s="20"/>
      <c r="Q2" s="10" t="s">
        <v>5</v>
      </c>
      <c r="R2" s="92"/>
    </row>
    <row r="3" spans="1:18" ht="35.25" customHeight="1">
      <c r="A3" s="11"/>
      <c r="B3" s="5" t="s">
        <v>6</v>
      </c>
      <c r="C3" s="5"/>
      <c r="D3" s="6" t="s">
        <v>5</v>
      </c>
      <c r="E3" s="6"/>
      <c r="F3"/>
      <c r="G3"/>
      <c r="H3" s="14"/>
      <c r="I3" s="14"/>
      <c r="J3" s="14"/>
      <c r="K3" s="14"/>
      <c r="L3"/>
      <c r="M3"/>
      <c r="N3" s="18" t="s">
        <v>7</v>
      </c>
      <c r="O3" s="19"/>
      <c r="P3" s="57">
        <f>+O7</f>
        <v>53</v>
      </c>
      <c r="Q3" s="21"/>
      <c r="R3" s="92">
        <f>P13</f>
        <v>49.61</v>
      </c>
    </row>
    <row r="4" spans="1:18" ht="35.25" customHeight="1">
      <c r="A4" s="11"/>
      <c r="B4"/>
      <c r="C4"/>
      <c r="D4" s="22"/>
      <c r="E4" s="22"/>
      <c r="F4" s="18" t="s">
        <v>8</v>
      </c>
      <c r="G4" s="58">
        <v>1</v>
      </c>
      <c r="H4" s="23"/>
      <c r="I4" s="23"/>
      <c r="N4" s="24"/>
      <c r="O4" s="25"/>
      <c r="P4" s="26"/>
      <c r="Q4" s="21"/>
      <c r="R4" s="92"/>
    </row>
    <row r="5" spans="1:18" ht="43.5" customHeight="1">
      <c r="A5" s="11"/>
      <c r="B5" s="27" t="s">
        <v>9</v>
      </c>
      <c r="C5" s="28"/>
      <c r="D5" s="29">
        <v>3</v>
      </c>
      <c r="E5" s="22"/>
      <c r="F5" s="18" t="s">
        <v>30</v>
      </c>
      <c r="G5" s="58">
        <v>1.1100000000000001</v>
      </c>
      <c r="H5"/>
      <c r="I5"/>
      <c r="J5"/>
      <c r="K5"/>
      <c r="L5"/>
      <c r="M5"/>
      <c r="N5" s="4" t="s">
        <v>10</v>
      </c>
      <c r="O5" s="4"/>
      <c r="P5" s="59">
        <f>P1-P2-P3</f>
        <v>41.05</v>
      </c>
      <c r="Q5" s="21"/>
      <c r="R5" s="92">
        <f>R1-R3</f>
        <v>38.340000000000003</v>
      </c>
    </row>
    <row r="6" spans="1:18" ht="43.5" customHeight="1">
      <c r="A6" s="11"/>
      <c r="B6" s="60" t="s">
        <v>31</v>
      </c>
      <c r="C6" s="60"/>
      <c r="D6" s="22"/>
      <c r="E6" s="22"/>
      <c r="F6" s="18" t="s">
        <v>32</v>
      </c>
      <c r="G6" s="61">
        <v>11.11</v>
      </c>
      <c r="H6"/>
      <c r="I6"/>
      <c r="J6"/>
      <c r="K6"/>
      <c r="L6"/>
      <c r="M6"/>
      <c r="N6"/>
      <c r="O6"/>
      <c r="P6"/>
      <c r="Q6" s="21"/>
    </row>
    <row r="7" spans="1:18" ht="27" customHeight="1">
      <c r="A7" s="79" t="s">
        <v>11</v>
      </c>
      <c r="B7" s="79"/>
      <c r="C7" s="79"/>
      <c r="D7" s="80" t="s">
        <v>12</v>
      </c>
      <c r="E7" s="80"/>
      <c r="F7" s="80"/>
      <c r="G7" s="62">
        <f>SUM(G11:G18)</f>
        <v>0</v>
      </c>
      <c r="H7" s="63">
        <f>SUM(H11:H18)</f>
        <v>0</v>
      </c>
      <c r="I7" s="64">
        <f>SUM(I11:I18)</f>
        <v>0</v>
      </c>
      <c r="J7" s="64">
        <f>SUM(J11:J18)</f>
        <v>22</v>
      </c>
      <c r="K7" s="64">
        <f>SUM(K11:K18)</f>
        <v>0</v>
      </c>
      <c r="L7" s="64">
        <f>SUM(L11:L18)</f>
        <v>19.05</v>
      </c>
      <c r="M7" s="65">
        <f>SUM(M11:M18)</f>
        <v>53</v>
      </c>
      <c r="N7" s="66">
        <f>SUM(N11:N18)</f>
        <v>94.05</v>
      </c>
      <c r="O7" s="67">
        <f>SUM(O11:O18)</f>
        <v>53</v>
      </c>
      <c r="P7"/>
      <c r="Q7"/>
    </row>
    <row r="8" spans="1:18" s="9" customFormat="1" ht="36" customHeight="1">
      <c r="A8" s="81"/>
      <c r="B8" s="3" t="s">
        <v>22</v>
      </c>
      <c r="C8" s="3" t="s">
        <v>13</v>
      </c>
      <c r="D8" s="82" t="s">
        <v>14</v>
      </c>
      <c r="E8" s="3" t="s">
        <v>33</v>
      </c>
      <c r="F8" s="83" t="s">
        <v>34</v>
      </c>
      <c r="G8" s="84" t="s">
        <v>15</v>
      </c>
      <c r="H8" s="85" t="s">
        <v>16</v>
      </c>
      <c r="I8" s="86" t="s">
        <v>17</v>
      </c>
      <c r="J8" s="2" t="s">
        <v>18</v>
      </c>
      <c r="K8" s="2" t="s">
        <v>19</v>
      </c>
      <c r="L8" s="1" t="s">
        <v>20</v>
      </c>
      <c r="M8" s="1"/>
      <c r="N8" s="87" t="s">
        <v>2</v>
      </c>
      <c r="O8" s="88" t="s">
        <v>21</v>
      </c>
      <c r="P8" s="89" t="s">
        <v>35</v>
      </c>
    </row>
    <row r="9" spans="1:18" s="9" customFormat="1" ht="36" customHeight="1">
      <c r="A9" s="81"/>
      <c r="B9" s="3" t="s">
        <v>36</v>
      </c>
      <c r="C9" s="3"/>
      <c r="D9" s="82"/>
      <c r="E9" s="3"/>
      <c r="F9" s="83"/>
      <c r="G9" s="84"/>
      <c r="H9" s="85" t="s">
        <v>23</v>
      </c>
      <c r="I9" s="86" t="s">
        <v>23</v>
      </c>
      <c r="J9" s="2"/>
      <c r="K9" s="2" t="s">
        <v>24</v>
      </c>
      <c r="L9" s="90" t="s">
        <v>25</v>
      </c>
      <c r="M9" s="91" t="s">
        <v>26</v>
      </c>
      <c r="N9" s="87"/>
      <c r="O9" s="88"/>
      <c r="P9" s="89"/>
    </row>
    <row r="10" spans="1:18" s="9" customFormat="1" ht="37.5" customHeight="1">
      <c r="A10" s="81"/>
      <c r="B10" s="3"/>
      <c r="C10" s="3"/>
      <c r="D10" s="82"/>
      <c r="E10" s="3"/>
      <c r="F10" s="83"/>
      <c r="G10" s="68" t="s">
        <v>27</v>
      </c>
      <c r="H10" s="85"/>
      <c r="I10" s="86"/>
      <c r="J10" s="86"/>
      <c r="K10" s="86"/>
      <c r="L10" s="90"/>
      <c r="M10" s="91"/>
      <c r="N10" s="87"/>
      <c r="O10" s="88"/>
      <c r="P10" s="89"/>
    </row>
    <row r="11" spans="1:18" s="9" customFormat="1" ht="30" customHeight="1">
      <c r="A11" s="30">
        <v>1</v>
      </c>
      <c r="B11" s="31">
        <v>42109</v>
      </c>
      <c r="C11" s="32" t="s">
        <v>37</v>
      </c>
      <c r="D11" s="69" t="s">
        <v>38</v>
      </c>
      <c r="E11" s="69" t="s">
        <v>39</v>
      </c>
      <c r="F11" s="70"/>
      <c r="G11" s="71"/>
      <c r="H11" s="72">
        <f t="shared" ref="H11:H18" si="0">IF($D$3="si",($G$5/$G$6*G11),IF($D$3="no",G11*$G$4,0))</f>
        <v>0</v>
      </c>
      <c r="I11" s="33"/>
      <c r="J11" s="34"/>
      <c r="K11" s="73"/>
      <c r="L11" s="73">
        <v>19.05</v>
      </c>
      <c r="M11" s="42"/>
      <c r="N11" s="36">
        <f t="shared" ref="N11:N18" si="1">SUM(H11:M11)</f>
        <v>19.05</v>
      </c>
      <c r="O11" s="37"/>
      <c r="P11" s="74">
        <v>18</v>
      </c>
    </row>
    <row r="12" spans="1:18" s="9" customFormat="1" ht="30" customHeight="1">
      <c r="A12" s="38">
        <v>2</v>
      </c>
      <c r="B12" s="31">
        <v>42111</v>
      </c>
      <c r="C12" s="39" t="s">
        <v>37</v>
      </c>
      <c r="D12" s="69" t="s">
        <v>40</v>
      </c>
      <c r="E12" s="69" t="s">
        <v>39</v>
      </c>
      <c r="F12" s="70"/>
      <c r="G12" s="75"/>
      <c r="H12" s="72">
        <f t="shared" si="0"/>
        <v>0</v>
      </c>
      <c r="I12" s="33"/>
      <c r="J12" s="34">
        <v>22</v>
      </c>
      <c r="K12" s="73"/>
      <c r="L12" s="35"/>
      <c r="M12" s="42"/>
      <c r="N12" s="36">
        <f t="shared" si="1"/>
        <v>22</v>
      </c>
      <c r="O12" s="40"/>
      <c r="P12" s="74">
        <v>20.34</v>
      </c>
    </row>
    <row r="13" spans="1:18" s="9" customFormat="1" ht="30" customHeight="1">
      <c r="A13" s="38">
        <v>3</v>
      </c>
      <c r="B13" s="41">
        <v>42111</v>
      </c>
      <c r="C13" s="32" t="s">
        <v>37</v>
      </c>
      <c r="D13" s="69" t="s">
        <v>41</v>
      </c>
      <c r="E13" s="69" t="s">
        <v>39</v>
      </c>
      <c r="F13" s="70"/>
      <c r="G13" s="75"/>
      <c r="H13" s="72">
        <f t="shared" si="0"/>
        <v>0</v>
      </c>
      <c r="I13" s="33"/>
      <c r="J13" s="34"/>
      <c r="K13" s="73"/>
      <c r="L13" s="35"/>
      <c r="M13" s="42">
        <v>53</v>
      </c>
      <c r="N13" s="36">
        <f t="shared" si="1"/>
        <v>53</v>
      </c>
      <c r="O13" s="40">
        <v>53</v>
      </c>
      <c r="P13" s="76">
        <v>49.61</v>
      </c>
    </row>
    <row r="14" spans="1:18" s="9" customFormat="1" ht="30" customHeight="1">
      <c r="A14" s="38">
        <v>4</v>
      </c>
      <c r="B14" s="41"/>
      <c r="C14" s="32"/>
      <c r="D14" s="69"/>
      <c r="E14" s="69"/>
      <c r="F14" s="70"/>
      <c r="G14" s="75"/>
      <c r="H14" s="72">
        <f t="shared" si="0"/>
        <v>0</v>
      </c>
      <c r="I14" s="33"/>
      <c r="J14" s="34"/>
      <c r="K14" s="73"/>
      <c r="L14" s="35"/>
      <c r="M14" s="42"/>
      <c r="N14" s="36">
        <f t="shared" si="1"/>
        <v>0</v>
      </c>
      <c r="O14" s="40"/>
      <c r="P14" s="77"/>
    </row>
    <row r="15" spans="1:18" s="9" customFormat="1" ht="30" customHeight="1">
      <c r="A15" s="38">
        <v>5</v>
      </c>
      <c r="B15" s="41"/>
      <c r="C15" s="32"/>
      <c r="D15" s="69"/>
      <c r="E15" s="69"/>
      <c r="F15" s="70"/>
      <c r="G15" s="75"/>
      <c r="H15" s="72">
        <f t="shared" si="0"/>
        <v>0</v>
      </c>
      <c r="I15" s="33"/>
      <c r="J15" s="34"/>
      <c r="K15" s="73"/>
      <c r="L15" s="35"/>
      <c r="M15" s="42"/>
      <c r="N15" s="36">
        <f t="shared" si="1"/>
        <v>0</v>
      </c>
      <c r="O15" s="40"/>
      <c r="P15" s="78"/>
    </row>
    <row r="16" spans="1:18" s="9" customFormat="1" ht="30" customHeight="1">
      <c r="A16" s="38">
        <v>6</v>
      </c>
      <c r="B16" s="41"/>
      <c r="C16" s="32"/>
      <c r="D16" s="69"/>
      <c r="E16" s="69"/>
      <c r="F16" s="70"/>
      <c r="G16" s="75"/>
      <c r="H16" s="72">
        <f t="shared" si="0"/>
        <v>0</v>
      </c>
      <c r="I16" s="33"/>
      <c r="J16" s="34"/>
      <c r="K16" s="73"/>
      <c r="L16" s="35"/>
      <c r="M16" s="42"/>
      <c r="N16" s="36">
        <f t="shared" si="1"/>
        <v>0</v>
      </c>
      <c r="O16" s="40"/>
      <c r="P16" s="77"/>
    </row>
    <row r="17" spans="1:16" s="9" customFormat="1">
      <c r="A17" s="38">
        <v>7</v>
      </c>
      <c r="B17" s="41"/>
      <c r="C17" s="32"/>
      <c r="D17" s="69"/>
      <c r="E17" s="69"/>
      <c r="F17" s="70"/>
      <c r="G17" s="75"/>
      <c r="H17" s="72">
        <f t="shared" si="0"/>
        <v>0</v>
      </c>
      <c r="I17" s="33"/>
      <c r="J17" s="34"/>
      <c r="K17" s="73"/>
      <c r="L17" s="35"/>
      <c r="M17" s="42"/>
      <c r="N17" s="36">
        <f t="shared" si="1"/>
        <v>0</v>
      </c>
      <c r="O17" s="40"/>
      <c r="P17" s="77"/>
    </row>
    <row r="18" spans="1:16" s="9" customFormat="1">
      <c r="A18" s="38">
        <v>8</v>
      </c>
      <c r="B18" s="41"/>
      <c r="C18" s="32"/>
      <c r="D18" s="69"/>
      <c r="E18" s="69"/>
      <c r="F18" s="70"/>
      <c r="G18" s="75"/>
      <c r="H18" s="72">
        <f t="shared" si="0"/>
        <v>0</v>
      </c>
      <c r="I18" s="33"/>
      <c r="J18" s="34"/>
      <c r="K18" s="73"/>
      <c r="L18" s="35"/>
      <c r="M18" s="42"/>
      <c r="N18" s="36">
        <f t="shared" si="1"/>
        <v>0</v>
      </c>
      <c r="O18" s="40"/>
      <c r="P18" s="77"/>
    </row>
    <row r="19" spans="1:16" s="9" customForma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6" s="9" customFormat="1">
      <c r="A20" s="45"/>
      <c r="B20" s="46"/>
      <c r="C20" s="47"/>
      <c r="D20" s="48"/>
      <c r="E20" s="48"/>
      <c r="F20" s="49"/>
      <c r="G20" s="50"/>
      <c r="H20" s="51"/>
      <c r="I20" s="52"/>
      <c r="J20" s="52"/>
      <c r="K20" s="52"/>
      <c r="L20" s="52"/>
      <c r="M20" s="52"/>
      <c r="N20" s="53"/>
      <c r="O20" s="54"/>
    </row>
    <row r="21" spans="1:16" s="9" customFormat="1">
      <c r="A21" s="43"/>
      <c r="B21" s="55" t="s">
        <v>42</v>
      </c>
      <c r="C21" s="55"/>
      <c r="D21" s="55"/>
      <c r="E21" s="44"/>
      <c r="F21" s="44"/>
      <c r="G21" s="55" t="s">
        <v>43</v>
      </c>
      <c r="H21" s="55"/>
      <c r="I21" s="55"/>
      <c r="J21" s="44"/>
      <c r="K21" s="44"/>
      <c r="L21" s="55" t="s">
        <v>44</v>
      </c>
      <c r="M21" s="55"/>
      <c r="N21" s="55"/>
      <c r="O21" s="44"/>
    </row>
    <row r="22" spans="1:16" s="9" customForma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6" s="9" customForma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</sheetData>
  <mergeCells count="26">
    <mergeCell ref="O8:O10"/>
    <mergeCell ref="P8:P10"/>
    <mergeCell ref="L9:L10"/>
    <mergeCell ref="M9:M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B1:C1"/>
    <mergeCell ref="D1:E1"/>
    <mergeCell ref="B2:C2"/>
    <mergeCell ref="D2:E2"/>
    <mergeCell ref="B3:C3"/>
    <mergeCell ref="D3:E3"/>
  </mergeCells>
  <conditionalFormatting sqref="M1">
    <cfRule type="cellIs" dxfId="0" priority="2" operator="notEqual">
      <formula>0</formula>
    </cfRule>
  </conditionalFormatting>
  <dataValidations count="11">
    <dataValidation type="textLength" operator="greaterThan" allowBlank="1" sqref="C20 C12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M18 I17:L18 J13:L16 J12:M12 H12:H18 H11:M11">
      <formula1>0</formula1>
      <formula2>0</formula2>
    </dataValidation>
    <dataValidation type="list" allowBlank="1" showInputMessage="1" showErrorMessage="1" sqref="D3:E3">
      <formula1>$R$1:$R$2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3385826771653544" bottom="0.74803149606299213" header="0.51181102362204722" footer="0.51181102362204722"/>
  <pageSetup paperSize="9" scale="30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Value USD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revision>1</cp:revision>
  <cp:lastPrinted>2015-05-14T14:02:11Z</cp:lastPrinted>
  <dcterms:created xsi:type="dcterms:W3CDTF">2013-11-13T16:07:28Z</dcterms:created>
  <dcterms:modified xsi:type="dcterms:W3CDTF">2015-05-14T14:02:50Z</dcterms:modified>
  <dc:language>en-US</dc:language>
</cp:coreProperties>
</file>