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60" windowWidth="15480" windowHeight="7530" tabRatio="433" activeTab="1"/>
  </bookViews>
  <sheets>
    <sheet name="Nota Spese Italia" sheetId="1" r:id="rId1"/>
    <sheet name="Nota Spese HRK" sheetId="7" r:id="rId2"/>
  </sheets>
  <definedNames>
    <definedName name="_xlnm.Print_Area" localSheetId="1">'Nota Spese HRK'!$A$1:$R$29</definedName>
    <definedName name="_xlnm.Print_Area" localSheetId="0">'Nota Spese Italia'!$A$1:$S$23</definedName>
    <definedName name="_xlnm.Print_Titles" localSheetId="1">'Nota Spese HRK'!$1:$10</definedName>
    <definedName name="_xlnm.Print_Titles" localSheetId="0">'Nota Spese Italia'!$7:$10</definedName>
  </definedNames>
  <calcPr calcId="125725" concurrentCalc="0"/>
</workbook>
</file>

<file path=xl/calcChain.xml><?xml version="1.0" encoding="utf-8"?>
<calcChain xmlns="http://schemas.openxmlformats.org/spreadsheetml/2006/main">
  <c r="R3" i="7"/>
  <c r="R1"/>
  <c r="N23"/>
  <c r="N22"/>
  <c r="N21"/>
  <c r="N20"/>
  <c r="N24"/>
  <c r="N19"/>
  <c r="N18"/>
  <c r="N17"/>
  <c r="N16"/>
  <c r="N15"/>
  <c r="N14"/>
  <c r="N14" i="1"/>
  <c r="N25" i="7"/>
  <c r="N16" i="1"/>
  <c r="N17"/>
  <c r="N18"/>
  <c r="N11" i="7"/>
  <c r="N12"/>
  <c r="N13"/>
  <c r="N7"/>
  <c r="O7"/>
  <c r="P3"/>
  <c r="M7"/>
  <c r="L7"/>
  <c r="K7"/>
  <c r="J7"/>
  <c r="I7"/>
  <c r="H7"/>
  <c r="G7"/>
  <c r="P1"/>
  <c r="P5"/>
  <c r="P7"/>
  <c r="R5"/>
  <c r="M1"/>
  <c r="H13" i="1"/>
  <c r="N13"/>
  <c r="H15"/>
  <c r="N15"/>
  <c r="H12"/>
  <c r="N12"/>
  <c r="H11"/>
  <c r="N11"/>
  <c r="O7"/>
  <c r="P3"/>
  <c r="M7"/>
  <c r="L7"/>
  <c r="K7"/>
  <c r="J7"/>
  <c r="I7"/>
  <c r="H7"/>
  <c r="P1"/>
  <c r="P5"/>
  <c r="N7"/>
  <c r="P7"/>
  <c r="M1"/>
  <c r="G7"/>
</calcChain>
</file>

<file path=xl/comments1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<sst xmlns="http://schemas.openxmlformats.org/spreadsheetml/2006/main" count="159" uniqueCount="72">
  <si>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</si>
  <si>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</si>
  <si>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</si>
  <si>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</si>
  <si>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</si>
  <si>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</si>
  <si>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</si>
  <si>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>TOTALE DOVUTO</t>
  </si>
  <si>
    <t>(importi in Euro € )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</si>
  <si>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</si>
  <si>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</si>
  <si>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</si>
  <si>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</si>
  <si>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</si>
  <si>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</si>
  <si>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</si>
  <si>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</si>
  <si>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</si>
  <si>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</si>
  <si>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</si>
  <si>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</si>
  <si>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</si>
  <si>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</si>
  <si>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</si>
  <si>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</si>
  <si>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</si>
  <si>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ITALIA</t>
  </si>
  <si>
    <t>Check</t>
  </si>
  <si>
    <t>Città
(Inserire "Milano" o altra città ove è stata effettuata la spesa)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</si>
  <si>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</si>
  <si>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</si>
  <si>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</si>
  <si>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</si>
  <si>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</si>
  <si>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Firma Dipendente</t>
  </si>
  <si>
    <t>Autorizzazione Responsabile Amministrativo</t>
  </si>
  <si>
    <t>Verifica Amministrativa</t>
  </si>
  <si>
    <t>Walter Furlan</t>
  </si>
  <si>
    <t>Ford Fiesta 1.4 97CV</t>
  </si>
  <si>
    <t>Daniele Milan</t>
  </si>
  <si>
    <t xml:space="preserve">Costo carburante - </t>
  </si>
  <si>
    <t>Consumo autovettura -</t>
  </si>
  <si>
    <t>SPESE ESTERO</t>
  </si>
  <si>
    <t>Paese</t>
  </si>
  <si>
    <t>Valuta</t>
  </si>
  <si>
    <t>SPESE VITTO / ALLOGGIO</t>
  </si>
  <si>
    <t>Controvalore € Carta Credito</t>
  </si>
  <si>
    <t>Costo Carburante</t>
  </si>
  <si>
    <t>Milano</t>
  </si>
  <si>
    <t>restituzione contanti</t>
  </si>
  <si>
    <t>Checkout Albergo</t>
  </si>
  <si>
    <t>Italia</t>
  </si>
  <si>
    <t>Taxi</t>
  </si>
  <si>
    <t>Bar</t>
  </si>
  <si>
    <t>Pranzo</t>
  </si>
  <si>
    <t>pranzo</t>
  </si>
  <si>
    <t>prelievo</t>
  </si>
  <si>
    <t>Malpensa</t>
  </si>
  <si>
    <t>Demo IRAQ</t>
  </si>
  <si>
    <t>Francoforte</t>
  </si>
  <si>
    <t>Prelievo bancomat</t>
  </si>
  <si>
    <t>Cena x3 (Walter, Emad, Davide)</t>
  </si>
  <si>
    <t>Croazia</t>
  </si>
  <si>
    <t>HRK</t>
  </si>
  <si>
    <t>Snack</t>
  </si>
  <si>
    <t>Bar (x emad)</t>
  </si>
  <si>
    <t>Zagabria</t>
  </si>
  <si>
    <t>Bar (x davide)</t>
  </si>
  <si>
    <t>04_01</t>
  </si>
  <si>
    <t>04_02</t>
  </si>
  <si>
    <t>(importi in Valuta HRK)</t>
  </si>
  <si>
    <r>
      <t>Secondo Addebito Albergo</t>
    </r>
    <r>
      <rPr>
        <sz val="14"/>
        <color rgb="FFFF0000"/>
        <rFont val="Gulim"/>
        <family val="2"/>
      </rPr>
      <t xml:space="preserve"> (Manca Giustificativo)</t>
    </r>
  </si>
</sst>
</file>

<file path=xl/styles.xml><?xml version="1.0" encoding="utf-8"?>
<styleSheet xmlns="http://schemas.openxmlformats.org/spreadsheetml/2006/main">
  <numFmts count="12"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  <numFmt numFmtId="172" formatCode="&quot;€&quot;\ #,##0.00"/>
    <numFmt numFmtId="173" formatCode="0.000"/>
    <numFmt numFmtId="174" formatCode="#,##0.000_ ;\-#,##0.000\ "/>
  </numFmts>
  <fonts count="15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  <font>
      <b/>
      <i/>
      <sz val="20"/>
      <color indexed="10"/>
      <name val="Gulim"/>
      <family val="2"/>
    </font>
    <font>
      <sz val="14"/>
      <color rgb="FFFF0000"/>
      <name val="Gulim"/>
      <family val="2"/>
    </font>
    <font>
      <sz val="14"/>
      <color theme="1"/>
      <name val="Gulim"/>
      <family val="2"/>
    </font>
    <font>
      <b/>
      <sz val="14"/>
      <color rgb="FFFF0000"/>
      <name val="Gulim"/>
      <family val="2"/>
    </font>
  </fonts>
  <fills count="11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9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medium">
        <color indexed="64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/>
      <top/>
      <bottom style="hair">
        <color indexed="8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64"/>
      </left>
      <right style="thick">
        <color indexed="64"/>
      </right>
      <top/>
      <bottom style="thin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64"/>
      </bottom>
      <diagonal/>
    </border>
    <border>
      <left/>
      <right style="thick">
        <color indexed="8"/>
      </right>
      <top style="thick">
        <color indexed="8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medium">
        <color indexed="64"/>
      </top>
      <bottom style="thick">
        <color indexed="8"/>
      </bottom>
      <diagonal/>
    </border>
    <border>
      <left style="thick">
        <color indexed="8"/>
      </left>
      <right/>
      <top style="medium">
        <color indexed="64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ck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8"/>
      </right>
      <top style="medium">
        <color indexed="64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medium">
        <color indexed="64"/>
      </top>
      <bottom style="thick">
        <color indexed="8"/>
      </bottom>
      <diagonal/>
    </border>
    <border>
      <left style="thick">
        <color indexed="8"/>
      </left>
      <right style="medium">
        <color indexed="64"/>
      </right>
      <top style="medium">
        <color indexed="64"/>
      </top>
      <bottom style="thick">
        <color indexed="8"/>
      </bottom>
      <diagonal/>
    </border>
    <border>
      <left style="medium">
        <color indexed="64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medium">
        <color indexed="64"/>
      </right>
      <top style="thick">
        <color indexed="8"/>
      </top>
      <bottom style="thick">
        <color indexed="8"/>
      </bottom>
      <diagonal/>
    </border>
    <border>
      <left style="medium">
        <color indexed="64"/>
      </left>
      <right style="thin">
        <color indexed="8"/>
      </right>
      <top style="thick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64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medium">
        <color indexed="64"/>
      </bottom>
      <diagonal/>
    </border>
    <border>
      <left style="thick">
        <color indexed="8"/>
      </left>
      <right/>
      <top style="thin">
        <color indexed="8"/>
      </top>
      <bottom style="medium">
        <color indexed="64"/>
      </bottom>
      <diagonal/>
    </border>
    <border>
      <left style="thick">
        <color indexed="8"/>
      </left>
      <right style="thick">
        <color indexed="8"/>
      </right>
      <top/>
      <bottom style="medium">
        <color indexed="64"/>
      </bottom>
      <diagonal/>
    </border>
    <border>
      <left style="thin">
        <color indexed="8"/>
      </left>
      <right/>
      <top style="thick">
        <color indexed="8"/>
      </top>
      <bottom style="medium">
        <color indexed="64"/>
      </bottom>
      <diagonal/>
    </border>
    <border>
      <left/>
      <right style="thick">
        <color indexed="8"/>
      </right>
      <top/>
      <bottom style="medium">
        <color indexed="64"/>
      </bottom>
      <diagonal/>
    </border>
    <border>
      <left/>
      <right style="thick">
        <color indexed="8"/>
      </right>
      <top style="thick">
        <color indexed="8"/>
      </top>
      <bottom style="medium">
        <color indexed="64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medium">
        <color indexed="64"/>
      </bottom>
      <diagonal/>
    </border>
    <border>
      <left style="thick">
        <color indexed="8"/>
      </left>
      <right style="medium">
        <color indexed="64"/>
      </right>
      <top style="thick">
        <color indexed="8"/>
      </top>
      <bottom style="medium">
        <color indexed="64"/>
      </bottom>
      <diagonal/>
    </border>
    <border>
      <left style="thick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</borders>
  <cellStyleXfs count="2">
    <xf numFmtId="0" fontId="0" fillId="0" borderId="0"/>
    <xf numFmtId="164" fontId="6" fillId="0" borderId="0" applyFill="0" applyBorder="0" applyAlignment="0" applyProtection="0"/>
  </cellStyleXfs>
  <cellXfs count="186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164" fontId="2" fillId="3" borderId="3" xfId="1" applyFont="1" applyFill="1" applyBorder="1" applyAlignment="1" applyProtection="1">
      <alignment horizontal="righ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4" fontId="1" fillId="4" borderId="3" xfId="1" applyFont="1" applyFill="1" applyBorder="1" applyAlignment="1" applyProtection="1">
      <alignment horizontal="right" vertical="center"/>
      <protection locked="0"/>
    </xf>
    <xf numFmtId="0" fontId="5" fillId="0" borderId="0" xfId="0" applyNumberFormat="1" applyFont="1" applyBorder="1" applyAlignment="1" applyProtection="1">
      <alignment vertical="center"/>
    </xf>
    <xf numFmtId="167" fontId="1" fillId="4" borderId="8" xfId="1" applyNumberFormat="1" applyFont="1" applyFill="1" applyBorder="1" applyAlignment="1" applyProtection="1">
      <alignment horizontal="right" vertical="center"/>
      <protection locked="0"/>
    </xf>
    <xf numFmtId="169" fontId="1" fillId="6" borderId="12" xfId="0" applyNumberFormat="1" applyFont="1" applyFill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vertical="center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27" xfId="0" applyNumberFormat="1" applyFont="1" applyBorder="1" applyAlignment="1" applyProtection="1">
      <alignment horizontal="center" vertical="center" wrapText="1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9" borderId="0" xfId="0" applyFont="1" applyFill="1" applyAlignment="1" applyProtection="1">
      <alignment horizontal="center" vertical="center"/>
    </xf>
    <xf numFmtId="0" fontId="1" fillId="9" borderId="0" xfId="0" applyFont="1" applyFill="1" applyAlignment="1" applyProtection="1">
      <alignment vertical="center"/>
    </xf>
    <xf numFmtId="0" fontId="1" fillId="4" borderId="2" xfId="0" applyNumberFormat="1" applyFont="1" applyFill="1" applyBorder="1" applyAlignment="1" applyProtection="1">
      <alignment vertical="center"/>
    </xf>
    <xf numFmtId="0" fontId="2" fillId="7" borderId="32" xfId="0" applyFont="1" applyFill="1" applyBorder="1" applyAlignment="1" applyProtection="1">
      <alignment horizontal="center" vertical="center"/>
    </xf>
    <xf numFmtId="0" fontId="1" fillId="9" borderId="41" xfId="0" applyFont="1" applyFill="1" applyBorder="1" applyAlignment="1" applyProtection="1">
      <alignment vertical="center"/>
    </xf>
    <xf numFmtId="169" fontId="1" fillId="9" borderId="0" xfId="0" applyNumberFormat="1" applyFont="1" applyFill="1" applyBorder="1" applyAlignment="1" applyProtection="1">
      <alignment horizontal="center" vertical="center"/>
    </xf>
    <xf numFmtId="170" fontId="1" fillId="9" borderId="0" xfId="0" applyNumberFormat="1" applyFont="1" applyFill="1" applyBorder="1" applyAlignment="1" applyProtection="1">
      <alignment horizontal="center" vertical="center"/>
      <protection locked="0"/>
    </xf>
    <xf numFmtId="49" fontId="1" fillId="9" borderId="0" xfId="0" applyNumberFormat="1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vertical="center"/>
      <protection locked="0"/>
    </xf>
    <xf numFmtId="38" fontId="1" fillId="9" borderId="0" xfId="0" applyNumberFormat="1" applyFont="1" applyFill="1" applyBorder="1" applyAlignment="1" applyProtection="1">
      <alignment horizontal="center" vertical="center"/>
      <protection locked="0"/>
    </xf>
    <xf numFmtId="171" fontId="1" fillId="9" borderId="0" xfId="0" applyNumberFormat="1" applyFont="1" applyFill="1" applyBorder="1" applyAlignment="1" applyProtection="1">
      <alignment horizontal="right" vertical="center"/>
    </xf>
    <xf numFmtId="171" fontId="1" fillId="9" borderId="0" xfId="0" applyNumberFormat="1" applyFont="1" applyFill="1" applyBorder="1" applyAlignment="1" applyProtection="1">
      <alignment horizontal="right" vertical="center"/>
      <protection locked="0"/>
    </xf>
    <xf numFmtId="164" fontId="1" fillId="9" borderId="0" xfId="1" applyFont="1" applyFill="1" applyBorder="1" applyAlignment="1" applyProtection="1">
      <alignment horizontal="right" vertical="center"/>
    </xf>
    <xf numFmtId="4" fontId="1" fillId="9" borderId="0" xfId="0" applyNumberFormat="1" applyFont="1" applyFill="1" applyBorder="1" applyAlignment="1" applyProtection="1">
      <alignment vertical="center"/>
      <protection locked="0"/>
    </xf>
    <xf numFmtId="4" fontId="1" fillId="9" borderId="0" xfId="0" applyNumberFormat="1" applyFont="1" applyFill="1" applyAlignment="1" applyProtection="1">
      <alignment vertical="center"/>
    </xf>
    <xf numFmtId="43" fontId="2" fillId="3" borderId="3" xfId="1" applyNumberFormat="1" applyFont="1" applyFill="1" applyBorder="1" applyAlignment="1" applyProtection="1">
      <alignment horizontal="right" vertical="center"/>
    </xf>
    <xf numFmtId="172" fontId="2" fillId="0" borderId="0" xfId="0" applyNumberFormat="1" applyFont="1" applyAlignment="1" applyProtection="1">
      <alignment vertical="center"/>
    </xf>
    <xf numFmtId="43" fontId="2" fillId="4" borderId="3" xfId="1" applyNumberFormat="1" applyFont="1" applyFill="1" applyBorder="1" applyAlignment="1" applyProtection="1">
      <alignment horizontal="right" vertical="center"/>
      <protection locked="0"/>
    </xf>
    <xf numFmtId="39" fontId="1" fillId="4" borderId="3" xfId="1" applyNumberFormat="1" applyFont="1" applyFill="1" applyBorder="1" applyAlignment="1" applyProtection="1">
      <alignment horizontal="right" vertical="center"/>
      <protection locked="0"/>
    </xf>
    <xf numFmtId="0" fontId="11" fillId="9" borderId="0" xfId="0" applyNumberFormat="1" applyFont="1" applyFill="1" applyBorder="1" applyAlignment="1" applyProtection="1">
      <alignment vertical="center"/>
    </xf>
    <xf numFmtId="167" fontId="1" fillId="4" borderId="6" xfId="1" applyNumberFormat="1" applyFont="1" applyFill="1" applyBorder="1" applyAlignment="1" applyProtection="1">
      <alignment horizontal="right" vertical="center"/>
      <protection locked="0"/>
    </xf>
    <xf numFmtId="38" fontId="1" fillId="2" borderId="45" xfId="0" applyNumberFormat="1" applyFont="1" applyFill="1" applyBorder="1" applyAlignment="1" applyProtection="1">
      <alignment horizontal="center" vertical="center"/>
    </xf>
    <xf numFmtId="4" fontId="1" fillId="2" borderId="46" xfId="0" applyNumberFormat="1" applyFont="1" applyFill="1" applyBorder="1" applyAlignment="1" applyProtection="1">
      <alignment horizontal="right" vertical="center"/>
    </xf>
    <xf numFmtId="4" fontId="1" fillId="2" borderId="10" xfId="0" applyNumberFormat="1" applyFont="1" applyFill="1" applyBorder="1" applyAlignment="1" applyProtection="1">
      <alignment horizontal="right" vertical="center"/>
    </xf>
    <xf numFmtId="4" fontId="1" fillId="2" borderId="11" xfId="0" applyNumberFormat="1" applyFont="1" applyFill="1" applyBorder="1" applyAlignment="1" applyProtection="1">
      <alignment horizontal="right" vertical="center"/>
    </xf>
    <xf numFmtId="4" fontId="1" fillId="2" borderId="9" xfId="0" applyNumberFormat="1" applyFont="1" applyFill="1" applyBorder="1" applyAlignment="1" applyProtection="1">
      <alignment horizontal="right" vertical="center"/>
    </xf>
    <xf numFmtId="4" fontId="1" fillId="2" borderId="24" xfId="0" applyNumberFormat="1" applyFont="1" applyFill="1" applyBorder="1" applyAlignment="1" applyProtection="1">
      <alignment horizontal="right" vertical="center"/>
    </xf>
    <xf numFmtId="0" fontId="1" fillId="2" borderId="55" xfId="0" applyFont="1" applyFill="1" applyBorder="1" applyAlignment="1" applyProtection="1">
      <alignment horizontal="center" vertical="center" wrapText="1"/>
    </xf>
    <xf numFmtId="0" fontId="2" fillId="0" borderId="40" xfId="0" applyFont="1" applyBorder="1" applyAlignment="1" applyProtection="1">
      <alignment horizontal="right" vertical="center" wrapText="1"/>
    </xf>
    <xf numFmtId="0" fontId="2" fillId="9" borderId="0" xfId="0" applyFont="1" applyFill="1" applyBorder="1" applyAlignment="1" applyProtection="1">
      <alignment vertical="center"/>
    </xf>
    <xf numFmtId="0" fontId="1" fillId="8" borderId="42" xfId="0" applyNumberFormat="1" applyFont="1" applyFill="1" applyBorder="1" applyAlignment="1" applyProtection="1">
      <alignment horizontal="center" vertical="center"/>
    </xf>
    <xf numFmtId="0" fontId="1" fillId="8" borderId="43" xfId="0" applyNumberFormat="1" applyFont="1" applyFill="1" applyBorder="1" applyAlignment="1" applyProtection="1">
      <alignment vertical="center"/>
    </xf>
    <xf numFmtId="0" fontId="1" fillId="8" borderId="44" xfId="0" applyNumberFormat="1" applyFont="1" applyFill="1" applyBorder="1" applyAlignment="1" applyProtection="1">
      <alignment vertical="center"/>
    </xf>
    <xf numFmtId="38" fontId="1" fillId="2" borderId="60" xfId="0" applyNumberFormat="1" applyFont="1" applyFill="1" applyBorder="1" applyAlignment="1" applyProtection="1">
      <alignment horizontal="center" vertical="center"/>
    </xf>
    <xf numFmtId="168" fontId="1" fillId="2" borderId="61" xfId="0" applyNumberFormat="1" applyFont="1" applyFill="1" applyBorder="1" applyAlignment="1" applyProtection="1">
      <alignment horizontal="right" vertical="center"/>
    </xf>
    <xf numFmtId="168" fontId="1" fillId="2" borderId="62" xfId="0" applyNumberFormat="1" applyFont="1" applyFill="1" applyBorder="1" applyAlignment="1" applyProtection="1">
      <alignment horizontal="right" vertical="center"/>
    </xf>
    <xf numFmtId="168" fontId="1" fillId="2" borderId="63" xfId="0" applyNumberFormat="1" applyFont="1" applyFill="1" applyBorder="1" applyAlignment="1" applyProtection="1">
      <alignment horizontal="right" vertical="center"/>
    </xf>
    <xf numFmtId="168" fontId="1" fillId="2" borderId="64" xfId="0" applyNumberFormat="1" applyFont="1" applyFill="1" applyBorder="1" applyAlignment="1" applyProtection="1">
      <alignment horizontal="right" vertical="center"/>
    </xf>
    <xf numFmtId="0" fontId="2" fillId="7" borderId="63" xfId="0" applyFont="1" applyFill="1" applyBorder="1" applyAlignment="1" applyProtection="1">
      <alignment horizontal="center" vertical="center"/>
    </xf>
    <xf numFmtId="0" fontId="2" fillId="7" borderId="79" xfId="0" applyFont="1" applyFill="1" applyBorder="1" applyAlignment="1" applyProtection="1">
      <alignment horizontal="center" vertical="center"/>
    </xf>
    <xf numFmtId="0" fontId="1" fillId="2" borderId="82" xfId="0" applyFont="1" applyFill="1" applyBorder="1" applyAlignment="1" applyProtection="1">
      <alignment horizontal="center" vertical="center" wrapText="1"/>
    </xf>
    <xf numFmtId="171" fontId="1" fillId="0" borderId="89" xfId="0" applyNumberFormat="1" applyFont="1" applyBorder="1" applyAlignment="1" applyProtection="1">
      <alignment horizontal="right" vertical="center"/>
    </xf>
    <xf numFmtId="0" fontId="1" fillId="0" borderId="0" xfId="0" applyFont="1" applyAlignment="1" applyProtection="1">
      <alignment vertical="center"/>
    </xf>
    <xf numFmtId="49" fontId="1" fillId="0" borderId="13" xfId="0" applyNumberFormat="1" applyFont="1" applyBorder="1" applyAlignment="1" applyProtection="1">
      <alignment horizontal="left" vertical="center"/>
      <protection locked="0"/>
    </xf>
    <xf numFmtId="0" fontId="1" fillId="0" borderId="14" xfId="0" applyFont="1" applyBorder="1" applyAlignment="1" applyProtection="1">
      <alignment vertical="center"/>
      <protection locked="0"/>
    </xf>
    <xf numFmtId="164" fontId="1" fillId="3" borderId="20" xfId="1" applyFont="1" applyFill="1" applyBorder="1" applyAlignment="1" applyProtection="1">
      <alignment horizontal="right" vertical="center"/>
    </xf>
    <xf numFmtId="0" fontId="2" fillId="0" borderId="21" xfId="0" applyFont="1" applyBorder="1" applyAlignment="1" applyProtection="1">
      <alignment vertical="center"/>
    </xf>
    <xf numFmtId="169" fontId="1" fillId="6" borderId="22" xfId="0" applyNumberFormat="1" applyFont="1" applyFill="1" applyBorder="1" applyAlignment="1" applyProtection="1">
      <alignment horizontal="center" vertical="center"/>
    </xf>
    <xf numFmtId="170" fontId="1" fillId="0" borderId="17" xfId="0" applyNumberFormat="1" applyFont="1" applyBorder="1" applyAlignment="1" applyProtection="1">
      <alignment horizontal="center" vertical="center"/>
      <protection locked="0"/>
    </xf>
    <xf numFmtId="4" fontId="12" fillId="0" borderId="0" xfId="0" applyNumberFormat="1" applyFont="1" applyBorder="1" applyAlignment="1" applyProtection="1">
      <alignment vertical="center"/>
    </xf>
    <xf numFmtId="171" fontId="12" fillId="0" borderId="15" xfId="0" applyNumberFormat="1" applyFont="1" applyBorder="1" applyAlignment="1" applyProtection="1">
      <alignment horizontal="right" vertical="center"/>
    </xf>
    <xf numFmtId="170" fontId="13" fillId="0" borderId="17" xfId="0" applyNumberFormat="1" applyFont="1" applyBorder="1" applyAlignment="1" applyProtection="1">
      <alignment horizontal="center" vertical="center"/>
      <protection locked="0"/>
    </xf>
    <xf numFmtId="49" fontId="13" fillId="0" borderId="13" xfId="0" applyNumberFormat="1" applyFont="1" applyBorder="1" applyAlignment="1" applyProtection="1">
      <alignment horizontal="left" vertical="center"/>
      <protection locked="0"/>
    </xf>
    <xf numFmtId="0" fontId="13" fillId="0" borderId="14" xfId="0" applyFont="1" applyBorder="1" applyAlignment="1" applyProtection="1">
      <alignment horizontal="left" vertical="center"/>
      <protection locked="0"/>
    </xf>
    <xf numFmtId="0" fontId="13" fillId="0" borderId="14" xfId="0" applyFont="1" applyBorder="1" applyAlignment="1" applyProtection="1">
      <alignment vertical="center"/>
      <protection locked="0"/>
    </xf>
    <xf numFmtId="171" fontId="13" fillId="0" borderId="89" xfId="0" applyNumberFormat="1" applyFont="1" applyBorder="1" applyAlignment="1" applyProtection="1">
      <alignment horizontal="right" vertical="center"/>
    </xf>
    <xf numFmtId="171" fontId="13" fillId="0" borderId="16" xfId="0" applyNumberFormat="1" applyFont="1" applyBorder="1" applyAlignment="1" applyProtection="1">
      <alignment horizontal="right" vertical="center"/>
      <protection locked="0"/>
    </xf>
    <xf numFmtId="171" fontId="13" fillId="0" borderId="13" xfId="0" applyNumberFormat="1" applyFont="1" applyBorder="1" applyAlignment="1" applyProtection="1">
      <alignment horizontal="right" vertical="center"/>
      <protection locked="0"/>
    </xf>
    <xf numFmtId="171" fontId="13" fillId="0" borderId="39" xfId="0" applyNumberFormat="1" applyFont="1" applyBorder="1" applyAlignment="1" applyProtection="1">
      <alignment horizontal="right" vertical="center"/>
      <protection locked="0"/>
    </xf>
    <xf numFmtId="171" fontId="13" fillId="0" borderId="18" xfId="0" applyNumberFormat="1" applyFont="1" applyBorder="1" applyAlignment="1" applyProtection="1">
      <alignment horizontal="right" vertical="center"/>
      <protection locked="0"/>
    </xf>
    <xf numFmtId="4" fontId="13" fillId="4" borderId="20" xfId="0" applyNumberFormat="1" applyFont="1" applyFill="1" applyBorder="1" applyAlignment="1" applyProtection="1">
      <alignment vertical="center"/>
      <protection locked="0"/>
    </xf>
    <xf numFmtId="49" fontId="13" fillId="0" borderId="17" xfId="0" applyNumberFormat="1" applyFont="1" applyBorder="1" applyAlignment="1" applyProtection="1">
      <alignment horizontal="left" vertical="center"/>
      <protection locked="0"/>
    </xf>
    <xf numFmtId="49" fontId="13" fillId="0" borderId="14" xfId="0" applyNumberFormat="1" applyFont="1" applyBorder="1" applyAlignment="1" applyProtection="1">
      <alignment horizontal="left" vertical="center"/>
      <protection locked="0"/>
    </xf>
    <xf numFmtId="171" fontId="13" fillId="0" borderId="15" xfId="0" applyNumberFormat="1" applyFont="1" applyBorder="1" applyAlignment="1" applyProtection="1">
      <alignment horizontal="right" vertical="center"/>
    </xf>
    <xf numFmtId="171" fontId="13" fillId="0" borderId="16" xfId="0" applyNumberFormat="1" applyFont="1" applyBorder="1" applyAlignment="1" applyProtection="1">
      <alignment horizontal="right" vertical="center"/>
    </xf>
    <xf numFmtId="173" fontId="13" fillId="4" borderId="20" xfId="0" applyNumberFormat="1" applyFont="1" applyFill="1" applyBorder="1" applyAlignment="1" applyProtection="1">
      <alignment vertical="center"/>
      <protection locked="0"/>
    </xf>
    <xf numFmtId="174" fontId="13" fillId="0" borderId="13" xfId="0" applyNumberFormat="1" applyFont="1" applyBorder="1" applyAlignment="1" applyProtection="1">
      <alignment horizontal="right" vertical="center"/>
      <protection locked="0"/>
    </xf>
    <xf numFmtId="174" fontId="13" fillId="0" borderId="39" xfId="0" applyNumberFormat="1" applyFont="1" applyBorder="1" applyAlignment="1" applyProtection="1">
      <alignment horizontal="right" vertical="center"/>
      <protection locked="0"/>
    </xf>
    <xf numFmtId="174" fontId="13" fillId="0" borderId="18" xfId="0" applyNumberFormat="1" applyFont="1" applyBorder="1" applyAlignment="1" applyProtection="1">
      <alignment horizontal="right" vertical="center"/>
      <protection locked="0"/>
    </xf>
    <xf numFmtId="174" fontId="13" fillId="0" borderId="19" xfId="0" applyNumberFormat="1" applyFont="1" applyBorder="1" applyAlignment="1" applyProtection="1">
      <alignment horizontal="right" vertical="center"/>
      <protection locked="0"/>
    </xf>
    <xf numFmtId="170" fontId="14" fillId="0" borderId="17" xfId="0" applyNumberFormat="1" applyFont="1" applyBorder="1" applyAlignment="1" applyProtection="1">
      <alignment horizontal="center" vertical="center"/>
      <protection locked="0"/>
    </xf>
    <xf numFmtId="49" fontId="14" fillId="0" borderId="13" xfId="0" applyNumberFormat="1" applyFont="1" applyBorder="1" applyAlignment="1" applyProtection="1">
      <alignment horizontal="left" vertical="center"/>
      <protection locked="0"/>
    </xf>
    <xf numFmtId="0" fontId="14" fillId="0" borderId="14" xfId="0" applyFont="1" applyBorder="1" applyAlignment="1" applyProtection="1">
      <alignment horizontal="left" vertical="center"/>
      <protection locked="0"/>
    </xf>
    <xf numFmtId="0" fontId="14" fillId="0" borderId="14" xfId="0" applyFont="1" applyBorder="1" applyAlignment="1" applyProtection="1">
      <alignment vertical="center"/>
      <protection locked="0"/>
    </xf>
    <xf numFmtId="172" fontId="14" fillId="0" borderId="0" xfId="0" applyNumberFormat="1" applyFont="1" applyAlignment="1" applyProtection="1">
      <alignment vertical="center"/>
    </xf>
    <xf numFmtId="2" fontId="13" fillId="0" borderId="16" xfId="0" applyNumberFormat="1" applyFont="1" applyBorder="1" applyAlignment="1" applyProtection="1">
      <alignment horizontal="right" vertical="center"/>
      <protection locked="0"/>
    </xf>
    <xf numFmtId="2" fontId="13" fillId="0" borderId="13" xfId="0" applyNumberFormat="1" applyFont="1" applyBorder="1" applyAlignment="1" applyProtection="1">
      <alignment horizontal="right" vertical="center"/>
      <protection locked="0"/>
    </xf>
    <xf numFmtId="2" fontId="13" fillId="0" borderId="39" xfId="0" applyNumberFormat="1" applyFont="1" applyBorder="1" applyAlignment="1" applyProtection="1">
      <alignment horizontal="right" vertical="center"/>
      <protection locked="0"/>
    </xf>
    <xf numFmtId="2" fontId="13" fillId="0" borderId="18" xfId="0" applyNumberFormat="1" applyFont="1" applyBorder="1" applyAlignment="1" applyProtection="1">
      <alignment horizontal="right" vertical="center"/>
      <protection locked="0"/>
    </xf>
    <xf numFmtId="2" fontId="13" fillId="0" borderId="19" xfId="0" applyNumberFormat="1" applyFont="1" applyBorder="1" applyAlignment="1" applyProtection="1">
      <alignment horizontal="right" vertical="center"/>
      <protection locked="0"/>
    </xf>
    <xf numFmtId="2" fontId="1" fillId="4" borderId="20" xfId="0" applyNumberFormat="1" applyFont="1" applyFill="1" applyBorder="1" applyAlignment="1" applyProtection="1">
      <alignment vertical="center"/>
      <protection locked="0"/>
    </xf>
    <xf numFmtId="2" fontId="1" fillId="0" borderId="13" xfId="0" applyNumberFormat="1" applyFont="1" applyBorder="1" applyAlignment="1" applyProtection="1">
      <alignment horizontal="right" vertical="center"/>
      <protection locked="0"/>
    </xf>
    <xf numFmtId="2" fontId="14" fillId="0" borderId="16" xfId="0" applyNumberFormat="1" applyFont="1" applyBorder="1" applyAlignment="1" applyProtection="1">
      <alignment horizontal="right" vertical="center"/>
      <protection locked="0"/>
    </xf>
    <xf numFmtId="2" fontId="14" fillId="0" borderId="13" xfId="0" applyNumberFormat="1" applyFont="1" applyBorder="1" applyAlignment="1" applyProtection="1">
      <alignment horizontal="right" vertical="center"/>
      <protection locked="0"/>
    </xf>
    <xf numFmtId="2" fontId="14" fillId="0" borderId="39" xfId="0" applyNumberFormat="1" applyFont="1" applyBorder="1" applyAlignment="1" applyProtection="1">
      <alignment horizontal="right" vertical="center"/>
      <protection locked="0"/>
    </xf>
    <xf numFmtId="2" fontId="14" fillId="0" borderId="18" xfId="0" applyNumberFormat="1" applyFont="1" applyBorder="1" applyAlignment="1" applyProtection="1">
      <alignment horizontal="right" vertical="center"/>
      <protection locked="0"/>
    </xf>
    <xf numFmtId="2" fontId="14" fillId="0" borderId="19" xfId="0" applyNumberFormat="1" applyFont="1" applyBorder="1" applyAlignment="1" applyProtection="1">
      <alignment horizontal="right" vertical="center"/>
      <protection locked="0"/>
    </xf>
    <xf numFmtId="2" fontId="14" fillId="4" borderId="20" xfId="0" applyNumberFormat="1" applyFont="1" applyFill="1" applyBorder="1" applyAlignment="1" applyProtection="1">
      <alignment vertical="center"/>
      <protection locked="0"/>
    </xf>
    <xf numFmtId="43" fontId="14" fillId="5" borderId="7" xfId="0" applyNumberFormat="1" applyFont="1" applyFill="1" applyBorder="1" applyAlignment="1" applyProtection="1">
      <alignment vertical="center"/>
    </xf>
    <xf numFmtId="171" fontId="1" fillId="0" borderId="39" xfId="0" applyNumberFormat="1" applyFont="1" applyBorder="1" applyAlignment="1" applyProtection="1">
      <alignment horizontal="right" vertical="center"/>
      <protection locked="0"/>
    </xf>
    <xf numFmtId="4" fontId="2" fillId="0" borderId="40" xfId="0" applyNumberFormat="1" applyFont="1" applyBorder="1" applyAlignment="1" applyProtection="1">
      <alignment horizontal="right" vertical="center"/>
    </xf>
    <xf numFmtId="4" fontId="2" fillId="0" borderId="40" xfId="0" applyNumberFormat="1" applyFont="1" applyBorder="1" applyAlignment="1" applyProtection="1">
      <alignment horizontal="right" vertical="center" wrapText="1"/>
    </xf>
    <xf numFmtId="0" fontId="2" fillId="0" borderId="75" xfId="0" applyFont="1" applyBorder="1" applyAlignment="1" applyProtection="1">
      <alignment horizontal="center" vertical="center" textRotation="180"/>
    </xf>
    <xf numFmtId="0" fontId="2" fillId="0" borderId="77" xfId="0" applyFont="1" applyBorder="1" applyAlignment="1" applyProtection="1">
      <alignment horizontal="center" vertical="center" textRotation="180"/>
    </xf>
    <xf numFmtId="0" fontId="2" fillId="0" borderId="88" xfId="0" applyFont="1" applyBorder="1" applyAlignment="1" applyProtection="1">
      <alignment horizontal="center" vertical="center" textRotation="180"/>
    </xf>
    <xf numFmtId="0" fontId="2" fillId="3" borderId="73" xfId="0" applyFont="1" applyFill="1" applyBorder="1" applyAlignment="1" applyProtection="1">
      <alignment horizontal="center" vertical="center" wrapText="1"/>
    </xf>
    <xf numFmtId="0" fontId="2" fillId="3" borderId="29" xfId="0" applyFont="1" applyFill="1" applyBorder="1" applyAlignment="1" applyProtection="1">
      <alignment horizontal="center" vertical="center" wrapText="1"/>
    </xf>
    <xf numFmtId="0" fontId="2" fillId="3" borderId="86" xfId="0" applyFont="1" applyFill="1" applyBorder="1" applyAlignment="1" applyProtection="1">
      <alignment horizontal="center" vertical="center" wrapText="1"/>
    </xf>
    <xf numFmtId="0" fontId="1" fillId="6" borderId="65" xfId="0" applyNumberFormat="1" applyFont="1" applyFill="1" applyBorder="1" applyAlignment="1" applyProtection="1">
      <alignment horizontal="center" vertical="center"/>
    </xf>
    <xf numFmtId="0" fontId="1" fillId="6" borderId="76" xfId="0" applyNumberFormat="1" applyFont="1" applyFill="1" applyBorder="1" applyAlignment="1" applyProtection="1">
      <alignment horizontal="center" vertical="center"/>
    </xf>
    <xf numFmtId="0" fontId="1" fillId="6" borderId="78" xfId="0" applyNumberFormat="1" applyFont="1" applyFill="1" applyBorder="1" applyAlignment="1" applyProtection="1">
      <alignment horizontal="center" vertical="center"/>
    </xf>
    <xf numFmtId="0" fontId="2" fillId="7" borderId="66" xfId="0" applyFont="1" applyFill="1" applyBorder="1" applyAlignment="1" applyProtection="1">
      <alignment horizontal="center" vertical="center"/>
    </xf>
    <xf numFmtId="0" fontId="2" fillId="7" borderId="10" xfId="0" applyFont="1" applyFill="1" applyBorder="1" applyAlignment="1" applyProtection="1">
      <alignment horizontal="center" vertical="center"/>
    </xf>
    <xf numFmtId="0" fontId="2" fillId="7" borderId="80" xfId="0" applyFont="1" applyFill="1" applyBorder="1" applyAlignment="1" applyProtection="1">
      <alignment horizontal="center" vertical="center"/>
    </xf>
    <xf numFmtId="0" fontId="2" fillId="7" borderId="66" xfId="0" applyFont="1" applyFill="1" applyBorder="1" applyAlignment="1" applyProtection="1">
      <alignment horizontal="center" vertical="center" wrapText="1"/>
    </xf>
    <xf numFmtId="0" fontId="2" fillId="7" borderId="67" xfId="0" applyFont="1" applyFill="1" applyBorder="1" applyAlignment="1" applyProtection="1">
      <alignment horizontal="center" vertical="center" wrapText="1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81" xfId="0" applyFont="1" applyFill="1" applyBorder="1" applyAlignment="1" applyProtection="1">
      <alignment horizontal="center" vertical="center" wrapText="1"/>
    </xf>
    <xf numFmtId="0" fontId="1" fillId="2" borderId="68" xfId="0" applyFont="1" applyFill="1" applyBorder="1" applyAlignment="1" applyProtection="1">
      <alignment horizontal="center" vertical="center" wrapText="1"/>
    </xf>
    <xf numFmtId="0" fontId="1" fillId="2" borderId="23" xfId="0" applyFont="1" applyFill="1" applyBorder="1" applyAlignment="1" applyProtection="1">
      <alignment horizontal="center" vertical="center" wrapText="1"/>
    </xf>
    <xf numFmtId="0" fontId="1" fillId="2" borderId="69" xfId="0" applyFont="1" applyFill="1" applyBorder="1" applyAlignment="1" applyProtection="1">
      <alignment horizontal="center" vertical="center" wrapText="1"/>
    </xf>
    <xf numFmtId="0" fontId="1" fillId="2" borderId="33" xfId="0" applyFont="1" applyFill="1" applyBorder="1" applyAlignment="1" applyProtection="1">
      <alignment horizontal="center" vertical="center" wrapText="1"/>
    </xf>
    <xf numFmtId="0" fontId="1" fillId="2" borderId="83" xfId="0" applyFont="1" applyFill="1" applyBorder="1" applyAlignment="1" applyProtection="1">
      <alignment horizontal="center" vertical="center" wrapText="1"/>
    </xf>
    <xf numFmtId="4" fontId="1" fillId="0" borderId="74" xfId="0" applyNumberFormat="1" applyFont="1" applyBorder="1" applyAlignment="1" applyProtection="1">
      <alignment horizontal="center" vertical="center" wrapText="1"/>
    </xf>
    <xf numFmtId="4" fontId="1" fillId="0" borderId="24" xfId="0" applyNumberFormat="1" applyFont="1" applyBorder="1" applyAlignment="1" applyProtection="1">
      <alignment horizontal="center" vertical="center" wrapText="1"/>
    </xf>
    <xf numFmtId="4" fontId="1" fillId="0" borderId="87" xfId="0" applyNumberFormat="1" applyFont="1" applyBorder="1" applyAlignment="1" applyProtection="1">
      <alignment horizontal="center" vertical="center" wrapText="1"/>
    </xf>
    <xf numFmtId="0" fontId="1" fillId="2" borderId="70" xfId="0" applyFont="1" applyFill="1" applyBorder="1" applyAlignment="1" applyProtection="1">
      <alignment horizontal="center" vertical="center" wrapText="1"/>
    </xf>
    <xf numFmtId="0" fontId="1" fillId="2" borderId="28" xfId="0" applyFont="1" applyFill="1" applyBorder="1" applyAlignment="1" applyProtection="1">
      <alignment horizontal="center" vertical="center" wrapText="1"/>
    </xf>
    <xf numFmtId="0" fontId="1" fillId="2" borderId="84" xfId="0" applyFont="1" applyFill="1" applyBorder="1" applyAlignment="1" applyProtection="1">
      <alignment horizontal="center" vertical="center" wrapText="1"/>
    </xf>
    <xf numFmtId="49" fontId="2" fillId="4" borderId="25" xfId="0" applyNumberFormat="1" applyFont="1" applyFill="1" applyBorder="1" applyAlignment="1" applyProtection="1">
      <alignment horizontal="left" vertical="center"/>
    </xf>
    <xf numFmtId="49" fontId="2" fillId="4" borderId="25" xfId="0" applyNumberFormat="1" applyFont="1" applyFill="1" applyBorder="1" applyAlignment="1" applyProtection="1">
      <alignment horizontal="left" vertical="center"/>
      <protection locked="0"/>
    </xf>
    <xf numFmtId="49" fontId="2" fillId="4" borderId="1" xfId="0" applyNumberFormat="1" applyFont="1" applyFill="1" applyBorder="1" applyAlignment="1" applyProtection="1">
      <alignment horizontal="left" vertical="center"/>
    </xf>
    <xf numFmtId="0" fontId="1" fillId="2" borderId="34" xfId="0" applyFont="1" applyFill="1" applyBorder="1" applyAlignment="1" applyProtection="1">
      <alignment horizontal="center" vertical="center" wrapText="1"/>
    </xf>
    <xf numFmtId="0" fontId="1" fillId="2" borderId="85" xfId="0" applyFont="1" applyFill="1" applyBorder="1" applyAlignment="1" applyProtection="1">
      <alignment horizontal="center" vertical="center" wrapText="1"/>
    </xf>
    <xf numFmtId="0" fontId="2" fillId="5" borderId="26" xfId="0" applyNumberFormat="1" applyFont="1" applyFill="1" applyBorder="1" applyAlignment="1" applyProtection="1">
      <alignment horizontal="center" vertical="center"/>
    </xf>
    <xf numFmtId="0" fontId="1" fillId="2" borderId="71" xfId="0" applyFont="1" applyFill="1" applyBorder="1" applyAlignment="1" applyProtection="1">
      <alignment horizontal="center" vertical="center" wrapText="1"/>
    </xf>
    <xf numFmtId="0" fontId="1" fillId="2" borderId="72" xfId="0" applyFont="1" applyFill="1" applyBorder="1" applyAlignment="1" applyProtection="1">
      <alignment horizontal="center" vertical="center" wrapText="1"/>
    </xf>
    <xf numFmtId="0" fontId="2" fillId="7" borderId="58" xfId="0" applyFont="1" applyFill="1" applyBorder="1" applyAlignment="1" applyProtection="1">
      <alignment horizontal="center" vertical="center"/>
    </xf>
    <xf numFmtId="0" fontId="2" fillId="7" borderId="59" xfId="0" applyFont="1" applyFill="1" applyBorder="1" applyAlignment="1" applyProtection="1">
      <alignment horizontal="center" vertical="center"/>
    </xf>
    <xf numFmtId="0" fontId="1" fillId="2" borderId="36" xfId="0" applyFont="1" applyFill="1" applyBorder="1" applyAlignment="1" applyProtection="1">
      <alignment horizontal="center" vertical="center" wrapText="1"/>
    </xf>
    <xf numFmtId="0" fontId="1" fillId="2" borderId="37" xfId="0" applyFont="1" applyFill="1" applyBorder="1" applyAlignment="1" applyProtection="1">
      <alignment horizontal="center" vertical="center" wrapText="1"/>
    </xf>
    <xf numFmtId="0" fontId="1" fillId="10" borderId="42" xfId="0" applyNumberFormat="1" applyFont="1" applyFill="1" applyBorder="1" applyAlignment="1" applyProtection="1">
      <alignment horizontal="center" vertical="center"/>
    </xf>
    <xf numFmtId="0" fontId="1" fillId="10" borderId="43" xfId="0" applyNumberFormat="1" applyFont="1" applyFill="1" applyBorder="1" applyAlignment="1" applyProtection="1">
      <alignment horizontal="center" vertical="center"/>
    </xf>
    <xf numFmtId="0" fontId="1" fillId="10" borderId="44" xfId="0" applyNumberFormat="1" applyFont="1" applyFill="1" applyBorder="1" applyAlignment="1" applyProtection="1">
      <alignment horizontal="center" vertical="center"/>
    </xf>
    <xf numFmtId="38" fontId="1" fillId="2" borderId="30" xfId="0" applyNumberFormat="1" applyFont="1" applyFill="1" applyBorder="1" applyAlignment="1" applyProtection="1">
      <alignment horizontal="center" vertical="center"/>
    </xf>
    <xf numFmtId="38" fontId="1" fillId="2" borderId="31" xfId="0" applyNumberFormat="1" applyFont="1" applyFill="1" applyBorder="1" applyAlignment="1" applyProtection="1">
      <alignment horizontal="center" vertical="center"/>
    </xf>
    <xf numFmtId="0" fontId="1" fillId="6" borderId="9" xfId="0" applyNumberFormat="1" applyFont="1" applyFill="1" applyBorder="1" applyAlignment="1" applyProtection="1">
      <alignment horizontal="center" vertical="center"/>
    </xf>
    <xf numFmtId="0" fontId="2" fillId="7" borderId="46" xfId="0" applyFont="1" applyFill="1" applyBorder="1" applyAlignment="1" applyProtection="1">
      <alignment horizontal="center" vertical="center" wrapText="1"/>
    </xf>
    <xf numFmtId="0" fontId="2" fillId="7" borderId="46" xfId="0" applyFont="1" applyFill="1" applyBorder="1" applyAlignment="1" applyProtection="1">
      <alignment horizontal="center" vertical="center"/>
    </xf>
    <xf numFmtId="0" fontId="2" fillId="7" borderId="28" xfId="0" applyFont="1" applyFill="1" applyBorder="1" applyAlignment="1" applyProtection="1">
      <alignment horizontal="center" vertical="center" wrapText="1"/>
    </xf>
    <xf numFmtId="0" fontId="1" fillId="2" borderId="47" xfId="0" applyFont="1" applyFill="1" applyBorder="1" applyAlignment="1" applyProtection="1">
      <alignment horizontal="center" vertical="center" wrapText="1"/>
    </xf>
    <xf numFmtId="0" fontId="1" fillId="2" borderId="52" xfId="0" applyFont="1" applyFill="1" applyBorder="1" applyAlignment="1" applyProtection="1">
      <alignment horizontal="center" vertical="center" wrapText="1"/>
    </xf>
    <xf numFmtId="0" fontId="1" fillId="2" borderId="48" xfId="0" applyFont="1" applyFill="1" applyBorder="1" applyAlignment="1" applyProtection="1">
      <alignment horizontal="center" vertical="center" wrapText="1"/>
    </xf>
    <xf numFmtId="0" fontId="1" fillId="2" borderId="38" xfId="0" applyFont="1" applyFill="1" applyBorder="1" applyAlignment="1" applyProtection="1">
      <alignment horizontal="center" vertical="center" wrapText="1"/>
    </xf>
    <xf numFmtId="0" fontId="1" fillId="2" borderId="49" xfId="0" applyFont="1" applyFill="1" applyBorder="1" applyAlignment="1" applyProtection="1">
      <alignment horizontal="center" vertical="center" wrapText="1"/>
    </xf>
    <xf numFmtId="0" fontId="1" fillId="2" borderId="50" xfId="0" applyFont="1" applyFill="1" applyBorder="1" applyAlignment="1" applyProtection="1">
      <alignment horizontal="center" vertical="center" wrapText="1"/>
    </xf>
    <xf numFmtId="0" fontId="2" fillId="0" borderId="24" xfId="0" applyFont="1" applyBorder="1" applyAlignment="1" applyProtection="1">
      <alignment horizontal="center" vertical="center" textRotation="180"/>
    </xf>
    <xf numFmtId="0" fontId="2" fillId="0" borderId="51" xfId="0" applyFont="1" applyBorder="1" applyAlignment="1" applyProtection="1">
      <alignment horizontal="center" vertical="center" wrapText="1"/>
    </xf>
    <xf numFmtId="0" fontId="2" fillId="0" borderId="54" xfId="0" applyFont="1" applyBorder="1" applyAlignment="1" applyProtection="1">
      <alignment horizontal="center" vertical="center" wrapText="1"/>
    </xf>
    <xf numFmtId="0" fontId="2" fillId="0" borderId="57" xfId="0" applyFont="1" applyBorder="1" applyAlignment="1" applyProtection="1">
      <alignment horizontal="center" vertical="center" wrapText="1"/>
    </xf>
    <xf numFmtId="0" fontId="1" fillId="2" borderId="56" xfId="0" applyFont="1" applyFill="1" applyBorder="1" applyAlignment="1" applyProtection="1">
      <alignment horizontal="center" vertical="center" wrapText="1"/>
    </xf>
    <xf numFmtId="0" fontId="1" fillId="2" borderId="53" xfId="0" applyFont="1" applyFill="1" applyBorder="1" applyAlignment="1" applyProtection="1">
      <alignment horizontal="center" vertical="center" wrapText="1"/>
    </xf>
    <xf numFmtId="0" fontId="1" fillId="2" borderId="35" xfId="0" applyFont="1" applyFill="1" applyBorder="1" applyAlignment="1" applyProtection="1">
      <alignment horizontal="center" vertical="center" wrapText="1"/>
    </xf>
    <xf numFmtId="166" fontId="14" fillId="5" borderId="7" xfId="0" applyNumberFormat="1" applyFont="1" applyFill="1" applyBorder="1" applyAlignment="1" applyProtection="1">
      <alignment vertical="center"/>
    </xf>
    <xf numFmtId="2" fontId="1" fillId="3" borderId="20" xfId="1" applyNumberFormat="1" applyFont="1" applyFill="1" applyBorder="1" applyAlignment="1" applyProtection="1">
      <alignment horizontal="right" vertical="center"/>
    </xf>
    <xf numFmtId="4" fontId="14" fillId="0" borderId="40" xfId="0" applyNumberFormat="1" applyFont="1" applyBorder="1" applyAlignment="1" applyProtection="1">
      <alignment horizontal="right" vertical="center" wrapText="1"/>
    </xf>
  </cellXfs>
  <cellStyles count="2">
    <cellStyle name="Euro" xfId="1"/>
    <cellStyle name="Normal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view="pageBreakPreview" zoomScale="45" zoomScaleSheetLayoutView="45" workbookViewId="0">
      <pane ySplit="10" topLeftCell="A11" activePane="bottomLeft" state="frozen"/>
      <selection pane="bottomLeft" activeCell="J13" sqref="J13:J15"/>
    </sheetView>
  </sheetViews>
  <sheetFormatPr defaultRowHeight="18.75"/>
  <cols>
    <col min="1" max="1" width="6.7109375" style="1" customWidth="1"/>
    <col min="2" max="2" width="19.42578125" style="2" customWidth="1"/>
    <col min="3" max="3" width="40.140625" style="2" bestFit="1" customWidth="1"/>
    <col min="4" max="4" width="50.42578125" style="2" bestFit="1" customWidth="1"/>
    <col min="5" max="5" width="28.7109375" style="2" customWidth="1"/>
    <col min="6" max="6" width="39.42578125" style="2" customWidth="1"/>
    <col min="7" max="7" width="33.140625" style="2" customWidth="1"/>
    <col min="8" max="8" width="21.140625" style="2" customWidth="1"/>
    <col min="9" max="10" width="26.42578125" style="2" customWidth="1"/>
    <col min="11" max="11" width="19.85546875" style="2" customWidth="1"/>
    <col min="12" max="12" width="22.140625" style="2" customWidth="1"/>
    <col min="13" max="13" width="25.5703125" style="2" customWidth="1"/>
    <col min="14" max="17" width="19.85546875" style="2" customWidth="1"/>
    <col min="18" max="18" width="19.85546875" style="3" customWidth="1"/>
    <col min="19" max="19" width="8.5703125" style="2" customWidth="1"/>
    <col min="20" max="16384" width="9.140625" style="2"/>
  </cols>
  <sheetData>
    <row r="1" spans="1:19" s="8" customFormat="1" ht="35.25" customHeight="1">
      <c r="A1" s="4"/>
      <c r="B1" s="149" t="s">
        <v>0</v>
      </c>
      <c r="C1" s="149"/>
      <c r="D1" s="149"/>
      <c r="E1" s="150" t="s">
        <v>37</v>
      </c>
      <c r="F1" s="150"/>
      <c r="G1" s="27">
        <v>42095</v>
      </c>
      <c r="H1" s="26" t="s">
        <v>68</v>
      </c>
      <c r="L1" s="8" t="s">
        <v>27</v>
      </c>
      <c r="M1" s="3">
        <f>+P1-N7</f>
        <v>0</v>
      </c>
      <c r="N1" s="5" t="s">
        <v>1</v>
      </c>
      <c r="O1" s="6"/>
      <c r="P1" s="7">
        <f>SUM(H7:M7)</f>
        <v>143.1</v>
      </c>
      <c r="Q1" s="3" t="s">
        <v>25</v>
      </c>
    </row>
    <row r="2" spans="1:19" s="8" customFormat="1" ht="35.25" customHeight="1">
      <c r="A2" s="4"/>
      <c r="B2" s="151" t="s">
        <v>2</v>
      </c>
      <c r="C2" s="151"/>
      <c r="D2" s="151"/>
      <c r="E2" s="150" t="s">
        <v>39</v>
      </c>
      <c r="F2" s="150"/>
      <c r="G2" s="9"/>
      <c r="H2" s="9"/>
      <c r="N2" s="10" t="s">
        <v>3</v>
      </c>
      <c r="O2" s="11"/>
      <c r="P2" s="12"/>
      <c r="Q2" s="3" t="s">
        <v>24</v>
      </c>
    </row>
    <row r="3" spans="1:19" s="8" customFormat="1" ht="35.25" customHeight="1">
      <c r="A3" s="4"/>
      <c r="B3" s="151" t="s">
        <v>23</v>
      </c>
      <c r="C3" s="151"/>
      <c r="D3" s="151"/>
      <c r="E3" s="150" t="s">
        <v>24</v>
      </c>
      <c r="F3" s="150"/>
      <c r="N3" s="10" t="s">
        <v>4</v>
      </c>
      <c r="O3" s="11"/>
      <c r="P3" s="12">
        <f>+O7</f>
        <v>203.1</v>
      </c>
      <c r="Q3" s="13"/>
      <c r="R3" s="14"/>
    </row>
    <row r="4" spans="1:19" s="8" customFormat="1" ht="35.25" customHeight="1" thickBot="1">
      <c r="A4" s="4"/>
      <c r="E4" s="14"/>
      <c r="F4" s="14"/>
      <c r="G4" s="10" t="s">
        <v>19</v>
      </c>
      <c r="H4" s="21">
        <v>0.47</v>
      </c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9" s="8" customFormat="1" ht="33" customHeight="1" thickTop="1" thickBot="1">
      <c r="A5" s="4"/>
      <c r="B5" s="19" t="s">
        <v>6</v>
      </c>
      <c r="C5" s="31"/>
      <c r="D5" s="20"/>
      <c r="E5" s="28">
        <v>7</v>
      </c>
      <c r="F5" s="14"/>
      <c r="G5" s="10" t="s">
        <v>47</v>
      </c>
      <c r="H5" s="21">
        <v>1.1100000000000001</v>
      </c>
      <c r="N5" s="154" t="s">
        <v>7</v>
      </c>
      <c r="O5" s="154"/>
      <c r="P5" s="183">
        <f>P1-P2-P3-P4</f>
        <v>-60</v>
      </c>
      <c r="Q5" s="13"/>
      <c r="R5" s="14"/>
    </row>
    <row r="6" spans="1:19" s="8" customFormat="1" ht="31.5" customHeight="1" thickTop="1" thickBot="1">
      <c r="A6" s="4"/>
      <c r="B6" s="22" t="s">
        <v>8</v>
      </c>
      <c r="C6" s="22"/>
      <c r="D6" s="22"/>
      <c r="E6" s="14"/>
      <c r="F6" s="14"/>
      <c r="G6" s="10" t="s">
        <v>38</v>
      </c>
      <c r="H6" s="23">
        <v>11.11</v>
      </c>
      <c r="R6" s="13"/>
      <c r="S6" s="14"/>
    </row>
    <row r="7" spans="1:19" s="8" customFormat="1" ht="27" customHeight="1" thickBot="1">
      <c r="A7" s="60"/>
      <c r="B7" s="61"/>
      <c r="C7" s="61"/>
      <c r="D7" s="62" t="s">
        <v>26</v>
      </c>
      <c r="E7" s="157" t="s">
        <v>9</v>
      </c>
      <c r="F7" s="158"/>
      <c r="G7" s="63">
        <f>SUM(G11:G18)</f>
        <v>0</v>
      </c>
      <c r="H7" s="63">
        <f>SUM(H11:H18)</f>
        <v>0</v>
      </c>
      <c r="I7" s="64">
        <f>SUM(I11:I18)</f>
        <v>0</v>
      </c>
      <c r="J7" s="65">
        <f>SUM(J11:J18)</f>
        <v>90</v>
      </c>
      <c r="K7" s="66">
        <f>SUM(K11:K18)</f>
        <v>0</v>
      </c>
      <c r="L7" s="66">
        <f>SUM(L11:L18)</f>
        <v>38.700000000000003</v>
      </c>
      <c r="M7" s="66">
        <f>SUM(M11:M18)</f>
        <v>14.4</v>
      </c>
      <c r="N7" s="66">
        <f>SUM(N11:N18)</f>
        <v>143.1</v>
      </c>
      <c r="O7" s="67">
        <f>SUM(O11:O18)</f>
        <v>203.1</v>
      </c>
      <c r="P7" s="13">
        <f>+N7-SUM(I7:M7)</f>
        <v>0</v>
      </c>
    </row>
    <row r="8" spans="1:19" ht="36" customHeight="1" thickBot="1">
      <c r="A8" s="128"/>
      <c r="B8" s="68"/>
      <c r="C8" s="131" t="s">
        <v>11</v>
      </c>
      <c r="D8" s="134" t="s">
        <v>22</v>
      </c>
      <c r="E8" s="131" t="s">
        <v>12</v>
      </c>
      <c r="F8" s="135" t="s">
        <v>28</v>
      </c>
      <c r="G8" s="138" t="s">
        <v>13</v>
      </c>
      <c r="H8" s="140" t="s">
        <v>14</v>
      </c>
      <c r="I8" s="146" t="s">
        <v>31</v>
      </c>
      <c r="J8" s="146" t="s">
        <v>33</v>
      </c>
      <c r="K8" s="146" t="s">
        <v>32</v>
      </c>
      <c r="L8" s="155" t="s">
        <v>29</v>
      </c>
      <c r="M8" s="156"/>
      <c r="N8" s="125" t="s">
        <v>15</v>
      </c>
      <c r="O8" s="143" t="s">
        <v>16</v>
      </c>
      <c r="P8" s="122" t="s">
        <v>17</v>
      </c>
      <c r="R8" s="2"/>
    </row>
    <row r="9" spans="1:19" ht="36" customHeight="1" thickTop="1" thickBot="1">
      <c r="A9" s="129"/>
      <c r="B9" s="32" t="s">
        <v>10</v>
      </c>
      <c r="C9" s="132"/>
      <c r="D9" s="132"/>
      <c r="E9" s="132"/>
      <c r="F9" s="136"/>
      <c r="G9" s="139"/>
      <c r="H9" s="141"/>
      <c r="I9" s="147" t="s">
        <v>31</v>
      </c>
      <c r="J9" s="147"/>
      <c r="K9" s="147" t="s">
        <v>30</v>
      </c>
      <c r="L9" s="159" t="s">
        <v>20</v>
      </c>
      <c r="M9" s="152" t="s">
        <v>21</v>
      </c>
      <c r="N9" s="126"/>
      <c r="O9" s="144"/>
      <c r="P9" s="123"/>
      <c r="R9" s="2"/>
    </row>
    <row r="10" spans="1:19" ht="37.5" customHeight="1" thickTop="1" thickBot="1">
      <c r="A10" s="130"/>
      <c r="B10" s="69"/>
      <c r="C10" s="133"/>
      <c r="D10" s="133"/>
      <c r="E10" s="133"/>
      <c r="F10" s="137"/>
      <c r="G10" s="70" t="s">
        <v>18</v>
      </c>
      <c r="H10" s="142"/>
      <c r="I10" s="148"/>
      <c r="J10" s="148"/>
      <c r="K10" s="148"/>
      <c r="L10" s="160"/>
      <c r="M10" s="153"/>
      <c r="N10" s="127"/>
      <c r="O10" s="145"/>
      <c r="P10" s="124"/>
      <c r="R10" s="2"/>
    </row>
    <row r="11" spans="1:19" ht="30" customHeight="1">
      <c r="A11" s="24">
        <v>1</v>
      </c>
      <c r="B11" s="78">
        <v>42116</v>
      </c>
      <c r="C11" s="73" t="s">
        <v>58</v>
      </c>
      <c r="D11" s="91" t="s">
        <v>53</v>
      </c>
      <c r="E11" s="92"/>
      <c r="F11" s="92" t="s">
        <v>57</v>
      </c>
      <c r="G11" s="84"/>
      <c r="H11" s="93">
        <f>IF($E$3="si",($H$5/$H$6*G11),IF($E$3="no",G11*$H$4,0))</f>
        <v>0</v>
      </c>
      <c r="I11" s="93"/>
      <c r="J11" s="94"/>
      <c r="K11" s="86"/>
      <c r="L11" s="87"/>
      <c r="M11" s="89">
        <v>4</v>
      </c>
      <c r="N11" s="75">
        <f>SUM(H11:M11)</f>
        <v>4</v>
      </c>
      <c r="O11" s="90">
        <v>4</v>
      </c>
      <c r="P11" s="25"/>
      <c r="R11" s="2"/>
    </row>
    <row r="12" spans="1:19" s="72" customFormat="1" ht="30" customHeight="1">
      <c r="A12" s="24">
        <v>2</v>
      </c>
      <c r="B12" s="78">
        <v>42116</v>
      </c>
      <c r="C12" s="73" t="s">
        <v>58</v>
      </c>
      <c r="D12" s="91" t="s">
        <v>54</v>
      </c>
      <c r="E12" s="92"/>
      <c r="F12" s="92" t="s">
        <v>57</v>
      </c>
      <c r="G12" s="84"/>
      <c r="H12" s="93">
        <f t="shared" ref="H12:H15" si="0">IF($E$3="si",($H$5/$H$6*G12),IF($E$3="no",G12*$H$4,0))</f>
        <v>0</v>
      </c>
      <c r="I12" s="93"/>
      <c r="J12" s="94"/>
      <c r="K12" s="86"/>
      <c r="L12" s="119">
        <v>38.700000000000003</v>
      </c>
      <c r="M12" s="89"/>
      <c r="N12" s="75">
        <f t="shared" ref="N12:N18" si="1">SUM(H12:M12)</f>
        <v>38.700000000000003</v>
      </c>
      <c r="O12" s="90">
        <v>38.700000000000003</v>
      </c>
      <c r="P12" s="76"/>
    </row>
    <row r="13" spans="1:19" ht="30" customHeight="1">
      <c r="A13" s="24">
        <v>3</v>
      </c>
      <c r="B13" s="78">
        <v>42116</v>
      </c>
      <c r="C13" s="73" t="s">
        <v>58</v>
      </c>
      <c r="D13" s="91" t="s">
        <v>52</v>
      </c>
      <c r="E13" s="92"/>
      <c r="F13" s="92" t="s">
        <v>48</v>
      </c>
      <c r="G13" s="84"/>
      <c r="H13" s="93">
        <f t="shared" si="0"/>
        <v>0</v>
      </c>
      <c r="I13" s="93"/>
      <c r="J13" s="94">
        <v>25</v>
      </c>
      <c r="K13" s="86"/>
      <c r="L13" s="89"/>
      <c r="M13" s="89"/>
      <c r="N13" s="75">
        <f t="shared" si="1"/>
        <v>25</v>
      </c>
      <c r="O13" s="90"/>
      <c r="P13" s="25"/>
      <c r="R13" s="2"/>
    </row>
    <row r="14" spans="1:19" s="72" customFormat="1" ht="30" customHeight="1">
      <c r="A14" s="24">
        <v>4</v>
      </c>
      <c r="B14" s="78">
        <v>42117</v>
      </c>
      <c r="C14" s="73" t="s">
        <v>58</v>
      </c>
      <c r="D14" s="91" t="s">
        <v>52</v>
      </c>
      <c r="E14" s="92"/>
      <c r="F14" s="92" t="s">
        <v>66</v>
      </c>
      <c r="G14" s="84"/>
      <c r="H14" s="93"/>
      <c r="I14" s="93"/>
      <c r="J14" s="94">
        <v>15</v>
      </c>
      <c r="K14" s="86"/>
      <c r="L14" s="88"/>
      <c r="M14" s="89"/>
      <c r="N14" s="75">
        <f t="shared" si="1"/>
        <v>15</v>
      </c>
      <c r="O14" s="90"/>
      <c r="P14" s="76"/>
    </row>
    <row r="15" spans="1:19" s="72" customFormat="1" ht="30" customHeight="1">
      <c r="A15" s="24">
        <v>5</v>
      </c>
      <c r="B15" s="78">
        <v>42118</v>
      </c>
      <c r="C15" s="73" t="s">
        <v>58</v>
      </c>
      <c r="D15" s="91" t="s">
        <v>52</v>
      </c>
      <c r="E15" s="92"/>
      <c r="F15" s="92" t="s">
        <v>48</v>
      </c>
      <c r="G15" s="84"/>
      <c r="H15" s="93">
        <f t="shared" si="0"/>
        <v>0</v>
      </c>
      <c r="I15" s="93"/>
      <c r="J15" s="94">
        <v>50</v>
      </c>
      <c r="K15" s="86"/>
      <c r="L15" s="87"/>
      <c r="M15" s="89"/>
      <c r="N15" s="75">
        <f t="shared" si="1"/>
        <v>50</v>
      </c>
      <c r="O15" s="90"/>
      <c r="P15" s="76"/>
    </row>
    <row r="16" spans="1:19" s="72" customFormat="1" ht="30" customHeight="1">
      <c r="A16" s="24">
        <v>6</v>
      </c>
      <c r="B16" s="78">
        <v>42118</v>
      </c>
      <c r="C16" s="73" t="s">
        <v>58</v>
      </c>
      <c r="D16" s="91" t="s">
        <v>53</v>
      </c>
      <c r="E16" s="92"/>
      <c r="F16" s="92" t="s">
        <v>59</v>
      </c>
      <c r="G16" s="84"/>
      <c r="H16" s="93"/>
      <c r="I16" s="93"/>
      <c r="J16" s="94"/>
      <c r="K16" s="86"/>
      <c r="L16" s="119"/>
      <c r="M16" s="89">
        <v>10.4</v>
      </c>
      <c r="N16" s="75">
        <f t="shared" si="1"/>
        <v>10.4</v>
      </c>
      <c r="O16" s="90">
        <v>10.4</v>
      </c>
      <c r="P16" s="76"/>
    </row>
    <row r="17" spans="1:17" s="72" customFormat="1" ht="30" customHeight="1">
      <c r="A17" s="24">
        <v>7</v>
      </c>
      <c r="B17" s="78">
        <v>42118</v>
      </c>
      <c r="C17" s="73" t="s">
        <v>58</v>
      </c>
      <c r="D17" s="91" t="s">
        <v>60</v>
      </c>
      <c r="E17" s="92"/>
      <c r="F17" s="92" t="s">
        <v>48</v>
      </c>
      <c r="G17" s="84"/>
      <c r="H17" s="93"/>
      <c r="I17" s="80"/>
      <c r="J17" s="94"/>
      <c r="K17" s="86"/>
      <c r="L17" s="87"/>
      <c r="M17" s="89"/>
      <c r="N17" s="75">
        <f t="shared" si="1"/>
        <v>0</v>
      </c>
      <c r="O17" s="90">
        <v>150</v>
      </c>
      <c r="P17" s="76"/>
    </row>
    <row r="18" spans="1:17" s="72" customFormat="1" ht="30" customHeight="1">
      <c r="A18" s="24">
        <v>8</v>
      </c>
      <c r="B18" s="78"/>
      <c r="C18" s="73"/>
      <c r="D18" s="73"/>
      <c r="E18" s="92"/>
      <c r="F18" s="92"/>
      <c r="G18" s="84"/>
      <c r="H18" s="93"/>
      <c r="I18" s="80"/>
      <c r="J18" s="94"/>
      <c r="K18" s="86"/>
      <c r="L18" s="87"/>
      <c r="M18" s="89"/>
      <c r="N18" s="75">
        <f t="shared" si="1"/>
        <v>0</v>
      </c>
      <c r="O18" s="90"/>
      <c r="P18" s="76"/>
    </row>
    <row r="19" spans="1:17">
      <c r="A19" s="29"/>
      <c r="B19" s="30"/>
      <c r="C19" s="30"/>
      <c r="D19" s="30"/>
      <c r="E19" s="30"/>
      <c r="F19" s="30"/>
      <c r="G19" s="30"/>
      <c r="H19" s="30"/>
      <c r="I19" s="30"/>
      <c r="J19" s="44"/>
      <c r="K19" s="44"/>
      <c r="L19" s="30"/>
      <c r="M19" s="30"/>
      <c r="N19" s="30"/>
      <c r="O19" s="30"/>
      <c r="P19" s="44"/>
      <c r="Q19" s="3"/>
    </row>
    <row r="20" spans="1:17">
      <c r="A20" s="34"/>
      <c r="B20" s="35"/>
      <c r="C20" s="36"/>
      <c r="D20" s="37"/>
      <c r="E20" s="37"/>
      <c r="F20" s="38"/>
      <c r="G20" s="39"/>
      <c r="H20" s="40"/>
      <c r="I20" s="41"/>
      <c r="J20" s="44"/>
      <c r="K20" s="44"/>
      <c r="L20" s="41"/>
      <c r="M20" s="41"/>
      <c r="N20" s="42"/>
      <c r="O20" s="43"/>
      <c r="P20" s="44"/>
      <c r="Q20" s="3"/>
    </row>
    <row r="21" spans="1:17">
      <c r="A21" s="29"/>
      <c r="B21" s="33" t="s">
        <v>34</v>
      </c>
      <c r="C21" s="33"/>
      <c r="D21" s="33"/>
      <c r="E21" s="30"/>
      <c r="F21" s="30"/>
      <c r="G21" s="33" t="s">
        <v>36</v>
      </c>
      <c r="H21" s="33"/>
      <c r="I21" s="33"/>
      <c r="J21" s="44"/>
      <c r="K21" s="44"/>
      <c r="L21" s="33" t="s">
        <v>35</v>
      </c>
      <c r="M21" s="33"/>
      <c r="N21" s="33"/>
      <c r="O21" s="30"/>
      <c r="P21" s="44"/>
      <c r="Q21" s="3"/>
    </row>
    <row r="22" spans="1:17">
      <c r="A22" s="29"/>
      <c r="B22" s="30"/>
      <c r="C22" s="30"/>
      <c r="D22" s="30"/>
      <c r="E22" s="30"/>
      <c r="F22" s="30"/>
      <c r="G22" s="30"/>
      <c r="H22" s="30"/>
      <c r="I22" s="30"/>
      <c r="J22" s="44"/>
      <c r="K22" s="44"/>
      <c r="L22" s="30"/>
      <c r="M22" s="30"/>
      <c r="N22" s="30"/>
      <c r="O22" s="30"/>
      <c r="P22" s="44"/>
      <c r="Q22" s="3"/>
    </row>
    <row r="23" spans="1:17">
      <c r="A23" s="29"/>
      <c r="B23" s="30"/>
      <c r="C23" s="30"/>
      <c r="D23" s="30"/>
      <c r="E23" s="30"/>
      <c r="F23" s="30"/>
      <c r="G23" s="30"/>
      <c r="H23" s="30"/>
      <c r="I23" s="30"/>
      <c r="J23" s="44"/>
      <c r="K23" s="44"/>
      <c r="L23" s="30"/>
      <c r="M23" s="30"/>
      <c r="N23" s="30"/>
      <c r="O23" s="30"/>
      <c r="P23" s="44"/>
      <c r="Q23" s="3"/>
    </row>
  </sheetData>
  <mergeCells count="24">
    <mergeCell ref="N5:O5"/>
    <mergeCell ref="B3:D3"/>
    <mergeCell ref="E3:F3"/>
    <mergeCell ref="I8:I10"/>
    <mergeCell ref="L8:M8"/>
    <mergeCell ref="K8:K10"/>
    <mergeCell ref="E7:F7"/>
    <mergeCell ref="L9:L10"/>
    <mergeCell ref="B1:D1"/>
    <mergeCell ref="E1:F1"/>
    <mergeCell ref="B2:D2"/>
    <mergeCell ref="E2:F2"/>
    <mergeCell ref="M9:M10"/>
    <mergeCell ref="P8:P10"/>
    <mergeCell ref="N8:N10"/>
    <mergeCell ref="A8:A10"/>
    <mergeCell ref="C8:C10"/>
    <mergeCell ref="D8:D10"/>
    <mergeCell ref="E8:E10"/>
    <mergeCell ref="F8:F10"/>
    <mergeCell ref="G8:G9"/>
    <mergeCell ref="H8:H10"/>
    <mergeCell ref="O8:O10"/>
    <mergeCell ref="J8:J10"/>
  </mergeCells>
  <phoneticPr fontId="0" type="noConversion"/>
  <conditionalFormatting sqref="M1">
    <cfRule type="cellIs" dxfId="0" priority="1" operator="notEqual">
      <formula>0</formula>
    </cfRule>
  </conditionalFormatting>
  <dataValidations xWindow="1027" yWindow="459" count="13">
    <dataValidation type="decimal" operator="greaterThanOrEqual" allowBlank="1" showErrorMessage="1" errorTitle="Valore" error="Inserire un numero maggiore o uguale a 0 (zero)!" sqref="H20:M20 G11:J18 L11:M18">
      <formula1>0</formula1>
      <formula2>0</formula2>
    </dataValidation>
    <dataValidation type="whole" operator="greaterThanOrEqual" allowBlank="1" showErrorMessage="1" errorTitle="Valore" error="Inserire un numero maggiore o uguale a 0 (zero)!" sqref="N20 N11:N18">
      <formula1>0</formula1>
      <formula2>0</formula2>
    </dataValidation>
    <dataValidation type="textLength" operator="greaterThan" allowBlank="1" showErrorMessage="1" sqref="D20:E20">
      <formula1>1</formula1>
      <formula2>0</formula2>
    </dataValidation>
    <dataValidation type="textLength" operator="greaterThan" sqref="F20 F11:F18">
      <formula1>1</formula1>
      <formula2>0</formula2>
    </dataValidation>
    <dataValidation type="date" operator="greaterThanOrEqual" showErrorMessage="1" errorTitle="Data" error="Inserire una data superiore al 1/11/2000" sqref="B20 B11:B18">
      <formula1>36831</formula1>
      <formula2>0</formula2>
    </dataValidation>
    <dataValidation type="textLength" operator="greaterThan" allowBlank="1" sqref="C20">
      <formula1>1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8" firstPageNumber="0" orientation="landscape" horizontalDpi="300" verticalDpi="300" r:id="rId1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0"/>
  <sheetViews>
    <sheetView tabSelected="1" view="pageBreakPreview" zoomScale="50" zoomScaleSheetLayoutView="50" workbookViewId="0">
      <pane ySplit="5" topLeftCell="A6" activePane="bottomLeft" state="frozen"/>
      <selection pane="bottomLeft" activeCell="N24" sqref="N24"/>
    </sheetView>
  </sheetViews>
  <sheetFormatPr defaultRowHeight="18.75"/>
  <cols>
    <col min="1" max="1" width="6.7109375" style="1" customWidth="1"/>
    <col min="2" max="2" width="16.5703125" style="72" customWidth="1"/>
    <col min="3" max="3" width="29" style="72" bestFit="1" customWidth="1"/>
    <col min="4" max="4" width="71.28515625" style="72" bestFit="1" customWidth="1"/>
    <col min="5" max="5" width="22.85546875" style="72" customWidth="1"/>
    <col min="6" max="6" width="42.85546875" style="72" customWidth="1"/>
    <col min="7" max="7" width="18.28515625" style="72" customWidth="1"/>
    <col min="8" max="8" width="26.42578125" style="72" customWidth="1"/>
    <col min="9" max="9" width="22.42578125" style="72" customWidth="1"/>
    <col min="10" max="10" width="25.85546875" style="72" customWidth="1"/>
    <col min="11" max="11" width="20" style="72" customWidth="1"/>
    <col min="12" max="12" width="25.5703125" style="72" customWidth="1"/>
    <col min="13" max="13" width="19.85546875" style="72" customWidth="1"/>
    <col min="14" max="14" width="30.7109375" style="72" customWidth="1"/>
    <col min="15" max="15" width="27.28515625" style="72" customWidth="1"/>
    <col min="16" max="16" width="19.85546875" style="72" customWidth="1"/>
    <col min="17" max="17" width="19.85546875" style="3" hidden="1" customWidth="1"/>
    <col min="18" max="18" width="31.140625" style="72" customWidth="1"/>
    <col min="19" max="16384" width="9.140625" style="72"/>
  </cols>
  <sheetData>
    <row r="1" spans="1:18" s="8" customFormat="1" ht="65.25" customHeight="1">
      <c r="A1" s="4"/>
      <c r="B1" s="149" t="s">
        <v>0</v>
      </c>
      <c r="C1" s="149"/>
      <c r="D1" s="150" t="s">
        <v>37</v>
      </c>
      <c r="E1" s="150"/>
      <c r="F1" s="27">
        <v>42095</v>
      </c>
      <c r="G1" s="26" t="s">
        <v>69</v>
      </c>
      <c r="L1" s="8" t="s">
        <v>27</v>
      </c>
      <c r="M1" s="3">
        <f>+P1-N7</f>
        <v>0</v>
      </c>
      <c r="N1" s="5" t="s">
        <v>1</v>
      </c>
      <c r="O1" s="6"/>
      <c r="P1" s="45">
        <f>SUM(H7:M7)</f>
        <v>1702.22</v>
      </c>
      <c r="Q1" s="3" t="s">
        <v>25</v>
      </c>
      <c r="R1" s="46">
        <f>SUM(R11:R13,R15:R21)</f>
        <v>226.69000000000003</v>
      </c>
    </row>
    <row r="2" spans="1:18" s="8" customFormat="1" ht="57.75" customHeight="1">
      <c r="A2" s="4"/>
      <c r="B2" s="151" t="s">
        <v>2</v>
      </c>
      <c r="C2" s="151"/>
      <c r="D2" s="150" t="s">
        <v>39</v>
      </c>
      <c r="E2" s="150"/>
      <c r="F2" s="9"/>
      <c r="G2" s="9"/>
      <c r="N2" s="10" t="s">
        <v>3</v>
      </c>
      <c r="O2" s="11"/>
      <c r="P2" s="12"/>
      <c r="Q2" s="3"/>
      <c r="R2" s="46"/>
    </row>
    <row r="3" spans="1:18" s="8" customFormat="1" ht="35.25" customHeight="1">
      <c r="A3" s="4"/>
      <c r="B3" s="151" t="s">
        <v>23</v>
      </c>
      <c r="C3" s="151"/>
      <c r="D3" s="150" t="s">
        <v>24</v>
      </c>
      <c r="E3" s="150"/>
      <c r="N3" s="10" t="s">
        <v>4</v>
      </c>
      <c r="O3" s="11"/>
      <c r="P3" s="47">
        <f>+O7</f>
        <v>1682.22</v>
      </c>
      <c r="Q3" s="13"/>
      <c r="R3" s="46">
        <f>SUM(R11:R14,R20:R22)</f>
        <v>229.43999999999997</v>
      </c>
    </row>
    <row r="4" spans="1:18" s="8" customFormat="1" ht="35.25" customHeight="1" thickBot="1">
      <c r="A4" s="4"/>
      <c r="D4" s="14"/>
      <c r="E4" s="14"/>
      <c r="F4" s="10" t="s">
        <v>19</v>
      </c>
      <c r="G4" s="48">
        <v>1</v>
      </c>
      <c r="H4" s="15"/>
      <c r="I4" s="15"/>
      <c r="J4" s="72"/>
      <c r="K4" s="72"/>
      <c r="L4" s="72"/>
      <c r="M4" s="72"/>
      <c r="N4" s="16" t="s">
        <v>5</v>
      </c>
      <c r="O4" s="17"/>
      <c r="P4" s="18"/>
      <c r="Q4" s="13"/>
      <c r="R4" s="46"/>
    </row>
    <row r="5" spans="1:18" s="8" customFormat="1" ht="43.5" customHeight="1" thickTop="1" thickBot="1">
      <c r="A5" s="4"/>
      <c r="B5" s="19" t="s">
        <v>6</v>
      </c>
      <c r="C5" s="20"/>
      <c r="D5" s="28">
        <v>12</v>
      </c>
      <c r="E5" s="14"/>
      <c r="F5" s="10" t="s">
        <v>40</v>
      </c>
      <c r="G5" s="48">
        <v>1</v>
      </c>
      <c r="N5" s="154" t="s">
        <v>7</v>
      </c>
      <c r="O5" s="154"/>
      <c r="P5" s="118">
        <f>P1-P2-P3-P4</f>
        <v>20</v>
      </c>
      <c r="Q5" s="79"/>
      <c r="R5" s="104">
        <f>R1-R2-R3</f>
        <v>-2.7499999999999432</v>
      </c>
    </row>
    <row r="6" spans="1:18" s="8" customFormat="1" ht="43.5" customHeight="1" thickTop="1" thickBot="1">
      <c r="A6" s="4"/>
      <c r="B6" s="49" t="s">
        <v>70</v>
      </c>
      <c r="C6" s="49"/>
      <c r="D6" s="14"/>
      <c r="E6" s="14"/>
      <c r="F6" s="10" t="s">
        <v>41</v>
      </c>
      <c r="G6" s="50">
        <v>1</v>
      </c>
      <c r="Q6" s="13"/>
    </row>
    <row r="7" spans="1:18" s="8" customFormat="1" ht="27" customHeight="1" thickTop="1" thickBot="1">
      <c r="A7" s="161" t="s">
        <v>42</v>
      </c>
      <c r="B7" s="162"/>
      <c r="C7" s="163"/>
      <c r="D7" s="164" t="s">
        <v>9</v>
      </c>
      <c r="E7" s="165"/>
      <c r="F7" s="165"/>
      <c r="G7" s="51">
        <f t="shared" ref="G7:O7" si="0">SUM(G11:G25)</f>
        <v>0</v>
      </c>
      <c r="H7" s="52">
        <f t="shared" si="0"/>
        <v>0</v>
      </c>
      <c r="I7" s="53">
        <f t="shared" si="0"/>
        <v>0</v>
      </c>
      <c r="J7" s="53">
        <f t="shared" si="0"/>
        <v>210</v>
      </c>
      <c r="K7" s="53">
        <f t="shared" si="0"/>
        <v>0</v>
      </c>
      <c r="L7" s="53">
        <f t="shared" si="0"/>
        <v>348.76</v>
      </c>
      <c r="M7" s="54">
        <f t="shared" si="0"/>
        <v>1143.46</v>
      </c>
      <c r="N7" s="55">
        <f t="shared" si="0"/>
        <v>1702.22</v>
      </c>
      <c r="O7" s="56">
        <f t="shared" si="0"/>
        <v>1682.22</v>
      </c>
      <c r="P7" s="13">
        <f>+N7-SUM(H7:M7)</f>
        <v>0</v>
      </c>
    </row>
    <row r="8" spans="1:18" ht="36" customHeight="1" thickTop="1" thickBot="1">
      <c r="A8" s="166"/>
      <c r="B8" s="132" t="s">
        <v>10</v>
      </c>
      <c r="C8" s="132" t="s">
        <v>11</v>
      </c>
      <c r="D8" s="167" t="s">
        <v>22</v>
      </c>
      <c r="E8" s="132" t="s">
        <v>43</v>
      </c>
      <c r="F8" s="169" t="s">
        <v>44</v>
      </c>
      <c r="G8" s="170" t="s">
        <v>13</v>
      </c>
      <c r="H8" s="172" t="s">
        <v>14</v>
      </c>
      <c r="I8" s="147" t="s">
        <v>31</v>
      </c>
      <c r="J8" s="173" t="s">
        <v>33</v>
      </c>
      <c r="K8" s="173" t="s">
        <v>32</v>
      </c>
      <c r="L8" s="174" t="s">
        <v>45</v>
      </c>
      <c r="M8" s="175"/>
      <c r="N8" s="126" t="s">
        <v>15</v>
      </c>
      <c r="O8" s="144" t="s">
        <v>16</v>
      </c>
      <c r="P8" s="176" t="s">
        <v>17</v>
      </c>
      <c r="Q8" s="72"/>
      <c r="R8" s="177" t="s">
        <v>46</v>
      </c>
    </row>
    <row r="9" spans="1:18" ht="36" customHeight="1" thickTop="1" thickBot="1">
      <c r="A9" s="166"/>
      <c r="B9" s="132" t="s">
        <v>10</v>
      </c>
      <c r="C9" s="132"/>
      <c r="D9" s="168"/>
      <c r="E9" s="132"/>
      <c r="F9" s="169"/>
      <c r="G9" s="171"/>
      <c r="H9" s="172" t="s">
        <v>31</v>
      </c>
      <c r="I9" s="147" t="s">
        <v>31</v>
      </c>
      <c r="J9" s="147"/>
      <c r="K9" s="147" t="s">
        <v>30</v>
      </c>
      <c r="L9" s="159" t="s">
        <v>20</v>
      </c>
      <c r="M9" s="181" t="s">
        <v>21</v>
      </c>
      <c r="N9" s="126"/>
      <c r="O9" s="144"/>
      <c r="P9" s="176"/>
      <c r="Q9" s="72"/>
      <c r="R9" s="178"/>
    </row>
    <row r="10" spans="1:18" ht="37.5" customHeight="1" thickTop="1" thickBot="1">
      <c r="A10" s="166"/>
      <c r="B10" s="132"/>
      <c r="C10" s="132"/>
      <c r="D10" s="168"/>
      <c r="E10" s="132"/>
      <c r="F10" s="169"/>
      <c r="G10" s="57" t="s">
        <v>18</v>
      </c>
      <c r="H10" s="172"/>
      <c r="I10" s="147"/>
      <c r="J10" s="147"/>
      <c r="K10" s="147"/>
      <c r="L10" s="180"/>
      <c r="M10" s="182"/>
      <c r="N10" s="126"/>
      <c r="O10" s="144"/>
      <c r="P10" s="176"/>
      <c r="Q10" s="72"/>
      <c r="R10" s="179"/>
    </row>
    <row r="11" spans="1:18" ht="30" customHeight="1" thickTop="1">
      <c r="A11" s="77">
        <v>1</v>
      </c>
      <c r="B11" s="78">
        <v>42116</v>
      </c>
      <c r="C11" s="73" t="s">
        <v>58</v>
      </c>
      <c r="D11" s="82" t="s">
        <v>61</v>
      </c>
      <c r="E11" s="83" t="s">
        <v>62</v>
      </c>
      <c r="F11" s="84" t="s">
        <v>63</v>
      </c>
      <c r="G11" s="84"/>
      <c r="H11" s="85"/>
      <c r="I11" s="105"/>
      <c r="J11" s="106"/>
      <c r="K11" s="107"/>
      <c r="L11" s="108"/>
      <c r="M11" s="109">
        <v>756</v>
      </c>
      <c r="N11" s="184">
        <f t="shared" ref="N11:N25" si="1">SUM(G11:M11)</f>
        <v>756</v>
      </c>
      <c r="O11" s="110">
        <v>756</v>
      </c>
      <c r="P11" s="76"/>
      <c r="Q11" s="72"/>
      <c r="R11" s="120">
        <v>99.45</v>
      </c>
    </row>
    <row r="12" spans="1:18" ht="30" customHeight="1">
      <c r="A12" s="24">
        <v>2</v>
      </c>
      <c r="B12" s="78">
        <v>42117</v>
      </c>
      <c r="C12" s="73" t="s">
        <v>58</v>
      </c>
      <c r="D12" s="82" t="s">
        <v>64</v>
      </c>
      <c r="E12" s="83" t="s">
        <v>62</v>
      </c>
      <c r="F12" s="84" t="s">
        <v>63</v>
      </c>
      <c r="G12" s="84"/>
      <c r="H12" s="85"/>
      <c r="I12" s="105"/>
      <c r="J12" s="111"/>
      <c r="K12" s="107"/>
      <c r="L12" s="108"/>
      <c r="M12" s="109">
        <v>56.46</v>
      </c>
      <c r="N12" s="184">
        <f t="shared" si="1"/>
        <v>56.46</v>
      </c>
      <c r="O12" s="110">
        <v>56.46</v>
      </c>
      <c r="P12" s="76"/>
      <c r="Q12" s="72"/>
      <c r="R12" s="121">
        <v>7.43</v>
      </c>
    </row>
    <row r="13" spans="1:18" ht="30" customHeight="1">
      <c r="A13" s="77">
        <v>3</v>
      </c>
      <c r="B13" s="78">
        <v>42117</v>
      </c>
      <c r="C13" s="73" t="s">
        <v>58</v>
      </c>
      <c r="D13" s="82" t="s">
        <v>64</v>
      </c>
      <c r="E13" s="83" t="s">
        <v>62</v>
      </c>
      <c r="F13" s="84" t="s">
        <v>63</v>
      </c>
      <c r="G13" s="84"/>
      <c r="H13" s="85"/>
      <c r="I13" s="105"/>
      <c r="J13" s="111"/>
      <c r="K13" s="107"/>
      <c r="L13" s="108"/>
      <c r="M13" s="109">
        <v>66</v>
      </c>
      <c r="N13" s="184">
        <f t="shared" si="1"/>
        <v>66</v>
      </c>
      <c r="O13" s="110">
        <v>66</v>
      </c>
      <c r="P13" s="76"/>
      <c r="Q13" s="72"/>
      <c r="R13" s="121">
        <v>8.6199999999999992</v>
      </c>
    </row>
    <row r="14" spans="1:18" ht="30" customHeight="1">
      <c r="A14" s="24">
        <v>4</v>
      </c>
      <c r="B14" s="78">
        <v>42118</v>
      </c>
      <c r="C14" s="73" t="s">
        <v>58</v>
      </c>
      <c r="D14" s="82" t="s">
        <v>56</v>
      </c>
      <c r="E14" s="83" t="s">
        <v>62</v>
      </c>
      <c r="F14" s="84" t="s">
        <v>63</v>
      </c>
      <c r="G14" s="84"/>
      <c r="H14" s="85"/>
      <c r="I14" s="105"/>
      <c r="J14" s="111"/>
      <c r="K14" s="107"/>
      <c r="L14" s="108"/>
      <c r="M14" s="109"/>
      <c r="N14" s="184">
        <f t="shared" ref="N14:N24" si="2">SUM(G14:M14)</f>
        <v>0</v>
      </c>
      <c r="O14" s="110">
        <v>800</v>
      </c>
      <c r="P14" s="76"/>
      <c r="Q14" s="72"/>
      <c r="R14" s="121">
        <v>113.63</v>
      </c>
    </row>
    <row r="15" spans="1:18" ht="30" customHeight="1">
      <c r="A15" s="77">
        <v>5</v>
      </c>
      <c r="B15" s="78">
        <v>42118</v>
      </c>
      <c r="C15" s="73" t="s">
        <v>58</v>
      </c>
      <c r="D15" s="82" t="s">
        <v>55</v>
      </c>
      <c r="E15" s="83" t="s">
        <v>62</v>
      </c>
      <c r="F15" s="84" t="s">
        <v>63</v>
      </c>
      <c r="G15" s="84"/>
      <c r="H15" s="85"/>
      <c r="I15" s="105"/>
      <c r="J15" s="111"/>
      <c r="K15" s="107"/>
      <c r="L15" s="108"/>
      <c r="M15" s="109">
        <v>111</v>
      </c>
      <c r="N15" s="184">
        <f t="shared" si="2"/>
        <v>111</v>
      </c>
      <c r="O15" s="110"/>
      <c r="P15" s="76"/>
      <c r="Q15" s="72"/>
      <c r="R15" s="121">
        <v>15.29</v>
      </c>
    </row>
    <row r="16" spans="1:18" ht="30" customHeight="1">
      <c r="A16" s="24">
        <v>6</v>
      </c>
      <c r="B16" s="78">
        <v>42118</v>
      </c>
      <c r="C16" s="73" t="s">
        <v>58</v>
      </c>
      <c r="D16" s="82" t="s">
        <v>52</v>
      </c>
      <c r="E16" s="83" t="s">
        <v>62</v>
      </c>
      <c r="F16" s="84" t="s">
        <v>63</v>
      </c>
      <c r="G16" s="84"/>
      <c r="H16" s="85"/>
      <c r="I16" s="105"/>
      <c r="J16" s="111">
        <v>210</v>
      </c>
      <c r="K16" s="107"/>
      <c r="L16" s="108"/>
      <c r="M16" s="109"/>
      <c r="N16" s="184">
        <f t="shared" si="2"/>
        <v>210</v>
      </c>
      <c r="O16" s="110"/>
      <c r="P16" s="76"/>
      <c r="Q16" s="72"/>
      <c r="R16" s="121">
        <v>28.2</v>
      </c>
    </row>
    <row r="17" spans="1:18" ht="30" customHeight="1">
      <c r="A17" s="77">
        <v>7</v>
      </c>
      <c r="B17" s="78">
        <v>42118</v>
      </c>
      <c r="C17" s="73" t="s">
        <v>58</v>
      </c>
      <c r="D17" s="82" t="s">
        <v>53</v>
      </c>
      <c r="E17" s="83" t="s">
        <v>62</v>
      </c>
      <c r="F17" s="84" t="s">
        <v>63</v>
      </c>
      <c r="G17" s="84"/>
      <c r="H17" s="85"/>
      <c r="I17" s="105"/>
      <c r="J17" s="111"/>
      <c r="K17" s="107"/>
      <c r="L17" s="108"/>
      <c r="M17" s="109">
        <v>56</v>
      </c>
      <c r="N17" s="184">
        <f t="shared" si="2"/>
        <v>56</v>
      </c>
      <c r="O17" s="110"/>
      <c r="P17" s="76"/>
      <c r="Q17" s="72"/>
      <c r="R17" s="121">
        <v>7.96</v>
      </c>
    </row>
    <row r="18" spans="1:18" ht="30" customHeight="1">
      <c r="A18" s="24">
        <v>8</v>
      </c>
      <c r="B18" s="78">
        <v>42118</v>
      </c>
      <c r="C18" s="73" t="s">
        <v>58</v>
      </c>
      <c r="D18" s="82" t="s">
        <v>67</v>
      </c>
      <c r="E18" s="83" t="s">
        <v>62</v>
      </c>
      <c r="F18" s="84" t="s">
        <v>63</v>
      </c>
      <c r="G18" s="84"/>
      <c r="H18" s="85"/>
      <c r="I18" s="105"/>
      <c r="J18" s="111"/>
      <c r="K18" s="107"/>
      <c r="L18" s="108"/>
      <c r="M18" s="109">
        <v>40</v>
      </c>
      <c r="N18" s="184">
        <f t="shared" si="2"/>
        <v>40</v>
      </c>
      <c r="O18" s="110"/>
      <c r="P18" s="76"/>
      <c r="Q18" s="72"/>
      <c r="R18" s="120">
        <v>5.86</v>
      </c>
    </row>
    <row r="19" spans="1:18" ht="30" customHeight="1">
      <c r="A19" s="77">
        <v>9</v>
      </c>
      <c r="B19" s="78">
        <v>42118</v>
      </c>
      <c r="C19" s="73" t="s">
        <v>58</v>
      </c>
      <c r="D19" s="82" t="s">
        <v>65</v>
      </c>
      <c r="E19" s="83" t="s">
        <v>62</v>
      </c>
      <c r="F19" s="84" t="s">
        <v>63</v>
      </c>
      <c r="G19" s="84"/>
      <c r="H19" s="85"/>
      <c r="I19" s="105"/>
      <c r="J19" s="111"/>
      <c r="K19" s="107"/>
      <c r="L19" s="108"/>
      <c r="M19" s="109">
        <v>58</v>
      </c>
      <c r="N19" s="184">
        <f t="shared" si="2"/>
        <v>58</v>
      </c>
      <c r="O19" s="110"/>
      <c r="P19" s="76"/>
      <c r="Q19" s="72"/>
      <c r="R19" s="121">
        <v>8.2200000000000006</v>
      </c>
    </row>
    <row r="20" spans="1:18" ht="30" customHeight="1">
      <c r="A20" s="24">
        <v>10</v>
      </c>
      <c r="B20" s="78">
        <v>42118</v>
      </c>
      <c r="C20" s="73" t="s">
        <v>58</v>
      </c>
      <c r="D20" s="82" t="s">
        <v>50</v>
      </c>
      <c r="E20" s="83" t="s">
        <v>62</v>
      </c>
      <c r="F20" s="84" t="s">
        <v>63</v>
      </c>
      <c r="G20" s="84"/>
      <c r="H20" s="85"/>
      <c r="I20" s="105"/>
      <c r="J20" s="111"/>
      <c r="K20" s="107"/>
      <c r="L20" s="108">
        <v>176.76</v>
      </c>
      <c r="M20" s="109"/>
      <c r="N20" s="184">
        <f t="shared" ref="N20:N23" si="3">SUM(G20:M20)</f>
        <v>176.76</v>
      </c>
      <c r="O20" s="110">
        <v>176.76</v>
      </c>
      <c r="P20" s="76"/>
      <c r="Q20" s="72"/>
      <c r="R20" s="121">
        <v>23.14</v>
      </c>
    </row>
    <row r="21" spans="1:18" ht="30" customHeight="1">
      <c r="A21" s="77">
        <v>11</v>
      </c>
      <c r="B21" s="78">
        <v>42118</v>
      </c>
      <c r="C21" s="73" t="s">
        <v>58</v>
      </c>
      <c r="D21" s="82" t="s">
        <v>71</v>
      </c>
      <c r="E21" s="83" t="s">
        <v>62</v>
      </c>
      <c r="F21" s="84" t="s">
        <v>63</v>
      </c>
      <c r="G21" s="84"/>
      <c r="H21" s="85"/>
      <c r="I21" s="105"/>
      <c r="J21" s="111"/>
      <c r="K21" s="107"/>
      <c r="L21" s="108">
        <v>172</v>
      </c>
      <c r="M21" s="109"/>
      <c r="N21" s="184">
        <f t="shared" si="3"/>
        <v>172</v>
      </c>
      <c r="O21" s="110">
        <v>172</v>
      </c>
      <c r="P21" s="76"/>
      <c r="Q21" s="72"/>
      <c r="R21" s="121">
        <v>22.52</v>
      </c>
    </row>
    <row r="22" spans="1:18" ht="30" customHeight="1">
      <c r="A22" s="24">
        <v>12</v>
      </c>
      <c r="B22" s="100">
        <v>42118</v>
      </c>
      <c r="C22" s="101" t="s">
        <v>58</v>
      </c>
      <c r="D22" s="101" t="s">
        <v>49</v>
      </c>
      <c r="E22" s="102" t="s">
        <v>51</v>
      </c>
      <c r="F22" s="103" t="s">
        <v>63</v>
      </c>
      <c r="G22" s="84"/>
      <c r="H22" s="85"/>
      <c r="I22" s="112"/>
      <c r="J22" s="113"/>
      <c r="K22" s="114"/>
      <c r="L22" s="115"/>
      <c r="M22" s="116"/>
      <c r="N22" s="184">
        <f t="shared" si="3"/>
        <v>0</v>
      </c>
      <c r="O22" s="117">
        <v>-345</v>
      </c>
      <c r="P22" s="76"/>
      <c r="Q22" s="72"/>
      <c r="R22" s="185">
        <v>-45.35</v>
      </c>
    </row>
    <row r="23" spans="1:18" ht="30" customHeight="1">
      <c r="A23" s="77">
        <v>13</v>
      </c>
      <c r="B23" s="81"/>
      <c r="C23" s="82"/>
      <c r="D23" s="82"/>
      <c r="E23" s="83"/>
      <c r="F23" s="84"/>
      <c r="G23" s="84"/>
      <c r="H23" s="85"/>
      <c r="I23" s="86"/>
      <c r="J23" s="96"/>
      <c r="K23" s="97"/>
      <c r="L23" s="98"/>
      <c r="M23" s="99"/>
      <c r="N23" s="184">
        <f t="shared" si="3"/>
        <v>0</v>
      </c>
      <c r="O23" s="95"/>
      <c r="P23" s="76"/>
      <c r="Q23" s="72"/>
      <c r="R23" s="58"/>
    </row>
    <row r="24" spans="1:18" ht="30" customHeight="1">
      <c r="A24" s="24">
        <v>14</v>
      </c>
      <c r="B24" s="81"/>
      <c r="C24" s="82"/>
      <c r="D24" s="82"/>
      <c r="E24" s="83"/>
      <c r="F24" s="84"/>
      <c r="G24" s="84"/>
      <c r="H24" s="85"/>
      <c r="I24" s="86"/>
      <c r="J24" s="96"/>
      <c r="K24" s="97"/>
      <c r="L24" s="98"/>
      <c r="M24" s="99"/>
      <c r="N24" s="184">
        <f t="shared" si="2"/>
        <v>0</v>
      </c>
      <c r="O24" s="95"/>
      <c r="P24" s="76"/>
      <c r="Q24" s="72"/>
      <c r="R24" s="58"/>
    </row>
    <row r="25" spans="1:18" ht="30" customHeight="1">
      <c r="A25" s="77">
        <v>15</v>
      </c>
      <c r="B25" s="81"/>
      <c r="C25" s="82"/>
      <c r="D25" s="82"/>
      <c r="E25" s="83"/>
      <c r="F25" s="84"/>
      <c r="G25" s="84"/>
      <c r="H25" s="85"/>
      <c r="I25" s="86"/>
      <c r="J25" s="96"/>
      <c r="K25" s="97"/>
      <c r="L25" s="98"/>
      <c r="M25" s="99"/>
      <c r="N25" s="184">
        <f t="shared" si="1"/>
        <v>0</v>
      </c>
      <c r="O25" s="95"/>
      <c r="P25" s="76"/>
      <c r="Q25" s="72"/>
      <c r="R25" s="58"/>
    </row>
    <row r="26" spans="1:18">
      <c r="A26" s="29"/>
      <c r="B26" s="30"/>
      <c r="C26" s="30"/>
      <c r="D26" s="30"/>
      <c r="E26" s="30"/>
      <c r="F26" s="30"/>
      <c r="G26" s="74"/>
      <c r="H26" s="71"/>
      <c r="I26" s="30"/>
      <c r="J26" s="30"/>
      <c r="K26" s="30"/>
      <c r="L26" s="30"/>
      <c r="M26" s="30"/>
      <c r="N26" s="30"/>
      <c r="O26" s="30"/>
      <c r="P26" s="30"/>
    </row>
    <row r="27" spans="1:18">
      <c r="A27" s="34"/>
      <c r="B27" s="35"/>
      <c r="C27" s="36"/>
      <c r="D27" s="37"/>
      <c r="E27" s="37"/>
      <c r="F27" s="38"/>
      <c r="G27" s="39"/>
      <c r="H27" s="40"/>
      <c r="I27" s="41"/>
      <c r="J27" s="41"/>
      <c r="K27" s="41"/>
      <c r="L27" s="41"/>
      <c r="M27" s="41"/>
      <c r="N27" s="42"/>
      <c r="O27" s="43"/>
      <c r="P27" s="59"/>
    </row>
    <row r="28" spans="1:18">
      <c r="A28" s="29"/>
      <c r="B28" s="33" t="s">
        <v>34</v>
      </c>
      <c r="C28" s="33"/>
      <c r="D28" s="33"/>
      <c r="E28" s="30"/>
      <c r="F28" s="30"/>
      <c r="G28" s="33" t="s">
        <v>36</v>
      </c>
      <c r="H28" s="33"/>
      <c r="I28" s="33"/>
      <c r="J28" s="30"/>
      <c r="K28" s="30"/>
      <c r="L28" s="33" t="s">
        <v>35</v>
      </c>
      <c r="M28" s="33"/>
      <c r="N28" s="33"/>
      <c r="O28" s="30"/>
      <c r="P28" s="59"/>
    </row>
    <row r="29" spans="1:18">
      <c r="A29" s="29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59"/>
    </row>
    <row r="30" spans="1:18">
      <c r="A30" s="29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</row>
  </sheetData>
  <mergeCells count="27">
    <mergeCell ref="P8:P10"/>
    <mergeCell ref="R8:R10"/>
    <mergeCell ref="L9:L10"/>
    <mergeCell ref="M9:M10"/>
    <mergeCell ref="N8:N10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I8:I10"/>
    <mergeCell ref="J8:J10"/>
    <mergeCell ref="K8:K10"/>
    <mergeCell ref="L8:M8"/>
    <mergeCell ref="O8:O10"/>
    <mergeCell ref="B1:C1"/>
    <mergeCell ref="D1:E1"/>
    <mergeCell ref="B2:C2"/>
    <mergeCell ref="D2:E2"/>
    <mergeCell ref="B3:C3"/>
    <mergeCell ref="D3:E3"/>
  </mergeCells>
  <conditionalFormatting sqref="M1">
    <cfRule type="cellIs" dxfId="1" priority="1" operator="notEqual">
      <formula>0</formula>
    </cfRule>
  </conditionalFormatting>
  <dataValidations count="12"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type="list" allowBlank="1" showInputMessage="1" showErrorMessage="1" sqref="D3:E3">
      <formula1>$Q$1:$Q$2</formula1>
    </dataValidation>
    <dataValidation type="decimal" operator="greaterThanOrEqual" allowBlank="1" showErrorMessage="1" errorTitle="Valore" error="Inserire un numero maggiore o uguale a 0 (zero)!" sqref="H27:M27 J11 J17:J18 J14 H11:H25 K11:L25">
      <formula1>0</formula1>
      <formula2>0</formula2>
    </dataValidation>
    <dataValidation type="whole" operator="greaterThanOrEqual" allowBlank="1" showErrorMessage="1" errorTitle="Valore" error="Inserire un numero maggiore o uguale a 0 (zero)!" sqref="N27 N11:N25">
      <formula1>0</formula1>
      <formula2>0</formula2>
    </dataValidation>
    <dataValidation type="textLength" operator="greaterThan" allowBlank="1" showErrorMessage="1" sqref="D27:E27">
      <formula1>1</formula1>
      <formula2>0</formula2>
    </dataValidation>
    <dataValidation type="textLength" operator="greaterThan" sqref="F27">
      <formula1>1</formula1>
      <formula2>0</formula2>
    </dataValidation>
    <dataValidation type="date" operator="greaterThanOrEqual" showErrorMessage="1" errorTitle="Data" error="Inserire una data superiore al 1/11/2000" sqref="B27 B11:B25">
      <formula1>36831</formula1>
      <formula2>0</formula2>
    </dataValidation>
    <dataValidation type="textLength" operator="greaterThan" allowBlank="1" sqref="C27">
      <formula1>1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8" firstPageNumber="0" orientation="landscape" horizontalDpi="300" verticalDpi="300" r:id="rId1"/>
  <headerFooter alignWithMargins="0">
    <oddHeader>&amp;L&amp;"Gulim,Regular"&amp;36Hacking Team srl&amp;R&amp;"Gulim,Regular"&amp;28&amp;Unota spese</oddHeader>
    <oddFooter>Pagina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Nota Spese Italia</vt:lpstr>
      <vt:lpstr>Nota Spese HRK</vt:lpstr>
      <vt:lpstr>'Nota Spese HRK'!Print_Area</vt:lpstr>
      <vt:lpstr>'Nota Spese Italia'!Print_Area</vt:lpstr>
      <vt:lpstr>'Nota Spese HRK'!Print_Titles</vt:lpstr>
      <vt:lpstr>'Nota Spese Italia'!Print_Titles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Simonetta</cp:lastModifiedBy>
  <cp:revision>1</cp:revision>
  <cp:lastPrinted>2015-05-06T16:11:22Z</cp:lastPrinted>
  <dcterms:created xsi:type="dcterms:W3CDTF">2007-03-06T14:42:56Z</dcterms:created>
  <dcterms:modified xsi:type="dcterms:W3CDTF">2015-05-06T16:53:34Z</dcterms:modified>
</cp:coreProperties>
</file>