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120" yWindow="120" windowWidth="25335" windowHeight="14745" activeTab="2"/>
  </bookViews>
  <sheets>
    <sheet name="Expense EURO" sheetId="1" r:id="rId1"/>
    <sheet name="Expense Value UK Pound" sheetId="5" r:id="rId2"/>
    <sheet name="Expense Value UAE Dir" sheetId="2" r:id="rId3"/>
    <sheet name="Foglio3" sheetId="3" r:id="rId4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1" i="2"/>
  <c r="R5"/>
  <c r="R3"/>
  <c r="H11"/>
  <c r="N11"/>
  <c r="R5" i="5"/>
  <c r="R1"/>
  <c r="H14"/>
  <c r="N14"/>
  <c r="P14"/>
  <c r="H13"/>
  <c r="N13"/>
  <c r="P13"/>
  <c r="H12"/>
  <c r="N12"/>
  <c r="P12"/>
  <c r="H11"/>
  <c r="N11"/>
  <c r="P11"/>
  <c r="H18"/>
  <c r="N18"/>
  <c r="H17"/>
  <c r="N17"/>
  <c r="H16"/>
  <c r="N16"/>
  <c r="H15"/>
  <c r="N15"/>
  <c r="O7"/>
  <c r="N7"/>
  <c r="M7"/>
  <c r="L7"/>
  <c r="K7"/>
  <c r="J7"/>
  <c r="I7"/>
  <c r="H7"/>
  <c r="G7"/>
  <c r="P1"/>
  <c r="P3"/>
  <c r="P5"/>
  <c r="M1"/>
  <c r="H18" i="2"/>
  <c r="N18"/>
  <c r="H17"/>
  <c r="N17"/>
  <c r="H16"/>
  <c r="N16"/>
  <c r="H15"/>
  <c r="N15"/>
  <c r="H14"/>
  <c r="N14"/>
  <c r="H13"/>
  <c r="N13"/>
  <c r="H12"/>
  <c r="N12"/>
  <c r="N7"/>
  <c r="O7"/>
  <c r="M7"/>
  <c r="L7"/>
  <c r="K7"/>
  <c r="J7"/>
  <c r="I7"/>
  <c r="H7"/>
  <c r="P1"/>
  <c r="G7"/>
  <c r="P3"/>
  <c r="H18" i="1"/>
  <c r="N18"/>
  <c r="H17"/>
  <c r="N17"/>
  <c r="H16"/>
  <c r="N16"/>
  <c r="H15"/>
  <c r="N15"/>
  <c r="H14"/>
  <c r="N14"/>
  <c r="H13"/>
  <c r="N13"/>
  <c r="H12"/>
  <c r="N12"/>
  <c r="H11"/>
  <c r="N11"/>
  <c r="N7"/>
  <c r="O7"/>
  <c r="M7"/>
  <c r="L7"/>
  <c r="K7"/>
  <c r="J7"/>
  <c r="I7"/>
  <c r="H7"/>
  <c r="P1"/>
  <c r="G7"/>
  <c r="P3"/>
  <c r="P5" i="2"/>
  <c r="M1"/>
  <c r="P5" i="1"/>
  <c r="M1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Please fill in with Month Mese_# Progressive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Please fill in with Month Mese_# Progressive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Please fill in with Month Mese_# Progressive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<sst xmlns="http://schemas.openxmlformats.org/spreadsheetml/2006/main" count="164" uniqueCount="73">
  <si>
    <t>Name&amp;Surname</t>
  </si>
  <si>
    <t>Check</t>
  </si>
  <si>
    <t>Total AMOUNT</t>
  </si>
  <si>
    <t>yes</t>
  </si>
  <si>
    <t>Sales Manager</t>
  </si>
  <si>
    <t>Cash advance</t>
  </si>
  <si>
    <t>no</t>
  </si>
  <si>
    <t>Company car</t>
  </si>
  <si>
    <t>Credit Card payments</t>
  </si>
  <si>
    <t>Cost per Mile</t>
  </si>
  <si>
    <t>No. Attached documents:</t>
  </si>
  <si>
    <t>Fuel cost (company car)</t>
  </si>
  <si>
    <t>TOTAL REFUND</t>
  </si>
  <si>
    <t>(value EURO )</t>
  </si>
  <si>
    <t>Car waste (company car)</t>
  </si>
  <si>
    <t>EXPENSES</t>
  </si>
  <si>
    <t>MONTH TOTAL AMOUNT</t>
  </si>
  <si>
    <t>PROJECT/EVENT</t>
  </si>
  <si>
    <t>DESCRIPTION
(specify kind of costs)</t>
  </si>
  <si>
    <t>Address</t>
  </si>
  <si>
    <t>City
(City where the expense has been done)</t>
  </si>
  <si>
    <t>CAR</t>
  </si>
  <si>
    <t>FUEL REFUND</t>
  </si>
  <si>
    <t>CAR COSTS (PARK / HIGHWAY / ETC)</t>
  </si>
  <si>
    <t>TRAVEL EXPENSE (Taxi, Bus etc)</t>
  </si>
  <si>
    <t>MISCELLANEOUS (On-line purchase, etc)</t>
  </si>
  <si>
    <t>ROOM / BOARD</t>
  </si>
  <si>
    <t>Credit Card paid amount</t>
  </si>
  <si>
    <t>DATE</t>
  </si>
  <si>
    <t>SPESE AUTO (PARK / AUTOSTRADA / ECC)</t>
  </si>
  <si>
    <t>VARIE (Taxi / BUS / VARIE)</t>
  </si>
  <si>
    <t xml:space="preserve">Invoice </t>
  </si>
  <si>
    <t>Fiscal Receipt</t>
  </si>
  <si>
    <t>KM</t>
  </si>
  <si>
    <t>Sign</t>
  </si>
  <si>
    <t xml:space="preserve">Administration </t>
  </si>
  <si>
    <t>CFO</t>
  </si>
  <si>
    <t>si</t>
  </si>
  <si>
    <t>Fuel cost (for company card)</t>
  </si>
  <si>
    <t>Car waste (for company card)</t>
  </si>
  <si>
    <t>Country</t>
  </si>
  <si>
    <t>Value</t>
  </si>
  <si>
    <t>DATA</t>
  </si>
  <si>
    <t>Firma Dipendente</t>
  </si>
  <si>
    <t>Verifica Amministrativa</t>
  </si>
  <si>
    <t>Autorizzazione Responsabile Amministrativo</t>
  </si>
  <si>
    <t>EURO Value</t>
  </si>
  <si>
    <t>Philippe VINCI</t>
  </si>
  <si>
    <t>Event</t>
  </si>
  <si>
    <t>Farnborough Conference</t>
  </si>
  <si>
    <t>Milan Airport</t>
  </si>
  <si>
    <t>Installation</t>
  </si>
  <si>
    <t>Milan</t>
  </si>
  <si>
    <t>Hotel Sempione</t>
  </si>
  <si>
    <t>British Pounds</t>
  </si>
  <si>
    <t>Philippe Vinci</t>
  </si>
  <si>
    <t>UK</t>
  </si>
  <si>
    <t>Railway Ticket</t>
  </si>
  <si>
    <t>Taxi from Paddington to Farnborough</t>
  </si>
  <si>
    <t>Lunch in the event</t>
  </si>
  <si>
    <t>Lunch in the event + Walter</t>
  </si>
  <si>
    <t>UAE Dirhman</t>
  </si>
  <si>
    <t>ISS Dubai</t>
  </si>
  <si>
    <t>UAE</t>
  </si>
  <si>
    <t>Taxi</t>
  </si>
  <si>
    <t>Hotel JW Marriott Lunches</t>
  </si>
  <si>
    <t>Hotel JW Marriott Tourist Fees</t>
  </si>
  <si>
    <t>03_01</t>
  </si>
  <si>
    <t>03_02</t>
  </si>
  <si>
    <t>GBP</t>
  </si>
  <si>
    <t>03_03</t>
  </si>
  <si>
    <t>AED</t>
  </si>
  <si>
    <t>Medical Insurance</t>
  </si>
</sst>
</file>

<file path=xl/styles.xml><?xml version="1.0" encoding="utf-8"?>
<styleSheet xmlns="http://schemas.openxmlformats.org/spreadsheetml/2006/main">
  <numFmts count="10">
    <numFmt numFmtId="43" formatCode="_-* #,##0.00_-;\-* #,##0.00_-;_-* &quot;-&quot;??_-;_-@_-"/>
    <numFmt numFmtId="164" formatCode="mmmm\ yyyy"/>
    <numFmt numFmtId="165" formatCode="_-[$€-2]\ * #,##0.00_-;\-[$€-2]\ * #,##0.00_-;_-[$€-2]\ * \-??_-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&quot;€&quot;\ #,##0.00"/>
  </numFmts>
  <fonts count="12">
    <font>
      <sz val="11"/>
      <color theme="1"/>
      <name val="Calibri"/>
      <family val="2"/>
      <scheme val="minor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sz val="10"/>
      <name val="Arial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i/>
      <sz val="20"/>
      <color indexed="10"/>
      <name val="Gulim"/>
      <family val="2"/>
    </font>
  </fonts>
  <fills count="11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47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/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 style="thin">
        <color auto="1"/>
      </left>
      <right style="thick">
        <color indexed="8"/>
      </right>
      <top style="thin">
        <color auto="1"/>
      </top>
      <bottom/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auto="1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ck">
        <color indexed="8"/>
      </right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165" fontId="4" fillId="0" borderId="0" applyFill="0" applyBorder="0" applyAlignment="0" applyProtection="0"/>
  </cellStyleXfs>
  <cellXfs count="147">
    <xf numFmtId="0" fontId="0" fillId="0" borderId="0" xfId="0"/>
    <xf numFmtId="0" fontId="1" fillId="0" borderId="0" xfId="0" applyNumberFormat="1" applyFont="1" applyAlignment="1" applyProtection="1">
      <alignment horizontal="center" vertical="center"/>
    </xf>
    <xf numFmtId="164" fontId="3" fillId="0" borderId="2" xfId="0" applyNumberFormat="1" applyFont="1" applyBorder="1" applyAlignment="1" applyProtection="1">
      <alignment horizontal="center" vertical="center" wrapText="1"/>
    </xf>
    <xf numFmtId="164" fontId="3" fillId="0" borderId="0" xfId="0" applyNumberFormat="1" applyFont="1" applyBorder="1" applyAlignment="1" applyProtection="1">
      <alignment vertical="center" wrapText="1"/>
    </xf>
    <xf numFmtId="0" fontId="1" fillId="0" borderId="0" xfId="0" applyNumberFormat="1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3" borderId="3" xfId="0" applyNumberFormat="1" applyFont="1" applyFill="1" applyBorder="1" applyAlignment="1" applyProtection="1">
      <alignment horizontal="left" vertical="center"/>
    </xf>
    <xf numFmtId="0" fontId="1" fillId="3" borderId="4" xfId="0" applyNumberFormat="1" applyFont="1" applyFill="1" applyBorder="1" applyAlignment="1" applyProtection="1">
      <alignment horizontal="left" vertical="center"/>
    </xf>
    <xf numFmtId="165" fontId="2" fillId="3" borderId="5" xfId="1" applyFont="1" applyFill="1" applyBorder="1" applyAlignment="1" applyProtection="1">
      <alignment horizontal="right" vertical="center"/>
    </xf>
    <xf numFmtId="0" fontId="5" fillId="0" borderId="0" xfId="0" applyFont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horizontal="left" vertical="center"/>
    </xf>
    <xf numFmtId="166" fontId="2" fillId="2" borderId="5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165" fontId="1" fillId="2" borderId="5" xfId="1" applyFont="1" applyFill="1" applyBorder="1" applyAlignment="1" applyProtection="1">
      <alignment horizontal="right" vertical="center"/>
      <protection locked="0"/>
    </xf>
    <xf numFmtId="0" fontId="2" fillId="0" borderId="0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2" borderId="6" xfId="0" applyNumberFormat="1" applyFont="1" applyFill="1" applyBorder="1" applyAlignment="1" applyProtection="1">
      <alignment horizontal="left" vertical="center"/>
    </xf>
    <xf numFmtId="0" fontId="1" fillId="2" borderId="7" xfId="0" applyNumberFormat="1" applyFont="1" applyFill="1" applyBorder="1" applyAlignment="1" applyProtection="1">
      <alignment horizontal="left" vertical="center"/>
    </xf>
    <xf numFmtId="166" fontId="2" fillId="2" borderId="8" xfId="1" applyNumberFormat="1" applyFont="1" applyFill="1" applyBorder="1" applyAlignment="1" applyProtection="1">
      <alignment horizontal="right" vertical="center"/>
      <protection locked="0"/>
    </xf>
    <xf numFmtId="0" fontId="1" fillId="2" borderId="3" xfId="0" applyNumberFormat="1" applyFont="1" applyFill="1" applyBorder="1" applyAlignment="1" applyProtection="1">
      <alignment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2" borderId="5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2" borderId="3" xfId="0" applyNumberFormat="1" applyFont="1" applyFill="1" applyBorder="1" applyAlignment="1" applyProtection="1">
      <alignment horizontal="left" vertical="center" wrapText="1"/>
    </xf>
    <xf numFmtId="166" fontId="2" fillId="4" borderId="10" xfId="0" applyNumberFormat="1" applyFont="1" applyFill="1" applyBorder="1" applyAlignment="1" applyProtection="1">
      <alignment vertical="center"/>
    </xf>
    <xf numFmtId="0" fontId="6" fillId="0" borderId="0" xfId="0" applyNumberFormat="1" applyFont="1" applyBorder="1" applyAlignment="1" applyProtection="1">
      <alignment vertical="center"/>
    </xf>
    <xf numFmtId="167" fontId="1" fillId="2" borderId="11" xfId="1" applyNumberFormat="1" applyFont="1" applyFill="1" applyBorder="1" applyAlignment="1" applyProtection="1">
      <alignment horizontal="right" vertical="center"/>
      <protection locked="0"/>
    </xf>
    <xf numFmtId="0" fontId="1" fillId="5" borderId="12" xfId="0" applyNumberFormat="1" applyFont="1" applyFill="1" applyBorder="1" applyAlignment="1" applyProtection="1">
      <alignment horizontal="center" vertical="center"/>
    </xf>
    <xf numFmtId="0" fontId="1" fillId="5" borderId="13" xfId="0" applyNumberFormat="1" applyFont="1" applyFill="1" applyBorder="1" applyAlignment="1" applyProtection="1">
      <alignment vertical="center"/>
    </xf>
    <xf numFmtId="0" fontId="1" fillId="5" borderId="14" xfId="0" applyNumberFormat="1" applyFont="1" applyFill="1" applyBorder="1" applyAlignment="1" applyProtection="1">
      <alignment vertical="center"/>
    </xf>
    <xf numFmtId="38" fontId="1" fillId="7" borderId="17" xfId="0" applyNumberFormat="1" applyFont="1" applyFill="1" applyBorder="1" applyAlignment="1" applyProtection="1">
      <alignment horizontal="center" vertical="center"/>
    </xf>
    <xf numFmtId="168" fontId="1" fillId="7" borderId="18" xfId="0" applyNumberFormat="1" applyFont="1" applyFill="1" applyBorder="1" applyAlignment="1" applyProtection="1">
      <alignment horizontal="right" vertical="center"/>
    </xf>
    <xf numFmtId="168" fontId="1" fillId="7" borderId="19" xfId="0" applyNumberFormat="1" applyFont="1" applyFill="1" applyBorder="1" applyAlignment="1" applyProtection="1">
      <alignment horizontal="right" vertical="center"/>
    </xf>
    <xf numFmtId="168" fontId="1" fillId="7" borderId="20" xfId="0" applyNumberFormat="1" applyFont="1" applyFill="1" applyBorder="1" applyAlignment="1" applyProtection="1">
      <alignment horizontal="right" vertical="center"/>
    </xf>
    <xf numFmtId="168" fontId="1" fillId="7" borderId="21" xfId="0" applyNumberFormat="1" applyFont="1" applyFill="1" applyBorder="1" applyAlignment="1" applyProtection="1">
      <alignment horizontal="right" vertical="center"/>
    </xf>
    <xf numFmtId="0" fontId="2" fillId="6" borderId="23" xfId="0" applyFont="1" applyFill="1" applyBorder="1" applyAlignment="1" applyProtection="1">
      <alignment horizontal="center" vertical="center"/>
    </xf>
    <xf numFmtId="0" fontId="2" fillId="6" borderId="40" xfId="0" applyFont="1" applyFill="1" applyBorder="1" applyAlignment="1" applyProtection="1">
      <alignment horizontal="center" vertical="center"/>
    </xf>
    <xf numFmtId="0" fontId="1" fillId="7" borderId="41" xfId="0" applyFont="1" applyFill="1" applyBorder="1" applyAlignment="1" applyProtection="1">
      <alignment horizontal="center" vertical="center" wrapText="1"/>
    </xf>
    <xf numFmtId="169" fontId="1" fillId="8" borderId="43" xfId="0" applyNumberFormat="1" applyFont="1" applyFill="1" applyBorder="1" applyAlignment="1" applyProtection="1">
      <alignment horizontal="center" vertical="center"/>
    </xf>
    <xf numFmtId="170" fontId="1" fillId="0" borderId="44" xfId="0" applyNumberFormat="1" applyFont="1" applyBorder="1" applyAlignment="1" applyProtection="1">
      <alignment horizontal="center" vertical="center"/>
      <protection locked="0"/>
    </xf>
    <xf numFmtId="49" fontId="1" fillId="0" borderId="45" xfId="0" applyNumberFormat="1" applyFont="1" applyBorder="1" applyAlignment="1" applyProtection="1">
      <alignment horizontal="left" vertical="center"/>
      <protection locked="0"/>
    </xf>
    <xf numFmtId="49" fontId="1" fillId="0" borderId="46" xfId="0" applyNumberFormat="1" applyFont="1" applyBorder="1" applyAlignment="1" applyProtection="1">
      <alignment horizontal="left" vertical="center"/>
      <protection locked="0"/>
    </xf>
    <xf numFmtId="0" fontId="1" fillId="0" borderId="47" xfId="0" applyFont="1" applyBorder="1" applyAlignment="1" applyProtection="1">
      <alignment vertical="center"/>
      <protection locked="0"/>
    </xf>
    <xf numFmtId="171" fontId="1" fillId="0" borderId="48" xfId="0" applyNumberFormat="1" applyFont="1" applyBorder="1" applyAlignment="1" applyProtection="1">
      <alignment horizontal="right" vertical="center"/>
    </xf>
    <xf numFmtId="171" fontId="1" fillId="0" borderId="49" xfId="0" applyNumberFormat="1" applyFont="1" applyBorder="1" applyAlignment="1" applyProtection="1">
      <alignment horizontal="right" vertical="center"/>
    </xf>
    <xf numFmtId="171" fontId="1" fillId="0" borderId="49" xfId="0" applyNumberFormat="1" applyFont="1" applyBorder="1" applyAlignment="1" applyProtection="1">
      <alignment horizontal="right" vertical="center"/>
      <protection locked="0"/>
    </xf>
    <xf numFmtId="171" fontId="1" fillId="0" borderId="45" xfId="0" applyNumberFormat="1" applyFont="1" applyBorder="1" applyAlignment="1" applyProtection="1">
      <alignment horizontal="right" vertical="center"/>
      <protection locked="0"/>
    </xf>
    <xf numFmtId="171" fontId="1" fillId="0" borderId="50" xfId="0" applyNumberFormat="1" applyFont="1" applyBorder="1" applyAlignment="1" applyProtection="1">
      <alignment horizontal="right" vertical="center"/>
      <protection locked="0"/>
    </xf>
    <xf numFmtId="165" fontId="1" fillId="3" borderId="51" xfId="1" applyFont="1" applyFill="1" applyBorder="1" applyAlignment="1" applyProtection="1">
      <alignment horizontal="right" vertical="center"/>
    </xf>
    <xf numFmtId="4" fontId="1" fillId="2" borderId="52" xfId="0" applyNumberFormat="1" applyFont="1" applyFill="1" applyBorder="1" applyAlignment="1" applyProtection="1">
      <alignment vertical="center"/>
      <protection locked="0"/>
    </xf>
    <xf numFmtId="0" fontId="2" fillId="0" borderId="53" xfId="0" applyFont="1" applyBorder="1" applyAlignment="1" applyProtection="1">
      <alignment vertical="center"/>
    </xf>
    <xf numFmtId="169" fontId="1" fillId="8" borderId="54" xfId="0" applyNumberFormat="1" applyFont="1" applyFill="1" applyBorder="1" applyAlignment="1" applyProtection="1">
      <alignment horizontal="center" vertical="center"/>
    </xf>
    <xf numFmtId="49" fontId="1" fillId="0" borderId="44" xfId="0" applyNumberFormat="1" applyFont="1" applyBorder="1" applyAlignment="1" applyProtection="1">
      <alignment horizontal="left" vertical="center"/>
      <protection locked="0"/>
    </xf>
    <xf numFmtId="0" fontId="1" fillId="0" borderId="52" xfId="0" applyFont="1" applyBorder="1" applyAlignment="1" applyProtection="1">
      <alignment vertical="center"/>
      <protection locked="0"/>
    </xf>
    <xf numFmtId="4" fontId="1" fillId="2" borderId="51" xfId="0" applyNumberFormat="1" applyFont="1" applyFill="1" applyBorder="1" applyAlignment="1" applyProtection="1">
      <alignment vertical="center"/>
      <protection locked="0"/>
    </xf>
    <xf numFmtId="170" fontId="1" fillId="0" borderId="45" xfId="0" applyNumberFormat="1" applyFont="1" applyBorder="1" applyAlignment="1" applyProtection="1">
      <alignment horizontal="center" vertical="center"/>
      <protection locked="0"/>
    </xf>
    <xf numFmtId="171" fontId="1" fillId="0" borderId="55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" fontId="1" fillId="9" borderId="0" xfId="0" applyNumberFormat="1" applyFont="1" applyFill="1" applyAlignment="1" applyProtection="1">
      <alignment vertical="center"/>
    </xf>
    <xf numFmtId="4" fontId="1" fillId="9" borderId="0" xfId="0" applyNumberFormat="1" applyFont="1" applyFill="1" applyBorder="1" applyAlignment="1" applyProtection="1">
      <alignment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5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1" fillId="9" borderId="56" xfId="0" applyFont="1" applyFill="1" applyBorder="1" applyAlignment="1" applyProtection="1">
      <alignment vertical="center"/>
    </xf>
    <xf numFmtId="43" fontId="2" fillId="3" borderId="5" xfId="1" applyNumberFormat="1" applyFont="1" applyFill="1" applyBorder="1" applyAlignment="1" applyProtection="1">
      <alignment horizontal="right" vertical="center"/>
    </xf>
    <xf numFmtId="43" fontId="2" fillId="2" borderId="5" xfId="1" applyNumberFormat="1" applyFont="1" applyFill="1" applyBorder="1" applyAlignment="1" applyProtection="1">
      <alignment horizontal="right" vertical="center"/>
      <protection locked="0"/>
    </xf>
    <xf numFmtId="39" fontId="1" fillId="2" borderId="5" xfId="1" applyNumberFormat="1" applyFont="1" applyFill="1" applyBorder="1" applyAlignment="1" applyProtection="1">
      <alignment horizontal="right" vertical="center"/>
      <protection locked="0"/>
    </xf>
    <xf numFmtId="43" fontId="2" fillId="4" borderId="10" xfId="0" applyNumberFormat="1" applyFont="1" applyFill="1" applyBorder="1" applyAlignment="1" applyProtection="1">
      <alignment vertical="center"/>
    </xf>
    <xf numFmtId="0" fontId="11" fillId="9" borderId="0" xfId="0" applyNumberFormat="1" applyFont="1" applyFill="1" applyBorder="1" applyAlignment="1" applyProtection="1">
      <alignment vertical="center"/>
    </xf>
    <xf numFmtId="167" fontId="1" fillId="2" borderId="8" xfId="1" applyNumberFormat="1" applyFont="1" applyFill="1" applyBorder="1" applyAlignment="1" applyProtection="1">
      <alignment horizontal="right" vertical="center"/>
      <protection locked="0"/>
    </xf>
    <xf numFmtId="38" fontId="1" fillId="7" borderId="60" xfId="0" applyNumberFormat="1" applyFont="1" applyFill="1" applyBorder="1" applyAlignment="1" applyProtection="1">
      <alignment horizontal="center" vertical="center"/>
    </xf>
    <xf numFmtId="4" fontId="1" fillId="7" borderId="61" xfId="0" applyNumberFormat="1" applyFont="1" applyFill="1" applyBorder="1" applyAlignment="1" applyProtection="1">
      <alignment horizontal="right" vertical="center"/>
    </xf>
    <xf numFmtId="4" fontId="1" fillId="7" borderId="25" xfId="0" applyNumberFormat="1" applyFont="1" applyFill="1" applyBorder="1" applyAlignment="1" applyProtection="1">
      <alignment horizontal="right" vertical="center"/>
    </xf>
    <xf numFmtId="4" fontId="1" fillId="7" borderId="26" xfId="0" applyNumberFormat="1" applyFont="1" applyFill="1" applyBorder="1" applyAlignment="1" applyProtection="1">
      <alignment horizontal="right" vertical="center"/>
    </xf>
    <xf numFmtId="4" fontId="1" fillId="7" borderId="34" xfId="0" applyNumberFormat="1" applyFont="1" applyFill="1" applyBorder="1" applyAlignment="1" applyProtection="1">
      <alignment horizontal="right" vertical="center"/>
    </xf>
    <xf numFmtId="4" fontId="1" fillId="7" borderId="39" xfId="0" applyNumberFormat="1" applyFont="1" applyFill="1" applyBorder="1" applyAlignment="1" applyProtection="1">
      <alignment horizontal="right" vertical="center"/>
    </xf>
    <xf numFmtId="0" fontId="1" fillId="7" borderId="69" xfId="0" applyFont="1" applyFill="1" applyBorder="1" applyAlignment="1" applyProtection="1">
      <alignment horizontal="center" vertical="center" wrapText="1"/>
    </xf>
    <xf numFmtId="0" fontId="1" fillId="0" borderId="46" xfId="0" applyFont="1" applyBorder="1" applyAlignment="1" applyProtection="1">
      <alignment horizontal="left" vertical="center"/>
      <protection locked="0"/>
    </xf>
    <xf numFmtId="0" fontId="1" fillId="0" borderId="46" xfId="0" applyFont="1" applyBorder="1" applyAlignment="1" applyProtection="1">
      <alignment vertical="center"/>
      <protection locked="0"/>
    </xf>
    <xf numFmtId="38" fontId="1" fillId="0" borderId="72" xfId="0" applyNumberFormat="1" applyFont="1" applyBorder="1" applyAlignment="1" applyProtection="1">
      <alignment horizontal="center" vertical="center"/>
      <protection locked="0"/>
    </xf>
    <xf numFmtId="171" fontId="1" fillId="0" borderId="73" xfId="0" applyNumberFormat="1" applyFont="1" applyBorder="1" applyAlignment="1" applyProtection="1">
      <alignment horizontal="right" vertical="center"/>
    </xf>
    <xf numFmtId="171" fontId="1" fillId="0" borderId="48" xfId="0" applyNumberFormat="1" applyFont="1" applyBorder="1" applyAlignment="1" applyProtection="1">
      <alignment horizontal="right" vertical="center"/>
      <protection locked="0"/>
    </xf>
    <xf numFmtId="38" fontId="1" fillId="0" borderId="75" xfId="0" applyNumberFormat="1" applyFont="1" applyBorder="1" applyAlignment="1" applyProtection="1">
      <alignment horizontal="center" vertical="center"/>
      <protection locked="0"/>
    </xf>
    <xf numFmtId="0" fontId="2" fillId="0" borderId="74" xfId="0" applyFont="1" applyBorder="1" applyAlignment="1" applyProtection="1">
      <alignment vertical="center"/>
    </xf>
    <xf numFmtId="0" fontId="2" fillId="0" borderId="74" xfId="0" applyFont="1" applyBorder="1" applyAlignment="1" applyProtection="1">
      <alignment horizontal="right" vertical="center"/>
    </xf>
    <xf numFmtId="2" fontId="2" fillId="0" borderId="74" xfId="0" applyNumberFormat="1" applyFont="1" applyBorder="1" applyAlignment="1" applyProtection="1">
      <alignment horizontal="right" vertical="center" wrapText="1"/>
    </xf>
    <xf numFmtId="2" fontId="2" fillId="0" borderId="74" xfId="0" applyNumberFormat="1" applyFont="1" applyBorder="1" applyAlignment="1" applyProtection="1">
      <alignment vertical="center"/>
    </xf>
    <xf numFmtId="2" fontId="2" fillId="0" borderId="74" xfId="0" applyNumberFormat="1" applyFont="1" applyBorder="1" applyAlignment="1" applyProtection="1">
      <alignment horizontal="right" vertical="center"/>
    </xf>
    <xf numFmtId="172" fontId="2" fillId="0" borderId="0" xfId="0" applyNumberFormat="1" applyFont="1" applyAlignment="1" applyProtection="1">
      <alignment vertical="center"/>
    </xf>
    <xf numFmtId="0" fontId="1" fillId="7" borderId="37" xfId="0" applyFont="1" applyFill="1" applyBorder="1" applyAlignment="1" applyProtection="1">
      <alignment horizontal="center" vertical="center" wrapText="1"/>
    </xf>
    <xf numFmtId="0" fontId="1" fillId="7" borderId="42" xfId="0" applyFont="1" applyFill="1" applyBorder="1" applyAlignment="1" applyProtection="1">
      <alignment horizontal="center" vertical="center" wrapText="1"/>
    </xf>
    <xf numFmtId="0" fontId="2" fillId="4" borderId="9" xfId="0" applyNumberFormat="1" applyFont="1" applyFill="1" applyBorder="1" applyAlignment="1" applyProtection="1">
      <alignment horizontal="center" vertical="center"/>
    </xf>
    <xf numFmtId="0" fontId="2" fillId="6" borderId="15" xfId="0" applyFont="1" applyFill="1" applyBorder="1" applyAlignment="1" applyProtection="1">
      <alignment horizontal="center" vertical="center"/>
    </xf>
    <xf numFmtId="0" fontId="2" fillId="6" borderId="16" xfId="0" applyFont="1" applyFill="1" applyBorder="1" applyAlignment="1" applyProtection="1">
      <alignment horizontal="center" vertical="center"/>
    </xf>
    <xf numFmtId="0" fontId="1" fillId="8" borderId="22" xfId="0" applyNumberFormat="1" applyFont="1" applyFill="1" applyBorder="1" applyAlignment="1" applyProtection="1">
      <alignment horizontal="center" vertical="center"/>
    </xf>
    <xf numFmtId="0" fontId="1" fillId="8" borderId="34" xfId="0" applyNumberFormat="1" applyFont="1" applyFill="1" applyBorder="1" applyAlignment="1" applyProtection="1">
      <alignment horizontal="center" vertical="center"/>
    </xf>
    <xf numFmtId="0" fontId="2" fillId="6" borderId="24" xfId="0" applyFont="1" applyFill="1" applyBorder="1" applyAlignment="1" applyProtection="1">
      <alignment horizontal="center" vertical="center" wrapText="1"/>
    </xf>
    <xf numFmtId="0" fontId="2" fillId="6" borderId="23" xfId="0" applyFont="1" applyFill="1" applyBorder="1" applyAlignment="1" applyProtection="1">
      <alignment horizontal="center" vertical="center" wrapText="1"/>
    </xf>
    <xf numFmtId="0" fontId="2" fillId="6" borderId="40" xfId="0" applyFont="1" applyFill="1" applyBorder="1" applyAlignment="1" applyProtection="1">
      <alignment horizontal="center" vertical="center" wrapText="1"/>
    </xf>
    <xf numFmtId="0" fontId="2" fillId="6" borderId="25" xfId="0" applyFont="1" applyFill="1" applyBorder="1" applyAlignment="1" applyProtection="1">
      <alignment horizontal="center" vertical="center" wrapText="1"/>
    </xf>
    <xf numFmtId="0" fontId="2" fillId="6" borderId="25" xfId="0" applyFont="1" applyFill="1" applyBorder="1" applyAlignment="1" applyProtection="1">
      <alignment horizontal="center" vertical="center"/>
    </xf>
    <xf numFmtId="0" fontId="2" fillId="6" borderId="26" xfId="0" applyFont="1" applyFill="1" applyBorder="1" applyAlignment="1" applyProtection="1">
      <alignment horizontal="center" vertical="center" wrapText="1"/>
    </xf>
    <xf numFmtId="0" fontId="1" fillId="7" borderId="27" xfId="0" applyFont="1" applyFill="1" applyBorder="1" applyAlignment="1" applyProtection="1">
      <alignment horizontal="center" vertical="center" wrapText="1"/>
    </xf>
    <xf numFmtId="0" fontId="1" fillId="7" borderId="28" xfId="0" applyFont="1" applyFill="1" applyBorder="1" applyAlignment="1" applyProtection="1">
      <alignment horizontal="center" vertical="center" wrapText="1"/>
    </xf>
    <xf numFmtId="0" fontId="1" fillId="7" borderId="35" xfId="0" applyFont="1" applyFill="1" applyBorder="1" applyAlignment="1" applyProtection="1">
      <alignment horizontal="center" vertical="center" wrapText="1"/>
    </xf>
    <xf numFmtId="0" fontId="1" fillId="7" borderId="33" xfId="0" applyFont="1" applyFill="1" applyBorder="1" applyAlignment="1" applyProtection="1">
      <alignment horizontal="center" vertical="center" wrapText="1"/>
    </xf>
    <xf numFmtId="0" fontId="1" fillId="7" borderId="29" xfId="0" applyFont="1" applyFill="1" applyBorder="1" applyAlignment="1" applyProtection="1">
      <alignment horizontal="center" vertical="center" wrapText="1"/>
    </xf>
    <xf numFmtId="0" fontId="1" fillId="7" borderId="36" xfId="0" applyFont="1" applyFill="1" applyBorder="1" applyAlignment="1" applyProtection="1">
      <alignment horizontal="center" vertical="center" wrapText="1"/>
    </xf>
    <xf numFmtId="0" fontId="1" fillId="7" borderId="30" xfId="0" applyFont="1" applyFill="1" applyBorder="1" applyAlignment="1" applyProtection="1">
      <alignment horizontal="center" vertical="center" wrapText="1"/>
    </xf>
    <xf numFmtId="0" fontId="1" fillId="7" borderId="31" xfId="0" applyFont="1" applyFill="1" applyBorder="1" applyAlignment="1" applyProtection="1">
      <alignment horizontal="center" vertical="center" wrapText="1"/>
    </xf>
    <xf numFmtId="0" fontId="2" fillId="3" borderId="32" xfId="0" applyFont="1" applyFill="1" applyBorder="1" applyAlignment="1" applyProtection="1">
      <alignment horizontal="center" vertical="center" wrapText="1"/>
    </xf>
    <xf numFmtId="0" fontId="2" fillId="3" borderId="38" xfId="0" applyFont="1" applyFill="1" applyBorder="1" applyAlignment="1" applyProtection="1">
      <alignment horizontal="center" vertical="center" wrapText="1"/>
    </xf>
    <xf numFmtId="4" fontId="1" fillId="0" borderId="33" xfId="0" applyNumberFormat="1" applyFont="1" applyBorder="1" applyAlignment="1" applyProtection="1">
      <alignment horizontal="center" vertical="center" wrapText="1"/>
    </xf>
    <xf numFmtId="4" fontId="1" fillId="0" borderId="39" xfId="0" applyNumberFormat="1" applyFont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left" vertical="center"/>
    </xf>
    <xf numFmtId="49" fontId="2" fillId="2" borderId="1" xfId="0" applyNumberFormat="1" applyFont="1" applyFill="1" applyBorder="1" applyAlignment="1" applyProtection="1">
      <alignment horizontal="left" vertical="center"/>
      <protection locked="0"/>
    </xf>
    <xf numFmtId="49" fontId="2" fillId="2" borderId="3" xfId="0" applyNumberFormat="1" applyFont="1" applyFill="1" applyBorder="1" applyAlignment="1" applyProtection="1">
      <alignment horizontal="left" vertical="center"/>
    </xf>
    <xf numFmtId="0" fontId="1" fillId="10" borderId="57" xfId="0" applyNumberFormat="1" applyFont="1" applyFill="1" applyBorder="1" applyAlignment="1" applyProtection="1">
      <alignment horizontal="center" vertical="center"/>
    </xf>
    <xf numFmtId="0" fontId="1" fillId="10" borderId="58" xfId="0" applyNumberFormat="1" applyFont="1" applyFill="1" applyBorder="1" applyAlignment="1" applyProtection="1">
      <alignment horizontal="center" vertical="center"/>
    </xf>
    <xf numFmtId="0" fontId="1" fillId="10" borderId="59" xfId="0" applyNumberFormat="1" applyFont="1" applyFill="1" applyBorder="1" applyAlignment="1" applyProtection="1">
      <alignment horizontal="center" vertical="center"/>
    </xf>
    <xf numFmtId="38" fontId="1" fillId="7" borderId="15" xfId="0" applyNumberFormat="1" applyFont="1" applyFill="1" applyBorder="1" applyAlignment="1" applyProtection="1">
      <alignment horizontal="center" vertical="center"/>
    </xf>
    <xf numFmtId="38" fontId="1" fillId="7" borderId="16" xfId="0" applyNumberFormat="1" applyFont="1" applyFill="1" applyBorder="1" applyAlignment="1" applyProtection="1">
      <alignment horizontal="center" vertical="center"/>
    </xf>
    <xf numFmtId="0" fontId="2" fillId="6" borderId="61" xfId="0" applyFont="1" applyFill="1" applyBorder="1" applyAlignment="1" applyProtection="1">
      <alignment horizontal="center" vertical="center" wrapText="1"/>
    </xf>
    <xf numFmtId="0" fontId="2" fillId="6" borderId="61" xfId="0" applyFont="1" applyFill="1" applyBorder="1" applyAlignment="1" applyProtection="1">
      <alignment horizontal="center" vertical="center"/>
    </xf>
    <xf numFmtId="0" fontId="2" fillId="6" borderId="36" xfId="0" applyFont="1" applyFill="1" applyBorder="1" applyAlignment="1" applyProtection="1">
      <alignment horizontal="center" vertical="center" wrapText="1"/>
    </xf>
    <xf numFmtId="0" fontId="1" fillId="7" borderId="62" xfId="0" applyFont="1" applyFill="1" applyBorder="1" applyAlignment="1" applyProtection="1">
      <alignment horizontal="center" vertical="center" wrapText="1"/>
    </xf>
    <xf numFmtId="0" fontId="1" fillId="7" borderId="65" xfId="0" applyFont="1" applyFill="1" applyBorder="1" applyAlignment="1" applyProtection="1">
      <alignment horizontal="center" vertical="center" wrapText="1"/>
    </xf>
    <xf numFmtId="172" fontId="2" fillId="0" borderId="64" xfId="0" applyNumberFormat="1" applyFont="1" applyBorder="1" applyAlignment="1" applyProtection="1">
      <alignment horizontal="center" vertical="center" wrapText="1"/>
    </xf>
    <xf numFmtId="172" fontId="2" fillId="0" borderId="68" xfId="0" applyNumberFormat="1" applyFont="1" applyBorder="1" applyAlignment="1" applyProtection="1">
      <alignment horizontal="center" vertical="center" wrapText="1"/>
    </xf>
    <xf numFmtId="172" fontId="2" fillId="0" borderId="71" xfId="0" applyNumberFormat="1" applyFont="1" applyBorder="1" applyAlignment="1" applyProtection="1">
      <alignment horizontal="center" vertical="center" wrapText="1"/>
    </xf>
    <xf numFmtId="0" fontId="1" fillId="7" borderId="66" xfId="0" applyFont="1" applyFill="1" applyBorder="1" applyAlignment="1" applyProtection="1">
      <alignment horizontal="center" vertical="center" wrapText="1"/>
    </xf>
    <xf numFmtId="0" fontId="1" fillId="7" borderId="70" xfId="0" applyFont="1" applyFill="1" applyBorder="1" applyAlignment="1" applyProtection="1">
      <alignment horizontal="center" vertical="center" wrapText="1"/>
    </xf>
    <xf numFmtId="0" fontId="1" fillId="7" borderId="67" xfId="0" applyFont="1" applyFill="1" applyBorder="1" applyAlignment="1" applyProtection="1">
      <alignment horizontal="center" vertical="center" wrapText="1"/>
    </xf>
    <xf numFmtId="0" fontId="1" fillId="7" borderId="32" xfId="0" applyFont="1" applyFill="1" applyBorder="1" applyAlignment="1" applyProtection="1">
      <alignment horizontal="center" vertical="center" wrapText="1"/>
    </xf>
    <xf numFmtId="0" fontId="1" fillId="7" borderId="63" xfId="0" applyFont="1" applyFill="1" applyBorder="1" applyAlignment="1" applyProtection="1">
      <alignment horizontal="center" vertical="center" wrapText="1"/>
    </xf>
  </cellXfs>
  <cellStyles count="2">
    <cellStyle name="Euro" xfId="1"/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S24"/>
  <sheetViews>
    <sheetView view="pageBreakPreview" topLeftCell="C1" zoomScale="60" zoomScaleNormal="50" zoomScalePageLayoutView="50" workbookViewId="0">
      <selection activeCell="P13" sqref="P13"/>
    </sheetView>
  </sheetViews>
  <sheetFormatPr defaultColWidth="8.85546875" defaultRowHeight="18.75"/>
  <cols>
    <col min="1" max="1" width="6.7109375" style="59" customWidth="1"/>
    <col min="2" max="2" width="19.42578125" style="17" customWidth="1"/>
    <col min="3" max="3" width="18.85546875" style="17" customWidth="1"/>
    <col min="4" max="4" width="36" style="17" customWidth="1"/>
    <col min="5" max="5" width="28.7109375" style="17" customWidth="1"/>
    <col min="6" max="6" width="39.42578125" style="17" customWidth="1"/>
    <col min="7" max="7" width="30.42578125" style="17" customWidth="1"/>
    <col min="8" max="8" width="41.140625" style="17" customWidth="1"/>
    <col min="9" max="10" width="26.42578125" style="17" customWidth="1"/>
    <col min="11" max="11" width="24.140625" style="17" customWidth="1"/>
    <col min="12" max="12" width="22.140625" style="17" customWidth="1"/>
    <col min="13" max="13" width="25.42578125" style="17" customWidth="1"/>
    <col min="14" max="17" width="19.85546875" style="17" customWidth="1"/>
    <col min="18" max="18" width="19.85546875" style="5" customWidth="1"/>
    <col min="19" max="19" width="8.42578125" style="17" customWidth="1"/>
    <col min="20" max="16384" width="8.85546875" style="17"/>
  </cols>
  <sheetData>
    <row r="1" spans="1:19" s="4" customFormat="1" ht="35.25" customHeight="1">
      <c r="A1" s="1"/>
      <c r="B1" s="126" t="s">
        <v>0</v>
      </c>
      <c r="C1" s="126"/>
      <c r="D1" s="126"/>
      <c r="E1" s="127" t="s">
        <v>47</v>
      </c>
      <c r="F1" s="127"/>
      <c r="G1" s="2">
        <v>42064</v>
      </c>
      <c r="H1" s="3" t="s">
        <v>67</v>
      </c>
      <c r="L1" s="4" t="s">
        <v>1</v>
      </c>
      <c r="M1" s="5">
        <f>+P1-N7</f>
        <v>0</v>
      </c>
      <c r="N1" s="6" t="s">
        <v>2</v>
      </c>
      <c r="O1" s="7"/>
      <c r="P1" s="8">
        <f>SUM(H7:M7)</f>
        <v>745.01</v>
      </c>
      <c r="Q1" s="5" t="s">
        <v>3</v>
      </c>
    </row>
    <row r="2" spans="1:19" s="4" customFormat="1" ht="35.25" customHeight="1">
      <c r="A2" s="1"/>
      <c r="B2" s="128" t="s">
        <v>4</v>
      </c>
      <c r="C2" s="128"/>
      <c r="D2" s="128"/>
      <c r="E2" s="127"/>
      <c r="F2" s="127"/>
      <c r="G2" s="9"/>
      <c r="H2" s="9"/>
      <c r="N2" s="10" t="s">
        <v>5</v>
      </c>
      <c r="O2" s="11"/>
      <c r="P2" s="12"/>
      <c r="Q2" s="5" t="s">
        <v>6</v>
      </c>
    </row>
    <row r="3" spans="1:19" s="4" customFormat="1" ht="35.25" customHeight="1">
      <c r="A3" s="1"/>
      <c r="B3" s="128" t="s">
        <v>7</v>
      </c>
      <c r="C3" s="128"/>
      <c r="D3" s="128"/>
      <c r="E3" s="127" t="s">
        <v>6</v>
      </c>
      <c r="F3" s="127"/>
      <c r="N3" s="10" t="s">
        <v>8</v>
      </c>
      <c r="O3" s="11"/>
      <c r="P3" s="12">
        <f>+O7</f>
        <v>456</v>
      </c>
      <c r="Q3" s="13"/>
      <c r="R3" s="14"/>
    </row>
    <row r="4" spans="1:19" s="4" customFormat="1" ht="35.25" customHeight="1" thickBot="1">
      <c r="A4" s="1"/>
      <c r="E4" s="14"/>
      <c r="F4" s="14"/>
      <c r="G4" s="10" t="s">
        <v>9</v>
      </c>
      <c r="H4" s="15">
        <v>1</v>
      </c>
      <c r="I4" s="16"/>
      <c r="J4" s="16"/>
      <c r="K4" s="16"/>
      <c r="L4" s="17"/>
      <c r="M4" s="17"/>
      <c r="N4" s="18"/>
      <c r="O4" s="19"/>
      <c r="P4" s="20"/>
      <c r="Q4" s="13"/>
      <c r="R4" s="14"/>
    </row>
    <row r="5" spans="1:19" s="4" customFormat="1" ht="46.5" customHeight="1" thickTop="1" thickBot="1">
      <c r="A5" s="1"/>
      <c r="B5" s="21" t="s">
        <v>10</v>
      </c>
      <c r="C5" s="22"/>
      <c r="D5" s="23"/>
      <c r="E5" s="24">
        <v>2</v>
      </c>
      <c r="F5" s="14"/>
      <c r="G5" s="25" t="s">
        <v>11</v>
      </c>
      <c r="H5" s="15">
        <v>1.1100000000000001</v>
      </c>
      <c r="N5" s="103" t="s">
        <v>12</v>
      </c>
      <c r="O5" s="103"/>
      <c r="P5" s="26">
        <f>P1-P2-P3</f>
        <v>289.01</v>
      </c>
      <c r="Q5" s="13"/>
      <c r="R5" s="14"/>
    </row>
    <row r="6" spans="1:19" s="4" customFormat="1" ht="43.5" customHeight="1" thickTop="1" thickBot="1">
      <c r="A6" s="1"/>
      <c r="B6" s="27" t="s">
        <v>13</v>
      </c>
      <c r="C6" s="27"/>
      <c r="D6" s="27"/>
      <c r="E6" s="14"/>
      <c r="F6" s="14"/>
      <c r="G6" s="25" t="s">
        <v>14</v>
      </c>
      <c r="H6" s="28">
        <v>11.11</v>
      </c>
      <c r="R6" s="13"/>
      <c r="S6" s="14"/>
    </row>
    <row r="7" spans="1:19" s="4" customFormat="1" ht="27" customHeight="1" thickBot="1">
      <c r="A7" s="29"/>
      <c r="B7" s="30"/>
      <c r="C7" s="30"/>
      <c r="D7" s="31" t="s">
        <v>15</v>
      </c>
      <c r="E7" s="104" t="s">
        <v>16</v>
      </c>
      <c r="F7" s="105"/>
      <c r="G7" s="32">
        <f t="shared" ref="G7:O7" si="0">SUM(G11:G18)</f>
        <v>0</v>
      </c>
      <c r="H7" s="32">
        <f t="shared" si="0"/>
        <v>0</v>
      </c>
      <c r="I7" s="33">
        <f t="shared" si="0"/>
        <v>0</v>
      </c>
      <c r="J7" s="34">
        <f t="shared" si="0"/>
        <v>25</v>
      </c>
      <c r="K7" s="35">
        <f t="shared" si="0"/>
        <v>224.01</v>
      </c>
      <c r="L7" s="35">
        <f t="shared" si="0"/>
        <v>496</v>
      </c>
      <c r="M7" s="35">
        <f t="shared" si="0"/>
        <v>0</v>
      </c>
      <c r="N7" s="35">
        <f t="shared" si="0"/>
        <v>745.01</v>
      </c>
      <c r="O7" s="36">
        <f t="shared" si="0"/>
        <v>456</v>
      </c>
      <c r="P7" s="13"/>
    </row>
    <row r="8" spans="1:19" ht="36" customHeight="1" thickTop="1" thickBot="1">
      <c r="A8" s="106"/>
      <c r="B8" s="37"/>
      <c r="C8" s="108" t="s">
        <v>17</v>
      </c>
      <c r="D8" s="111" t="s">
        <v>18</v>
      </c>
      <c r="E8" s="112" t="s">
        <v>19</v>
      </c>
      <c r="F8" s="113" t="s">
        <v>20</v>
      </c>
      <c r="G8" s="114" t="s">
        <v>21</v>
      </c>
      <c r="H8" s="115" t="s">
        <v>22</v>
      </c>
      <c r="I8" s="118" t="s">
        <v>23</v>
      </c>
      <c r="J8" s="118" t="s">
        <v>24</v>
      </c>
      <c r="K8" s="118" t="s">
        <v>25</v>
      </c>
      <c r="L8" s="120" t="s">
        <v>26</v>
      </c>
      <c r="M8" s="121"/>
      <c r="N8" s="122" t="s">
        <v>2</v>
      </c>
      <c r="O8" s="124" t="s">
        <v>27</v>
      </c>
      <c r="R8" s="17"/>
    </row>
    <row r="9" spans="1:19" ht="36" customHeight="1" thickTop="1" thickBot="1">
      <c r="A9" s="107"/>
      <c r="B9" s="37" t="s">
        <v>28</v>
      </c>
      <c r="C9" s="109"/>
      <c r="D9" s="112"/>
      <c r="E9" s="112"/>
      <c r="F9" s="113"/>
      <c r="G9" s="114"/>
      <c r="H9" s="116"/>
      <c r="I9" s="119" t="s">
        <v>29</v>
      </c>
      <c r="J9" s="119"/>
      <c r="K9" s="119" t="s">
        <v>30</v>
      </c>
      <c r="L9" s="118" t="s">
        <v>31</v>
      </c>
      <c r="M9" s="101" t="s">
        <v>32</v>
      </c>
      <c r="N9" s="123"/>
      <c r="O9" s="125"/>
      <c r="R9" s="17"/>
    </row>
    <row r="10" spans="1:19" ht="37.5" customHeight="1" thickTop="1" thickBot="1">
      <c r="A10" s="107"/>
      <c r="B10" s="38"/>
      <c r="C10" s="110"/>
      <c r="D10" s="112"/>
      <c r="E10" s="112"/>
      <c r="F10" s="113"/>
      <c r="G10" s="39" t="s">
        <v>33</v>
      </c>
      <c r="H10" s="117"/>
      <c r="I10" s="119"/>
      <c r="J10" s="119"/>
      <c r="K10" s="119"/>
      <c r="L10" s="119"/>
      <c r="M10" s="102"/>
      <c r="N10" s="123"/>
      <c r="O10" s="125"/>
      <c r="R10" s="17"/>
    </row>
    <row r="11" spans="1:19" ht="30" customHeight="1" thickTop="1">
      <c r="A11" s="40">
        <v>1</v>
      </c>
      <c r="B11" s="41">
        <v>42075</v>
      </c>
      <c r="C11" s="42" t="s">
        <v>48</v>
      </c>
      <c r="D11" s="42" t="s">
        <v>64</v>
      </c>
      <c r="E11" s="43"/>
      <c r="F11" s="43" t="s">
        <v>50</v>
      </c>
      <c r="G11" s="44"/>
      <c r="H11" s="45">
        <f>IF($E$3="si",($H$5/$H$6*G11),IF($E$3="no",G11*$H$4,0))</f>
        <v>0</v>
      </c>
      <c r="I11" s="46"/>
      <c r="J11" s="46">
        <v>25</v>
      </c>
      <c r="K11" s="47"/>
      <c r="L11" s="48"/>
      <c r="M11" s="49"/>
      <c r="N11" s="50">
        <f>SUM(H11:M11)</f>
        <v>25</v>
      </c>
      <c r="O11" s="51"/>
      <c r="P11" s="52"/>
      <c r="R11" s="17"/>
    </row>
    <row r="12" spans="1:19" ht="30" customHeight="1">
      <c r="A12" s="53">
        <v>2</v>
      </c>
      <c r="B12" s="41">
        <v>42088</v>
      </c>
      <c r="C12" s="42"/>
      <c r="D12" s="54" t="s">
        <v>51</v>
      </c>
      <c r="E12" s="43" t="s">
        <v>53</v>
      </c>
      <c r="F12" s="43" t="s">
        <v>52</v>
      </c>
      <c r="G12" s="55"/>
      <c r="H12" s="45">
        <f>IF($E$3="si",($H$5/$H$6*G12),IF($E$3="no",G12*$H$4,0))</f>
        <v>0</v>
      </c>
      <c r="I12" s="46"/>
      <c r="J12" s="46"/>
      <c r="K12" s="47"/>
      <c r="L12" s="48">
        <v>496</v>
      </c>
      <c r="M12" s="49"/>
      <c r="N12" s="50">
        <f>SUM(H12:M12)</f>
        <v>496</v>
      </c>
      <c r="O12" s="56">
        <v>456</v>
      </c>
      <c r="P12" s="52"/>
      <c r="R12" s="17"/>
    </row>
    <row r="13" spans="1:19" ht="30" customHeight="1">
      <c r="A13" s="53">
        <v>3</v>
      </c>
      <c r="B13" s="57">
        <v>42073</v>
      </c>
      <c r="C13" s="42"/>
      <c r="D13" s="42" t="s">
        <v>72</v>
      </c>
      <c r="E13" s="43"/>
      <c r="F13" s="43"/>
      <c r="G13" s="55"/>
      <c r="H13" s="45">
        <f t="shared" ref="H13:H18" si="1">IF($E$3="si",($H$5/$H$6*G13),IF($E$3="no",G13*$H$4,0))</f>
        <v>0</v>
      </c>
      <c r="I13" s="46"/>
      <c r="J13" s="46"/>
      <c r="K13" s="47">
        <v>224.01</v>
      </c>
      <c r="L13" s="48"/>
      <c r="M13" s="49"/>
      <c r="N13" s="50">
        <f>SUM(H13:M13)</f>
        <v>224.01</v>
      </c>
      <c r="O13" s="56"/>
      <c r="P13" s="52"/>
      <c r="R13" s="17"/>
    </row>
    <row r="14" spans="1:19" ht="30" customHeight="1">
      <c r="A14" s="53">
        <v>4</v>
      </c>
      <c r="B14" s="57"/>
      <c r="C14" s="42"/>
      <c r="D14" s="42"/>
      <c r="E14" s="43"/>
      <c r="F14" s="43"/>
      <c r="G14" s="55"/>
      <c r="H14" s="45">
        <f t="shared" si="1"/>
        <v>0</v>
      </c>
      <c r="I14" s="46"/>
      <c r="J14" s="46"/>
      <c r="K14" s="47"/>
      <c r="L14" s="48"/>
      <c r="M14" s="49"/>
      <c r="N14" s="50">
        <f t="shared" ref="N14:N18" si="2">SUM(H14:M14)</f>
        <v>0</v>
      </c>
      <c r="O14" s="56"/>
      <c r="P14" s="52"/>
      <c r="R14" s="17"/>
    </row>
    <row r="15" spans="1:19" ht="30" customHeight="1">
      <c r="A15" s="53">
        <v>5</v>
      </c>
      <c r="B15" s="57"/>
      <c r="C15" s="42"/>
      <c r="D15" s="42"/>
      <c r="E15" s="43"/>
      <c r="F15" s="43"/>
      <c r="G15" s="55"/>
      <c r="H15" s="45">
        <f t="shared" si="1"/>
        <v>0</v>
      </c>
      <c r="I15" s="46"/>
      <c r="J15" s="46"/>
      <c r="K15" s="47"/>
      <c r="L15" s="48"/>
      <c r="M15" s="49"/>
      <c r="N15" s="50">
        <f t="shared" si="2"/>
        <v>0</v>
      </c>
      <c r="O15" s="56"/>
      <c r="P15" s="52"/>
      <c r="R15" s="17"/>
    </row>
    <row r="16" spans="1:19" ht="30" customHeight="1">
      <c r="A16" s="53">
        <v>6</v>
      </c>
      <c r="B16" s="57"/>
      <c r="C16" s="42"/>
      <c r="D16" s="42"/>
      <c r="E16" s="43"/>
      <c r="F16" s="43"/>
      <c r="G16" s="55"/>
      <c r="H16" s="45">
        <f t="shared" si="1"/>
        <v>0</v>
      </c>
      <c r="I16" s="46"/>
      <c r="J16" s="46"/>
      <c r="K16" s="47"/>
      <c r="L16" s="48"/>
      <c r="M16" s="49"/>
      <c r="N16" s="50">
        <f t="shared" si="2"/>
        <v>0</v>
      </c>
      <c r="O16" s="56"/>
      <c r="P16" s="52"/>
      <c r="R16" s="17"/>
    </row>
    <row r="17" spans="1:18">
      <c r="A17" s="53">
        <v>7</v>
      </c>
      <c r="B17" s="57"/>
      <c r="C17" s="42"/>
      <c r="D17" s="42"/>
      <c r="E17" s="43"/>
      <c r="F17" s="43"/>
      <c r="G17" s="55"/>
      <c r="H17" s="45">
        <f t="shared" si="1"/>
        <v>0</v>
      </c>
      <c r="I17" s="46"/>
      <c r="J17" s="46"/>
      <c r="K17" s="47"/>
      <c r="L17" s="48"/>
      <c r="M17" s="49"/>
      <c r="N17" s="50">
        <f t="shared" si="2"/>
        <v>0</v>
      </c>
      <c r="O17" s="56"/>
      <c r="P17" s="52"/>
      <c r="R17" s="17"/>
    </row>
    <row r="18" spans="1:18">
      <c r="A18" s="53">
        <v>8</v>
      </c>
      <c r="B18" s="57"/>
      <c r="C18" s="42"/>
      <c r="D18" s="42"/>
      <c r="E18" s="43"/>
      <c r="F18" s="43"/>
      <c r="G18" s="55"/>
      <c r="H18" s="45">
        <f t="shared" si="1"/>
        <v>0</v>
      </c>
      <c r="I18" s="46"/>
      <c r="J18" s="46"/>
      <c r="K18" s="47"/>
      <c r="L18" s="48"/>
      <c r="M18" s="48"/>
      <c r="N18" s="50">
        <f t="shared" si="2"/>
        <v>0</v>
      </c>
      <c r="O18" s="56"/>
      <c r="P18" s="52"/>
      <c r="R18" s="17"/>
    </row>
    <row r="19" spans="1:18">
      <c r="P19" s="60"/>
    </row>
    <row r="20" spans="1:18">
      <c r="A20" s="61"/>
      <c r="B20" s="62"/>
      <c r="C20" s="62"/>
      <c r="D20" s="62"/>
      <c r="E20" s="62"/>
      <c r="F20" s="62"/>
      <c r="G20" s="62"/>
      <c r="H20" s="62"/>
      <c r="I20" s="62"/>
      <c r="J20" s="63"/>
      <c r="K20" s="63"/>
      <c r="L20" s="62"/>
      <c r="M20" s="62"/>
      <c r="N20" s="62"/>
      <c r="O20" s="62"/>
      <c r="P20" s="64"/>
      <c r="Q20" s="5"/>
    </row>
    <row r="21" spans="1:18">
      <c r="A21" s="65"/>
      <c r="B21" s="66"/>
      <c r="C21" s="67"/>
      <c r="D21" s="68"/>
      <c r="E21" s="68"/>
      <c r="F21" s="69"/>
      <c r="G21" s="70"/>
      <c r="H21" s="71"/>
      <c r="I21" s="72"/>
      <c r="J21" s="63"/>
      <c r="K21" s="63"/>
      <c r="L21" s="72"/>
      <c r="M21" s="72"/>
      <c r="N21" s="73"/>
      <c r="O21" s="74"/>
      <c r="P21" s="63"/>
      <c r="Q21" s="5"/>
    </row>
    <row r="22" spans="1:18">
      <c r="A22" s="61"/>
      <c r="B22" s="75" t="s">
        <v>34</v>
      </c>
      <c r="C22" s="75"/>
      <c r="D22" s="75"/>
      <c r="E22" s="62"/>
      <c r="F22" s="62"/>
      <c r="G22" s="75" t="s">
        <v>35</v>
      </c>
      <c r="H22" s="75"/>
      <c r="I22" s="75"/>
      <c r="J22" s="63"/>
      <c r="K22" s="63"/>
      <c r="L22" s="75" t="s">
        <v>36</v>
      </c>
      <c r="M22" s="75"/>
      <c r="N22" s="75"/>
      <c r="O22" s="62"/>
      <c r="P22" s="63"/>
      <c r="Q22" s="5"/>
    </row>
    <row r="23" spans="1:18">
      <c r="A23" s="61"/>
      <c r="B23" s="62"/>
      <c r="C23" s="62"/>
      <c r="D23" s="62"/>
      <c r="E23" s="62"/>
      <c r="F23" s="62"/>
      <c r="G23" s="62"/>
      <c r="H23" s="62"/>
      <c r="I23" s="62"/>
      <c r="J23" s="63"/>
      <c r="K23" s="63"/>
      <c r="L23" s="62"/>
      <c r="M23" s="62"/>
      <c r="N23" s="62"/>
      <c r="O23" s="62"/>
      <c r="P23" s="63"/>
      <c r="Q23" s="5"/>
    </row>
    <row r="24" spans="1:18">
      <c r="A24" s="61"/>
      <c r="B24" s="62"/>
      <c r="C24" s="62"/>
      <c r="D24" s="62"/>
      <c r="E24" s="62"/>
      <c r="F24" s="62"/>
      <c r="G24" s="62"/>
      <c r="H24" s="62"/>
      <c r="I24" s="62"/>
      <c r="J24" s="63"/>
      <c r="K24" s="63"/>
      <c r="L24" s="62"/>
      <c r="M24" s="62"/>
      <c r="N24" s="62"/>
      <c r="O24" s="62"/>
      <c r="P24" s="63"/>
      <c r="Q24" s="5"/>
    </row>
  </sheetData>
  <mergeCells count="23">
    <mergeCell ref="L9:L10"/>
    <mergeCell ref="B1:D1"/>
    <mergeCell ref="E1:F1"/>
    <mergeCell ref="B2:D2"/>
    <mergeCell ref="E2:F2"/>
    <mergeCell ref="B3:D3"/>
    <mergeCell ref="E3:F3"/>
    <mergeCell ref="M9:M10"/>
    <mergeCell ref="N5:O5"/>
    <mergeCell ref="E7:F7"/>
    <mergeCell ref="A8:A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N8:N10"/>
    <mergeCell ref="O8:O10"/>
  </mergeCells>
  <conditionalFormatting sqref="M1">
    <cfRule type="cellIs" dxfId="2" priority="1" operator="notEqual">
      <formula>0</formula>
    </cfRule>
  </conditionalFormatting>
  <dataValidations count="13">
    <dataValidation type="textLength" operator="greaterThan" allowBlank="1" sqref="C21 D12">
      <formula1>1</formula1>
      <formula2>0</formula2>
    </dataValidation>
    <dataValidation type="date" operator="greaterThanOrEqual" showErrorMessage="1" errorTitle="Data" error="Inserire una data superiore al 1/11/2000" sqref="B21 B11:B12 C12">
      <formula1>36831</formula1>
      <formula2>0</formula2>
    </dataValidation>
    <dataValidation type="textLength" operator="greaterThan" sqref="F21">
      <formula1>1</formula1>
      <formula2>0</formula2>
    </dataValidation>
    <dataValidation type="textLength" operator="greaterThan" allowBlank="1" showErrorMessage="1" sqref="D21:E21">
      <formula1>1</formula1>
      <formula2>0</formula2>
    </dataValidation>
    <dataValidation type="decimal" operator="greaterThanOrEqual" allowBlank="1" showErrorMessage="1" errorTitle="Valore" error="Inserire un numero maggiore o uguale a 0 (zero)!" sqref="H21:M21 H12:J18 H11:K11 K17:K18 L11:M18">
      <formula1>0</formula1>
      <formula2>0</formula2>
    </dataValidation>
    <dataValidation type="whole" operator="greaterThanOrEqual" allowBlank="1" showErrorMessage="1" errorTitle="Valore" error="Inserire un numero maggiore o uguale a 0 (zero)!" sqref="N21 N11:N18">
      <formula1>0</formula1>
      <formula2>0</formula2>
    </dataValidation>
    <dataValidation type="list" allowBlank="1" showInputMessage="1" showErrorMessage="1" sqref="E3:F3">
      <formula1>$Q$1:$Q$2</formula1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</dataValidations>
  <pageMargins left="0.70866141732283472" right="0.70866141732283472" top="1.5" bottom="0.74803149606299213" header="0.31496062992125984" footer="0.31496062992125984"/>
  <pageSetup paperSize="9" scale="30"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R23"/>
  <sheetViews>
    <sheetView view="pageBreakPreview" topLeftCell="D1" zoomScale="60" workbookViewId="0">
      <selection activeCell="P13" sqref="P13"/>
    </sheetView>
  </sheetViews>
  <sheetFormatPr defaultColWidth="8.85546875" defaultRowHeight="18.75"/>
  <cols>
    <col min="1" max="1" width="6.7109375" style="59" customWidth="1"/>
    <col min="2" max="2" width="16.42578125" style="17" customWidth="1"/>
    <col min="3" max="3" width="36.140625" style="17" bestFit="1" customWidth="1"/>
    <col min="4" max="4" width="53.28515625" style="17" bestFit="1" customWidth="1"/>
    <col min="5" max="5" width="22.85546875" style="17" customWidth="1"/>
    <col min="6" max="6" width="53.28515625" style="17" bestFit="1" customWidth="1"/>
    <col min="7" max="7" width="18.28515625" style="17" customWidth="1"/>
    <col min="8" max="8" width="26.42578125" style="17" customWidth="1"/>
    <col min="9" max="9" width="22.42578125" style="17" customWidth="1"/>
    <col min="10" max="11" width="25.85546875" style="17" customWidth="1"/>
    <col min="12" max="12" width="25.42578125" style="17" customWidth="1"/>
    <col min="13" max="13" width="19.85546875" style="17" customWidth="1"/>
    <col min="14" max="14" width="30.7109375" style="17" customWidth="1"/>
    <col min="15" max="15" width="27.28515625" style="17" customWidth="1"/>
    <col min="16" max="16" width="19.85546875" style="17" customWidth="1"/>
    <col min="17" max="17" width="19.85546875" style="5" hidden="1" customWidth="1"/>
    <col min="18" max="18" width="31.140625" style="17" customWidth="1"/>
    <col min="19" max="16384" width="8.85546875" style="17"/>
  </cols>
  <sheetData>
    <row r="1" spans="1:18" s="4" customFormat="1" ht="65.25" customHeight="1">
      <c r="A1" s="1"/>
      <c r="B1" s="126" t="s">
        <v>0</v>
      </c>
      <c r="C1" s="126"/>
      <c r="D1" s="127" t="s">
        <v>55</v>
      </c>
      <c r="E1" s="127"/>
      <c r="F1" s="2">
        <v>42064</v>
      </c>
      <c r="G1" s="3" t="s">
        <v>68</v>
      </c>
      <c r="L1" s="4" t="s">
        <v>1</v>
      </c>
      <c r="M1" s="5">
        <f>+P1-N7</f>
        <v>0</v>
      </c>
      <c r="N1" s="6" t="s">
        <v>2</v>
      </c>
      <c r="O1" s="7"/>
      <c r="P1" s="76">
        <f>SUM(H7:M7)</f>
        <v>142</v>
      </c>
      <c r="Q1" s="5" t="s">
        <v>37</v>
      </c>
      <c r="R1" s="100">
        <f>SUM(P11:P18)</f>
        <v>201.72231081326075</v>
      </c>
    </row>
    <row r="2" spans="1:18" s="4" customFormat="1" ht="57.75" customHeight="1">
      <c r="A2" s="1"/>
      <c r="B2" s="128" t="s">
        <v>4</v>
      </c>
      <c r="C2" s="128"/>
      <c r="D2" s="127"/>
      <c r="E2" s="127"/>
      <c r="F2" s="9"/>
      <c r="G2" s="9"/>
      <c r="N2" s="10" t="s">
        <v>5</v>
      </c>
      <c r="O2" s="11"/>
      <c r="P2" s="12"/>
      <c r="Q2" s="5" t="s">
        <v>6</v>
      </c>
      <c r="R2" s="100"/>
    </row>
    <row r="3" spans="1:18" s="4" customFormat="1" ht="35.25" customHeight="1">
      <c r="A3" s="1"/>
      <c r="B3" s="128" t="s">
        <v>7</v>
      </c>
      <c r="C3" s="128"/>
      <c r="D3" s="127" t="s">
        <v>6</v>
      </c>
      <c r="E3" s="127"/>
      <c r="N3" s="10" t="s">
        <v>8</v>
      </c>
      <c r="O3" s="11"/>
      <c r="P3" s="77">
        <f>+O7</f>
        <v>0</v>
      </c>
      <c r="Q3" s="13"/>
      <c r="R3" s="100">
        <v>0</v>
      </c>
    </row>
    <row r="4" spans="1:18" s="4" customFormat="1" ht="35.25" customHeight="1" thickBot="1">
      <c r="A4" s="1"/>
      <c r="D4" s="14"/>
      <c r="E4" s="14"/>
      <c r="F4" s="10" t="s">
        <v>9</v>
      </c>
      <c r="G4" s="78">
        <v>1</v>
      </c>
      <c r="H4" s="16"/>
      <c r="I4" s="16"/>
      <c r="J4" s="17"/>
      <c r="K4" s="17"/>
      <c r="L4" s="17"/>
      <c r="M4" s="17"/>
      <c r="N4" s="18"/>
      <c r="O4" s="19"/>
      <c r="P4" s="20"/>
      <c r="Q4" s="13"/>
      <c r="R4" s="100"/>
    </row>
    <row r="5" spans="1:18" s="4" customFormat="1" ht="43.5" customHeight="1" thickTop="1" thickBot="1">
      <c r="A5" s="1"/>
      <c r="B5" s="21" t="s">
        <v>10</v>
      </c>
      <c r="C5" s="23"/>
      <c r="D5" s="24">
        <v>4</v>
      </c>
      <c r="E5" s="14"/>
      <c r="F5" s="10" t="s">
        <v>38</v>
      </c>
      <c r="G5" s="78">
        <v>1.1100000000000001</v>
      </c>
      <c r="N5" s="103" t="s">
        <v>12</v>
      </c>
      <c r="O5" s="103"/>
      <c r="P5" s="79">
        <f>P1-P2-P3</f>
        <v>142</v>
      </c>
      <c r="Q5" s="13"/>
      <c r="R5" s="100">
        <f>R1-R3</f>
        <v>201.72231081326075</v>
      </c>
    </row>
    <row r="6" spans="1:18" s="4" customFormat="1" ht="43.5" customHeight="1" thickTop="1" thickBot="1">
      <c r="A6" s="1"/>
      <c r="B6" s="80" t="s">
        <v>54</v>
      </c>
      <c r="C6" s="80"/>
      <c r="D6" s="14"/>
      <c r="E6" s="14"/>
      <c r="F6" s="10" t="s">
        <v>39</v>
      </c>
      <c r="G6" s="81">
        <v>11.11</v>
      </c>
      <c r="Q6" s="13"/>
    </row>
    <row r="7" spans="1:18" s="4" customFormat="1" ht="27" customHeight="1" thickTop="1" thickBot="1">
      <c r="A7" s="129" t="s">
        <v>15</v>
      </c>
      <c r="B7" s="130"/>
      <c r="C7" s="131"/>
      <c r="D7" s="132" t="s">
        <v>16</v>
      </c>
      <c r="E7" s="133"/>
      <c r="F7" s="133"/>
      <c r="G7" s="82">
        <f t="shared" ref="G7:O7" si="0">SUM(G11:G18)</f>
        <v>0</v>
      </c>
      <c r="H7" s="83">
        <f t="shared" si="0"/>
        <v>0</v>
      </c>
      <c r="I7" s="84">
        <f t="shared" si="0"/>
        <v>0</v>
      </c>
      <c r="J7" s="84">
        <f t="shared" si="0"/>
        <v>127</v>
      </c>
      <c r="K7" s="84">
        <f t="shared" si="0"/>
        <v>0</v>
      </c>
      <c r="L7" s="84">
        <f t="shared" si="0"/>
        <v>0</v>
      </c>
      <c r="M7" s="85">
        <f t="shared" si="0"/>
        <v>15</v>
      </c>
      <c r="N7" s="86">
        <f t="shared" si="0"/>
        <v>142</v>
      </c>
      <c r="O7" s="87">
        <f t="shared" si="0"/>
        <v>0</v>
      </c>
    </row>
    <row r="8" spans="1:18" ht="36" customHeight="1" thickTop="1" thickBot="1">
      <c r="A8" s="107"/>
      <c r="B8" s="112" t="s">
        <v>28</v>
      </c>
      <c r="C8" s="112" t="s">
        <v>17</v>
      </c>
      <c r="D8" s="134" t="s">
        <v>18</v>
      </c>
      <c r="E8" s="112" t="s">
        <v>40</v>
      </c>
      <c r="F8" s="136" t="s">
        <v>41</v>
      </c>
      <c r="G8" s="137" t="s">
        <v>21</v>
      </c>
      <c r="H8" s="146" t="s">
        <v>22</v>
      </c>
      <c r="I8" s="119" t="s">
        <v>23</v>
      </c>
      <c r="J8" s="118" t="s">
        <v>24</v>
      </c>
      <c r="K8" s="118" t="s">
        <v>25</v>
      </c>
      <c r="L8" s="120" t="s">
        <v>26</v>
      </c>
      <c r="M8" s="121"/>
      <c r="N8" s="123" t="s">
        <v>2</v>
      </c>
      <c r="O8" s="125" t="s">
        <v>27</v>
      </c>
      <c r="P8" s="139" t="s">
        <v>46</v>
      </c>
      <c r="Q8" s="17"/>
    </row>
    <row r="9" spans="1:18" ht="36" customHeight="1" thickTop="1" thickBot="1">
      <c r="A9" s="107"/>
      <c r="B9" s="112" t="s">
        <v>42</v>
      </c>
      <c r="C9" s="112"/>
      <c r="D9" s="135"/>
      <c r="E9" s="112"/>
      <c r="F9" s="136"/>
      <c r="G9" s="138"/>
      <c r="H9" s="146" t="s">
        <v>29</v>
      </c>
      <c r="I9" s="119" t="s">
        <v>29</v>
      </c>
      <c r="J9" s="119"/>
      <c r="K9" s="119" t="s">
        <v>30</v>
      </c>
      <c r="L9" s="142" t="s">
        <v>31</v>
      </c>
      <c r="M9" s="144" t="s">
        <v>32</v>
      </c>
      <c r="N9" s="123"/>
      <c r="O9" s="125"/>
      <c r="P9" s="140"/>
      <c r="Q9" s="17"/>
    </row>
    <row r="10" spans="1:18" ht="37.5" customHeight="1" thickTop="1" thickBot="1">
      <c r="A10" s="107"/>
      <c r="B10" s="112"/>
      <c r="C10" s="112"/>
      <c r="D10" s="135"/>
      <c r="E10" s="112"/>
      <c r="F10" s="136"/>
      <c r="G10" s="88" t="s">
        <v>33</v>
      </c>
      <c r="H10" s="146"/>
      <c r="I10" s="119"/>
      <c r="J10" s="119"/>
      <c r="K10" s="119"/>
      <c r="L10" s="143"/>
      <c r="M10" s="145"/>
      <c r="N10" s="123"/>
      <c r="O10" s="125"/>
      <c r="P10" s="141"/>
      <c r="Q10" s="17"/>
    </row>
    <row r="11" spans="1:18" ht="30" customHeight="1" thickTop="1">
      <c r="A11" s="40">
        <v>1</v>
      </c>
      <c r="B11" s="41">
        <v>42074</v>
      </c>
      <c r="C11" s="89" t="s">
        <v>49</v>
      </c>
      <c r="D11" s="90" t="s">
        <v>57</v>
      </c>
      <c r="E11" s="89" t="s">
        <v>56</v>
      </c>
      <c r="F11" s="90" t="s">
        <v>69</v>
      </c>
      <c r="G11" s="91"/>
      <c r="H11" s="92">
        <f>IF($D$3="si",($G$5/$G$6*G11),IF($D$3="no",G11*$G$4,0))</f>
        <v>0</v>
      </c>
      <c r="I11" s="47"/>
      <c r="J11" s="48">
        <v>6</v>
      </c>
      <c r="K11" s="93"/>
      <c r="L11" s="93"/>
      <c r="M11" s="58"/>
      <c r="N11" s="50">
        <f>SUM(H11:M11)</f>
        <v>6</v>
      </c>
      <c r="O11" s="51"/>
      <c r="P11" s="97">
        <f>N11/0.70355</f>
        <v>8.5281785232037528</v>
      </c>
      <c r="Q11" s="17"/>
    </row>
    <row r="12" spans="1:18" ht="30" customHeight="1">
      <c r="A12" s="53">
        <v>2</v>
      </c>
      <c r="B12" s="41">
        <v>42074</v>
      </c>
      <c r="C12" s="89" t="s">
        <v>49</v>
      </c>
      <c r="D12" s="90" t="s">
        <v>58</v>
      </c>
      <c r="E12" s="89" t="s">
        <v>56</v>
      </c>
      <c r="F12" s="90" t="s">
        <v>69</v>
      </c>
      <c r="G12" s="94"/>
      <c r="H12" s="92">
        <f>IF($D$3="si",($G$5/$G$6*G12),IF($D$3="no",G12*$G$4,0))</f>
        <v>0</v>
      </c>
      <c r="I12" s="47"/>
      <c r="J12" s="48">
        <v>121</v>
      </c>
      <c r="K12" s="93"/>
      <c r="L12" s="49"/>
      <c r="M12" s="58"/>
      <c r="N12" s="50">
        <f>SUM(H12:M12)</f>
        <v>121</v>
      </c>
      <c r="O12" s="56"/>
      <c r="P12" s="97">
        <f t="shared" ref="P12:P13" si="1">N12/0.70355</f>
        <v>171.98493355127567</v>
      </c>
      <c r="Q12" s="17"/>
    </row>
    <row r="13" spans="1:18" ht="30" customHeight="1">
      <c r="A13" s="53">
        <v>3</v>
      </c>
      <c r="B13" s="57">
        <v>42074</v>
      </c>
      <c r="C13" s="89" t="s">
        <v>49</v>
      </c>
      <c r="D13" s="90" t="s">
        <v>59</v>
      </c>
      <c r="E13" s="89" t="s">
        <v>56</v>
      </c>
      <c r="F13" s="90" t="s">
        <v>69</v>
      </c>
      <c r="G13" s="94"/>
      <c r="H13" s="92">
        <f t="shared" ref="H13:H18" si="2">IF($D$3="si",($G$5/$G$6*G13),IF($D$3="no",G13*$G$4,0))</f>
        <v>0</v>
      </c>
      <c r="I13" s="47"/>
      <c r="J13" s="48"/>
      <c r="K13" s="93"/>
      <c r="L13" s="49"/>
      <c r="M13" s="58">
        <v>5</v>
      </c>
      <c r="N13" s="50">
        <f t="shared" ref="N13:N18" si="3">SUM(H13:M13)</f>
        <v>5</v>
      </c>
      <c r="O13" s="56"/>
      <c r="P13" s="97">
        <f t="shared" si="1"/>
        <v>7.106815436003127</v>
      </c>
      <c r="Q13" s="17"/>
    </row>
    <row r="14" spans="1:18" ht="30" customHeight="1">
      <c r="A14" s="53">
        <v>4</v>
      </c>
      <c r="B14" s="57">
        <v>42075</v>
      </c>
      <c r="C14" s="89" t="s">
        <v>49</v>
      </c>
      <c r="D14" s="90" t="s">
        <v>60</v>
      </c>
      <c r="E14" s="89" t="s">
        <v>56</v>
      </c>
      <c r="F14" s="90" t="s">
        <v>69</v>
      </c>
      <c r="G14" s="94"/>
      <c r="H14" s="92">
        <f t="shared" si="2"/>
        <v>0</v>
      </c>
      <c r="I14" s="47"/>
      <c r="J14" s="48"/>
      <c r="K14" s="93"/>
      <c r="L14" s="49"/>
      <c r="M14" s="58">
        <v>10</v>
      </c>
      <c r="N14" s="50">
        <f t="shared" si="3"/>
        <v>10</v>
      </c>
      <c r="O14" s="56"/>
      <c r="P14" s="98">
        <f>N14/0.7091</f>
        <v>14.10238330277817</v>
      </c>
      <c r="Q14" s="17"/>
    </row>
    <row r="15" spans="1:18" ht="30" customHeight="1">
      <c r="A15" s="53">
        <v>5</v>
      </c>
      <c r="B15" s="57"/>
      <c r="C15" s="42"/>
      <c r="D15" s="89"/>
      <c r="E15" s="89"/>
      <c r="F15" s="90"/>
      <c r="G15" s="94"/>
      <c r="H15" s="92">
        <f t="shared" si="2"/>
        <v>0</v>
      </c>
      <c r="I15" s="47"/>
      <c r="J15" s="48"/>
      <c r="K15" s="93"/>
      <c r="L15" s="49"/>
      <c r="M15" s="58"/>
      <c r="N15" s="50">
        <f t="shared" si="3"/>
        <v>0</v>
      </c>
      <c r="O15" s="56"/>
      <c r="P15" s="99"/>
      <c r="Q15" s="17"/>
    </row>
    <row r="16" spans="1:18" ht="30" customHeight="1">
      <c r="A16" s="53">
        <v>6</v>
      </c>
      <c r="B16" s="57"/>
      <c r="C16" s="42"/>
      <c r="D16" s="89"/>
      <c r="E16" s="89"/>
      <c r="F16" s="90"/>
      <c r="G16" s="94"/>
      <c r="H16" s="92">
        <f t="shared" si="2"/>
        <v>0</v>
      </c>
      <c r="I16" s="47"/>
      <c r="J16" s="48"/>
      <c r="K16" s="93"/>
      <c r="L16" s="49"/>
      <c r="M16" s="58"/>
      <c r="N16" s="50">
        <f t="shared" si="3"/>
        <v>0</v>
      </c>
      <c r="O16" s="56"/>
      <c r="P16" s="95"/>
      <c r="Q16" s="17"/>
    </row>
    <row r="17" spans="1:17">
      <c r="A17" s="53">
        <v>7</v>
      </c>
      <c r="B17" s="57"/>
      <c r="C17" s="42"/>
      <c r="D17" s="89"/>
      <c r="E17" s="89"/>
      <c r="F17" s="90"/>
      <c r="G17" s="94"/>
      <c r="H17" s="92">
        <f t="shared" si="2"/>
        <v>0</v>
      </c>
      <c r="I17" s="47"/>
      <c r="J17" s="48"/>
      <c r="K17" s="93"/>
      <c r="L17" s="49"/>
      <c r="M17" s="58"/>
      <c r="N17" s="50">
        <f t="shared" si="3"/>
        <v>0</v>
      </c>
      <c r="O17" s="56"/>
      <c r="P17" s="95"/>
      <c r="Q17" s="17"/>
    </row>
    <row r="18" spans="1:17">
      <c r="A18" s="53">
        <v>8</v>
      </c>
      <c r="B18" s="57"/>
      <c r="C18" s="42"/>
      <c r="D18" s="89"/>
      <c r="E18" s="89"/>
      <c r="F18" s="90"/>
      <c r="G18" s="94"/>
      <c r="H18" s="92">
        <f t="shared" si="2"/>
        <v>0</v>
      </c>
      <c r="I18" s="47"/>
      <c r="J18" s="48"/>
      <c r="K18" s="93"/>
      <c r="L18" s="49"/>
      <c r="M18" s="58"/>
      <c r="N18" s="50">
        <f t="shared" si="3"/>
        <v>0</v>
      </c>
      <c r="O18" s="56"/>
      <c r="P18" s="95"/>
      <c r="Q18" s="17"/>
    </row>
    <row r="19" spans="1:17">
      <c r="A19" s="61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Q19" s="17"/>
    </row>
    <row r="20" spans="1:17">
      <c r="A20" s="65"/>
      <c r="B20" s="66"/>
      <c r="C20" s="67"/>
      <c r="D20" s="68"/>
      <c r="E20" s="68"/>
      <c r="F20" s="69"/>
      <c r="G20" s="70"/>
      <c r="H20" s="71"/>
      <c r="I20" s="72"/>
      <c r="J20" s="72"/>
      <c r="K20" s="72"/>
      <c r="L20" s="72"/>
      <c r="M20" s="72"/>
      <c r="N20" s="73"/>
      <c r="O20" s="74"/>
      <c r="Q20" s="17"/>
    </row>
    <row r="21" spans="1:17">
      <c r="A21" s="61"/>
      <c r="B21" s="75" t="s">
        <v>43</v>
      </c>
      <c r="C21" s="75"/>
      <c r="D21" s="75"/>
      <c r="E21" s="62"/>
      <c r="F21" s="62"/>
      <c r="G21" s="75" t="s">
        <v>44</v>
      </c>
      <c r="H21" s="75"/>
      <c r="I21" s="75"/>
      <c r="J21" s="62"/>
      <c r="K21" s="62"/>
      <c r="L21" s="75" t="s">
        <v>45</v>
      </c>
      <c r="M21" s="75"/>
      <c r="N21" s="75"/>
      <c r="O21" s="62"/>
      <c r="Q21" s="17"/>
    </row>
    <row r="22" spans="1:17">
      <c r="A22" s="61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Q22" s="17"/>
    </row>
    <row r="23" spans="1:17">
      <c r="A23" s="61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Q23" s="17"/>
    </row>
  </sheetData>
  <mergeCells count="26">
    <mergeCell ref="P8:P10"/>
    <mergeCell ref="L9:L10"/>
    <mergeCell ref="M9:M10"/>
    <mergeCell ref="H8:H10"/>
    <mergeCell ref="I8:I10"/>
    <mergeCell ref="J8:J10"/>
    <mergeCell ref="K8:K10"/>
    <mergeCell ref="L8:M8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O8:O10"/>
    <mergeCell ref="B1:C1"/>
    <mergeCell ref="D1:E1"/>
    <mergeCell ref="B2:C2"/>
    <mergeCell ref="D2:E2"/>
    <mergeCell ref="B3:C3"/>
    <mergeCell ref="D3:E3"/>
  </mergeCells>
  <conditionalFormatting sqref="M1">
    <cfRule type="cellIs" dxfId="1" priority="1" operator="notEqual">
      <formula>0</formula>
    </cfRule>
  </conditionalFormatting>
  <dataValidations count="11">
    <dataValidation type="decimal" operator="greaterThanOrEqual" allowBlank="1" showErrorMessage="1" errorTitle="Valore" error="Inserire un numero maggiore o uguale a 0 (zero)!" sqref="H20:M20 H12:H18 J13:L18 I17:I18 J11:M12 H11:I11 M18">
      <formula1>0</formula1>
      <formula2>0</formula2>
    </dataValidation>
    <dataValidation type="whole" operator="greaterThanOrEqual" allowBlank="1" showErrorMessage="1" errorTitle="Valore" error="Inserire un numero maggiore o uguale a 0 (zero)!" sqref="N20 N11:N18">
      <formula1>0</formula1>
      <formula2>0</formula2>
    </dataValidation>
    <dataValidation type="textLength" operator="greaterThan" allowBlank="1" showErrorMessage="1" sqref="D20:E20">
      <formula1>1</formula1>
      <formula2>0</formula2>
    </dataValidation>
    <dataValidation type="textLength" operator="greaterThan" sqref="F20">
      <formula1>1</formula1>
      <formula2>0</formula2>
    </dataValidation>
    <dataValidation type="date" operator="greaterThanOrEqual" showErrorMessage="1" errorTitle="Data" error="Inserire una data superiore al 1/11/2000" sqref="B20 B11:B12">
      <formula1>36831</formula1>
      <formula2>0</formula2>
    </dataValidation>
    <dataValidation type="textLength" operator="greaterThan" allowBlank="1" sqref="C20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$R$1:$R$2</formula1>
    </dataValidation>
  </dataValidations>
  <pageMargins left="0.70866141732283472" right="0.70866141732283472" top="1.62" bottom="0.74803149606299213" header="0.31496062992125984" footer="0.31496062992125984"/>
  <pageSetup paperSize="9" scale="28"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R23"/>
  <sheetViews>
    <sheetView tabSelected="1" view="pageBreakPreview" topLeftCell="D1" zoomScale="60" workbookViewId="0">
      <selection activeCell="P12" sqref="P12"/>
    </sheetView>
  </sheetViews>
  <sheetFormatPr defaultColWidth="8.85546875" defaultRowHeight="18.75"/>
  <cols>
    <col min="1" max="1" width="6.7109375" style="59" customWidth="1"/>
    <col min="2" max="2" width="16.42578125" style="17" customWidth="1"/>
    <col min="3" max="3" width="27.7109375" style="17" customWidth="1"/>
    <col min="4" max="4" width="43.42578125" style="17" bestFit="1" customWidth="1"/>
    <col min="5" max="5" width="22.85546875" style="17" customWidth="1"/>
    <col min="6" max="6" width="42.85546875" style="17" customWidth="1"/>
    <col min="7" max="7" width="18.28515625" style="17" customWidth="1"/>
    <col min="8" max="8" width="26.42578125" style="17" customWidth="1"/>
    <col min="9" max="9" width="22.42578125" style="17" customWidth="1"/>
    <col min="10" max="11" width="25.85546875" style="17" customWidth="1"/>
    <col min="12" max="12" width="25.42578125" style="17" customWidth="1"/>
    <col min="13" max="13" width="19.85546875" style="17" customWidth="1"/>
    <col min="14" max="14" width="30.7109375" style="17" customWidth="1"/>
    <col min="15" max="15" width="27.28515625" style="17" customWidth="1"/>
    <col min="16" max="16" width="19.85546875" style="17" customWidth="1"/>
    <col min="17" max="17" width="19.85546875" style="5" hidden="1" customWidth="1"/>
    <col min="18" max="18" width="31.140625" style="17" customWidth="1"/>
    <col min="19" max="16384" width="8.85546875" style="17"/>
  </cols>
  <sheetData>
    <row r="1" spans="1:18" s="4" customFormat="1" ht="65.25" customHeight="1">
      <c r="A1" s="1"/>
      <c r="B1" s="126" t="s">
        <v>0</v>
      </c>
      <c r="C1" s="126"/>
      <c r="D1" s="127" t="s">
        <v>55</v>
      </c>
      <c r="E1" s="127"/>
      <c r="F1" s="2">
        <v>42064</v>
      </c>
      <c r="G1" s="3" t="s">
        <v>70</v>
      </c>
      <c r="L1" s="4" t="s">
        <v>1</v>
      </c>
      <c r="M1" s="5">
        <f>+P1-N7</f>
        <v>0</v>
      </c>
      <c r="N1" s="6" t="s">
        <v>2</v>
      </c>
      <c r="O1" s="7"/>
      <c r="P1" s="76">
        <f>SUM(H7:M7)</f>
        <v>521.5</v>
      </c>
      <c r="Q1" s="5" t="s">
        <v>37</v>
      </c>
      <c r="R1" s="100">
        <f>SUM(P11:P18)</f>
        <v>133.76</v>
      </c>
    </row>
    <row r="2" spans="1:18" s="4" customFormat="1" ht="57.75" customHeight="1">
      <c r="A2" s="1"/>
      <c r="B2" s="128" t="s">
        <v>4</v>
      </c>
      <c r="C2" s="128"/>
      <c r="D2" s="127"/>
      <c r="E2" s="127"/>
      <c r="F2" s="9"/>
      <c r="G2" s="9"/>
      <c r="N2" s="10" t="s">
        <v>5</v>
      </c>
      <c r="O2" s="11"/>
      <c r="P2" s="12"/>
      <c r="Q2" s="5" t="s">
        <v>6</v>
      </c>
      <c r="R2" s="100"/>
    </row>
    <row r="3" spans="1:18" s="4" customFormat="1" ht="35.25" customHeight="1">
      <c r="A3" s="1"/>
      <c r="B3" s="128" t="s">
        <v>7</v>
      </c>
      <c r="C3" s="128"/>
      <c r="D3" s="127" t="s">
        <v>6</v>
      </c>
      <c r="E3" s="127"/>
      <c r="N3" s="10" t="s">
        <v>8</v>
      </c>
      <c r="O3" s="11"/>
      <c r="P3" s="77">
        <f>+O7</f>
        <v>474</v>
      </c>
      <c r="Q3" s="13"/>
      <c r="R3" s="100">
        <f>SUM(P12:P13)</f>
        <v>121.6</v>
      </c>
    </row>
    <row r="4" spans="1:18" s="4" customFormat="1" ht="35.25" customHeight="1" thickBot="1">
      <c r="A4" s="1"/>
      <c r="D4" s="14"/>
      <c r="E4" s="14"/>
      <c r="F4" s="10" t="s">
        <v>9</v>
      </c>
      <c r="G4" s="78">
        <v>1</v>
      </c>
      <c r="H4" s="16"/>
      <c r="I4" s="16"/>
      <c r="J4" s="17"/>
      <c r="K4" s="17"/>
      <c r="L4" s="17"/>
      <c r="M4" s="17"/>
      <c r="N4" s="18"/>
      <c r="O4" s="19"/>
      <c r="P4" s="20"/>
      <c r="Q4" s="13"/>
      <c r="R4" s="100"/>
    </row>
    <row r="5" spans="1:18" s="4" customFormat="1" ht="43.5" customHeight="1" thickTop="1" thickBot="1">
      <c r="A5" s="1"/>
      <c r="B5" s="21" t="s">
        <v>10</v>
      </c>
      <c r="C5" s="23"/>
      <c r="D5" s="24">
        <v>3</v>
      </c>
      <c r="E5" s="14"/>
      <c r="F5" s="10" t="s">
        <v>38</v>
      </c>
      <c r="G5" s="78">
        <v>1.1100000000000001</v>
      </c>
      <c r="N5" s="103" t="s">
        <v>12</v>
      </c>
      <c r="O5" s="103"/>
      <c r="P5" s="79">
        <f>P1-P2-P3</f>
        <v>47.5</v>
      </c>
      <c r="Q5" s="13"/>
      <c r="R5" s="100">
        <f>R1-R3</f>
        <v>12.159999999999997</v>
      </c>
    </row>
    <row r="6" spans="1:18" s="4" customFormat="1" ht="43.5" customHeight="1" thickTop="1" thickBot="1">
      <c r="A6" s="1"/>
      <c r="B6" s="80" t="s">
        <v>61</v>
      </c>
      <c r="C6" s="80"/>
      <c r="D6" s="14"/>
      <c r="E6" s="14"/>
      <c r="F6" s="10" t="s">
        <v>39</v>
      </c>
      <c r="G6" s="81">
        <v>11.11</v>
      </c>
      <c r="Q6" s="13"/>
    </row>
    <row r="7" spans="1:18" s="4" customFormat="1" ht="27" customHeight="1" thickTop="1" thickBot="1">
      <c r="A7" s="129" t="s">
        <v>15</v>
      </c>
      <c r="B7" s="130"/>
      <c r="C7" s="131"/>
      <c r="D7" s="132" t="s">
        <v>16</v>
      </c>
      <c r="E7" s="133"/>
      <c r="F7" s="133"/>
      <c r="G7" s="82">
        <f t="shared" ref="G7:O7" si="0">SUM(G11:G18)</f>
        <v>0</v>
      </c>
      <c r="H7" s="83">
        <f t="shared" si="0"/>
        <v>0</v>
      </c>
      <c r="I7" s="84">
        <f t="shared" si="0"/>
        <v>0</v>
      </c>
      <c r="J7" s="84">
        <f t="shared" si="0"/>
        <v>47.5</v>
      </c>
      <c r="K7" s="84">
        <f t="shared" si="0"/>
        <v>0</v>
      </c>
      <c r="L7" s="84">
        <f t="shared" si="0"/>
        <v>474</v>
      </c>
      <c r="M7" s="85">
        <f t="shared" si="0"/>
        <v>0</v>
      </c>
      <c r="N7" s="86">
        <f t="shared" si="0"/>
        <v>521.5</v>
      </c>
      <c r="O7" s="87">
        <f t="shared" si="0"/>
        <v>474</v>
      </c>
    </row>
    <row r="8" spans="1:18" ht="36" customHeight="1" thickTop="1" thickBot="1">
      <c r="A8" s="107"/>
      <c r="B8" s="112" t="s">
        <v>28</v>
      </c>
      <c r="C8" s="112" t="s">
        <v>17</v>
      </c>
      <c r="D8" s="134" t="s">
        <v>18</v>
      </c>
      <c r="E8" s="112" t="s">
        <v>40</v>
      </c>
      <c r="F8" s="136" t="s">
        <v>41</v>
      </c>
      <c r="G8" s="137" t="s">
        <v>21</v>
      </c>
      <c r="H8" s="146" t="s">
        <v>22</v>
      </c>
      <c r="I8" s="119" t="s">
        <v>23</v>
      </c>
      <c r="J8" s="118" t="s">
        <v>24</v>
      </c>
      <c r="K8" s="118" t="s">
        <v>25</v>
      </c>
      <c r="L8" s="120" t="s">
        <v>26</v>
      </c>
      <c r="M8" s="121"/>
      <c r="N8" s="123" t="s">
        <v>2</v>
      </c>
      <c r="O8" s="125" t="s">
        <v>27</v>
      </c>
      <c r="P8" s="139" t="s">
        <v>46</v>
      </c>
      <c r="Q8" s="17"/>
    </row>
    <row r="9" spans="1:18" ht="36" customHeight="1" thickTop="1" thickBot="1">
      <c r="A9" s="107"/>
      <c r="B9" s="112" t="s">
        <v>42</v>
      </c>
      <c r="C9" s="112"/>
      <c r="D9" s="135"/>
      <c r="E9" s="112"/>
      <c r="F9" s="136"/>
      <c r="G9" s="138"/>
      <c r="H9" s="146" t="s">
        <v>29</v>
      </c>
      <c r="I9" s="119" t="s">
        <v>29</v>
      </c>
      <c r="J9" s="119"/>
      <c r="K9" s="119" t="s">
        <v>30</v>
      </c>
      <c r="L9" s="142" t="s">
        <v>31</v>
      </c>
      <c r="M9" s="144" t="s">
        <v>32</v>
      </c>
      <c r="N9" s="123"/>
      <c r="O9" s="125"/>
      <c r="P9" s="140"/>
      <c r="Q9" s="17"/>
    </row>
    <row r="10" spans="1:18" ht="37.5" customHeight="1" thickTop="1" thickBot="1">
      <c r="A10" s="107"/>
      <c r="B10" s="112"/>
      <c r="C10" s="112"/>
      <c r="D10" s="135"/>
      <c r="E10" s="112"/>
      <c r="F10" s="136"/>
      <c r="G10" s="88" t="s">
        <v>33</v>
      </c>
      <c r="H10" s="146"/>
      <c r="I10" s="119"/>
      <c r="J10" s="119"/>
      <c r="K10" s="119"/>
      <c r="L10" s="143"/>
      <c r="M10" s="145"/>
      <c r="N10" s="123"/>
      <c r="O10" s="125"/>
      <c r="P10" s="141"/>
      <c r="Q10" s="17"/>
    </row>
    <row r="11" spans="1:18" ht="30" customHeight="1" thickTop="1">
      <c r="A11" s="40">
        <v>1</v>
      </c>
      <c r="B11" s="41">
        <v>42080</v>
      </c>
      <c r="C11" s="89" t="s">
        <v>62</v>
      </c>
      <c r="D11" s="90" t="s">
        <v>64</v>
      </c>
      <c r="E11" s="89" t="s">
        <v>63</v>
      </c>
      <c r="F11" s="90" t="s">
        <v>71</v>
      </c>
      <c r="G11" s="91"/>
      <c r="H11" s="92">
        <f>IF($D$3="si",($G$5/$G$6*G11),IF($D$3="no",G11*$G$4,0))</f>
        <v>0</v>
      </c>
      <c r="I11" s="47"/>
      <c r="J11" s="48">
        <v>47.5</v>
      </c>
      <c r="K11" s="93"/>
      <c r="L11" s="93"/>
      <c r="M11" s="58"/>
      <c r="N11" s="50">
        <f>SUM(H11:M11)</f>
        <v>47.5</v>
      </c>
      <c r="O11" s="51"/>
      <c r="P11" s="97">
        <v>12.16</v>
      </c>
      <c r="Q11" s="17"/>
    </row>
    <row r="12" spans="1:18" ht="30" customHeight="1">
      <c r="A12" s="53">
        <v>2</v>
      </c>
      <c r="B12" s="41">
        <v>42082</v>
      </c>
      <c r="C12" s="89" t="s">
        <v>62</v>
      </c>
      <c r="D12" s="90" t="s">
        <v>65</v>
      </c>
      <c r="E12" s="89" t="s">
        <v>63</v>
      </c>
      <c r="F12" s="90" t="s">
        <v>71</v>
      </c>
      <c r="G12" s="94"/>
      <c r="H12" s="92">
        <f>IF($D$3="si",($G$5/$G$6*G12),IF($D$3="no",G12*$G$4,0))</f>
        <v>0</v>
      </c>
      <c r="I12" s="47"/>
      <c r="J12" s="48"/>
      <c r="K12" s="93"/>
      <c r="L12" s="49">
        <v>414</v>
      </c>
      <c r="M12" s="58"/>
      <c r="N12" s="50">
        <f>SUM(H12:M12)</f>
        <v>414</v>
      </c>
      <c r="O12" s="56">
        <v>414</v>
      </c>
      <c r="P12" s="97">
        <v>106.21</v>
      </c>
      <c r="Q12" s="17"/>
    </row>
    <row r="13" spans="1:18" ht="30" customHeight="1">
      <c r="A13" s="53">
        <v>3</v>
      </c>
      <c r="B13" s="57">
        <v>42082</v>
      </c>
      <c r="C13" s="89" t="s">
        <v>62</v>
      </c>
      <c r="D13" s="90" t="s">
        <v>66</v>
      </c>
      <c r="E13" s="89" t="s">
        <v>63</v>
      </c>
      <c r="F13" s="90" t="s">
        <v>71</v>
      </c>
      <c r="G13" s="94"/>
      <c r="H13" s="92">
        <f t="shared" ref="H13:H18" si="1">IF($D$3="si",($G$5/$G$6*G13),IF($D$3="no",G13*$G$4,0))</f>
        <v>0</v>
      </c>
      <c r="I13" s="47"/>
      <c r="J13" s="48"/>
      <c r="K13" s="93"/>
      <c r="L13" s="49">
        <v>60</v>
      </c>
      <c r="M13" s="58"/>
      <c r="N13" s="50">
        <f t="shared" ref="N13:N18" si="2">SUM(H13:M13)</f>
        <v>60</v>
      </c>
      <c r="O13" s="56">
        <v>60</v>
      </c>
      <c r="P13" s="98">
        <v>15.39</v>
      </c>
      <c r="Q13" s="17"/>
    </row>
    <row r="14" spans="1:18" ht="30" customHeight="1">
      <c r="A14" s="53">
        <v>4</v>
      </c>
      <c r="B14" s="57"/>
      <c r="C14" s="42"/>
      <c r="D14" s="89"/>
      <c r="E14" s="89"/>
      <c r="F14" s="90"/>
      <c r="G14" s="94"/>
      <c r="H14" s="92">
        <f t="shared" si="1"/>
        <v>0</v>
      </c>
      <c r="I14" s="47"/>
      <c r="J14" s="48"/>
      <c r="K14" s="93"/>
      <c r="L14" s="49"/>
      <c r="M14" s="58"/>
      <c r="N14" s="50">
        <f t="shared" si="2"/>
        <v>0</v>
      </c>
      <c r="O14" s="56"/>
      <c r="P14" s="95"/>
      <c r="Q14" s="17"/>
    </row>
    <row r="15" spans="1:18" ht="30" customHeight="1">
      <c r="A15" s="53">
        <v>5</v>
      </c>
      <c r="B15" s="57"/>
      <c r="C15" s="42"/>
      <c r="D15" s="89"/>
      <c r="E15" s="89"/>
      <c r="F15" s="90"/>
      <c r="G15" s="94"/>
      <c r="H15" s="92">
        <f t="shared" si="1"/>
        <v>0</v>
      </c>
      <c r="I15" s="47"/>
      <c r="J15" s="48"/>
      <c r="K15" s="93"/>
      <c r="L15" s="49"/>
      <c r="M15" s="58"/>
      <c r="N15" s="50">
        <f t="shared" si="2"/>
        <v>0</v>
      </c>
      <c r="O15" s="56"/>
      <c r="P15" s="96"/>
      <c r="Q15" s="17"/>
    </row>
    <row r="16" spans="1:18" ht="30" customHeight="1">
      <c r="A16" s="53">
        <v>6</v>
      </c>
      <c r="B16" s="57"/>
      <c r="C16" s="42"/>
      <c r="D16" s="89"/>
      <c r="E16" s="89"/>
      <c r="F16" s="90"/>
      <c r="G16" s="94"/>
      <c r="H16" s="92">
        <f t="shared" si="1"/>
        <v>0</v>
      </c>
      <c r="I16" s="47"/>
      <c r="J16" s="48"/>
      <c r="K16" s="93"/>
      <c r="L16" s="49"/>
      <c r="M16" s="58"/>
      <c r="N16" s="50">
        <f t="shared" si="2"/>
        <v>0</v>
      </c>
      <c r="O16" s="56"/>
      <c r="P16" s="95"/>
      <c r="Q16" s="17"/>
    </row>
    <row r="17" spans="1:17">
      <c r="A17" s="53">
        <v>7</v>
      </c>
      <c r="B17" s="57"/>
      <c r="C17" s="42"/>
      <c r="D17" s="89"/>
      <c r="E17" s="89"/>
      <c r="F17" s="90"/>
      <c r="G17" s="94"/>
      <c r="H17" s="92">
        <f t="shared" si="1"/>
        <v>0</v>
      </c>
      <c r="I17" s="47"/>
      <c r="J17" s="48"/>
      <c r="K17" s="93"/>
      <c r="L17" s="49"/>
      <c r="M17" s="58"/>
      <c r="N17" s="50">
        <f t="shared" si="2"/>
        <v>0</v>
      </c>
      <c r="O17" s="56"/>
      <c r="P17" s="95"/>
      <c r="Q17" s="17"/>
    </row>
    <row r="18" spans="1:17">
      <c r="A18" s="53">
        <v>8</v>
      </c>
      <c r="B18" s="57"/>
      <c r="C18" s="42"/>
      <c r="D18" s="89"/>
      <c r="E18" s="89"/>
      <c r="F18" s="90"/>
      <c r="G18" s="94"/>
      <c r="H18" s="92">
        <f t="shared" si="1"/>
        <v>0</v>
      </c>
      <c r="I18" s="47"/>
      <c r="J18" s="48"/>
      <c r="K18" s="93"/>
      <c r="L18" s="49"/>
      <c r="M18" s="58"/>
      <c r="N18" s="50">
        <f t="shared" si="2"/>
        <v>0</v>
      </c>
      <c r="O18" s="56"/>
      <c r="P18" s="95"/>
      <c r="Q18" s="17"/>
    </row>
    <row r="19" spans="1:17">
      <c r="A19" s="61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Q19" s="17"/>
    </row>
    <row r="20" spans="1:17">
      <c r="A20" s="65"/>
      <c r="B20" s="66"/>
      <c r="C20" s="67"/>
      <c r="D20" s="68"/>
      <c r="E20" s="68"/>
      <c r="F20" s="69"/>
      <c r="G20" s="70"/>
      <c r="H20" s="71"/>
      <c r="I20" s="72"/>
      <c r="J20" s="72"/>
      <c r="K20" s="72"/>
      <c r="L20" s="72"/>
      <c r="M20" s="72"/>
      <c r="N20" s="73"/>
      <c r="O20" s="74"/>
      <c r="Q20" s="17"/>
    </row>
    <row r="21" spans="1:17">
      <c r="A21" s="61"/>
      <c r="B21" s="75" t="s">
        <v>43</v>
      </c>
      <c r="C21" s="75"/>
      <c r="D21" s="75"/>
      <c r="E21" s="62"/>
      <c r="F21" s="62"/>
      <c r="G21" s="75" t="s">
        <v>44</v>
      </c>
      <c r="H21" s="75"/>
      <c r="I21" s="75"/>
      <c r="J21" s="62"/>
      <c r="K21" s="62"/>
      <c r="L21" s="75" t="s">
        <v>45</v>
      </c>
      <c r="M21" s="75"/>
      <c r="N21" s="75"/>
      <c r="O21" s="62"/>
      <c r="Q21" s="17"/>
    </row>
    <row r="22" spans="1:17">
      <c r="A22" s="61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Q22" s="17"/>
    </row>
    <row r="23" spans="1:17">
      <c r="A23" s="61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Q23" s="17"/>
    </row>
  </sheetData>
  <mergeCells count="26">
    <mergeCell ref="B1:C1"/>
    <mergeCell ref="D1:E1"/>
    <mergeCell ref="B2:C2"/>
    <mergeCell ref="D2:E2"/>
    <mergeCell ref="B3:C3"/>
    <mergeCell ref="D3:E3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O8:O10"/>
    <mergeCell ref="P8:P10"/>
    <mergeCell ref="L9:L10"/>
    <mergeCell ref="M9:M10"/>
    <mergeCell ref="H8:H10"/>
    <mergeCell ref="I8:I10"/>
    <mergeCell ref="J8:J10"/>
    <mergeCell ref="K8:K10"/>
    <mergeCell ref="L8:M8"/>
    <mergeCell ref="N8:N10"/>
  </mergeCells>
  <conditionalFormatting sqref="M1">
    <cfRule type="cellIs" dxfId="0" priority="1" operator="notEqual">
      <formula>0</formula>
    </cfRule>
  </conditionalFormatting>
  <dataValidations count="11">
    <dataValidation type="textLength" operator="greaterThan" allowBlank="1" sqref="C20">
      <formula1>1</formula1>
      <formula2>0</formula2>
    </dataValidation>
    <dataValidation type="date" operator="greaterThanOrEqual" showErrorMessage="1" errorTitle="Data" error="Inserire una data superiore al 1/11/2000" sqref="B20 B11:B12">
      <formula1>36831</formula1>
      <formula2>0</formula2>
    </dataValidation>
    <dataValidation type="textLength" operator="greaterThan" sqref="F20">
      <formula1>1</formula1>
      <formula2>0</formula2>
    </dataValidation>
    <dataValidation type="textLength" operator="greaterThan" allowBlank="1" showErrorMessage="1" sqref="D20:E20">
      <formula1>1</formula1>
      <formula2>0</formula2>
    </dataValidation>
    <dataValidation type="whole" operator="greaterThanOrEqual" allowBlank="1" showErrorMessage="1" errorTitle="Valore" error="Inserire un numero maggiore o uguale a 0 (zero)!" sqref="N20 N11:N18">
      <formula1>0</formula1>
      <formula2>0</formula2>
    </dataValidation>
    <dataValidation type="decimal" operator="greaterThanOrEqual" allowBlank="1" showErrorMessage="1" errorTitle="Valore" error="Inserire un numero maggiore o uguale a 0 (zero)!" sqref="H20:M20 H12:H18 J13:L18 I17:I18 J11:M12 H11:I11 M18">
      <formula1>0</formula1>
      <formula2>0</formula2>
    </dataValidation>
    <dataValidation type="list" allowBlank="1" showInputMessage="1" showErrorMessage="1" sqref="D3:E3">
      <formula1>$R$1:$R$2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</dataValidations>
  <pageMargins left="0.70866141732283472" right="0.70866141732283472" top="1.74" bottom="0.74803149606299213" header="0.31496062992125984" footer="0.31496062992125984"/>
  <pageSetup paperSize="9" scale="30"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Expense EURO</vt:lpstr>
      <vt:lpstr>Expense Value UK Pound</vt:lpstr>
      <vt:lpstr>Expense Value UAE Dir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Simonetta Gallucci</dc:creator>
  <cp:lastModifiedBy>Simonetta</cp:lastModifiedBy>
  <cp:lastPrinted>2015-03-31T06:50:37Z</cp:lastPrinted>
  <dcterms:created xsi:type="dcterms:W3CDTF">2013-11-13T16:07:28Z</dcterms:created>
  <dcterms:modified xsi:type="dcterms:W3CDTF">2015-03-31T07:26:14Z</dcterms:modified>
</cp:coreProperties>
</file>