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3"/>
  </bookViews>
  <sheets>
    <sheet name="EURO" sheetId="1" r:id="rId1"/>
    <sheet name="TL" sheetId="2" r:id="rId2"/>
    <sheet name="LBP" sheetId="3" r:id="rId3"/>
    <sheet name="USD" sheetId="4" r:id="rId4"/>
  </sheets>
  <calcPr calcId="125725" iterateDelta="1E-4"/>
</workbook>
</file>

<file path=xl/calcChain.xml><?xml version="1.0" encoding="utf-8"?>
<calcChain xmlns="http://schemas.openxmlformats.org/spreadsheetml/2006/main">
  <c r="Q5" i="4"/>
  <c r="Q3"/>
  <c r="Q1"/>
  <c r="O7"/>
  <c r="M7"/>
  <c r="L7"/>
  <c r="K7"/>
  <c r="J7"/>
  <c r="I7"/>
  <c r="H7"/>
  <c r="G7"/>
  <c r="P18"/>
  <c r="N18"/>
  <c r="H18"/>
  <c r="P17"/>
  <c r="N17"/>
  <c r="H17"/>
  <c r="P16"/>
  <c r="H16"/>
  <c r="N16" s="1"/>
  <c r="P15"/>
  <c r="H15"/>
  <c r="N15" s="1"/>
  <c r="P14"/>
  <c r="N14"/>
  <c r="H14"/>
  <c r="P13"/>
  <c r="H13"/>
  <c r="N13" s="1"/>
  <c r="N12"/>
  <c r="N7" s="1"/>
  <c r="H12"/>
  <c r="H11"/>
  <c r="N11" s="1"/>
  <c r="P3"/>
  <c r="P1" l="1"/>
  <c r="P5" l="1"/>
  <c r="M1"/>
  <c r="H12" i="3" l="1"/>
  <c r="N12" s="1"/>
  <c r="H11"/>
  <c r="N11" s="1"/>
  <c r="P18"/>
  <c r="N18"/>
  <c r="H18"/>
  <c r="P17"/>
  <c r="N17"/>
  <c r="H17"/>
  <c r="P16"/>
  <c r="H16"/>
  <c r="N16" s="1"/>
  <c r="P15"/>
  <c r="H15"/>
  <c r="N15" s="1"/>
  <c r="P14"/>
  <c r="N14"/>
  <c r="H14"/>
  <c r="P13"/>
  <c r="N13"/>
  <c r="H13"/>
  <c r="O7"/>
  <c r="M7"/>
  <c r="L7"/>
  <c r="K7"/>
  <c r="J7"/>
  <c r="I7"/>
  <c r="G7"/>
  <c r="Q3"/>
  <c r="P3"/>
  <c r="Q1"/>
  <c r="Q5" l="1"/>
  <c r="N7"/>
  <c r="H7"/>
  <c r="P1" s="1"/>
  <c r="M1" l="1"/>
  <c r="P5"/>
  <c r="Q5" i="2" l="1"/>
  <c r="Q3"/>
  <c r="Q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N7" l="1"/>
  <c r="H7"/>
  <c r="P1" s="1"/>
  <c r="P5" l="1"/>
  <c r="M1"/>
  <c r="N19" i="1" l="1"/>
  <c r="P26" l="1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8"/>
  <c r="H18"/>
  <c r="N18" s="1"/>
  <c r="P17"/>
  <c r="H17"/>
  <c r="N17" s="1"/>
  <c r="P16"/>
  <c r="N16"/>
  <c r="H16"/>
  <c r="P15"/>
  <c r="H15"/>
  <c r="N15" s="1"/>
  <c r="P14"/>
  <c r="H14"/>
  <c r="N14" s="1"/>
  <c r="P13"/>
  <c r="H13"/>
  <c r="N13" s="1"/>
  <c r="P12"/>
  <c r="H12"/>
  <c r="N12" s="1"/>
  <c r="P11"/>
  <c r="H11"/>
  <c r="N11" s="1"/>
  <c r="O7"/>
  <c r="P3" s="1"/>
  <c r="M7"/>
  <c r="L7"/>
  <c r="K7"/>
  <c r="J7"/>
  <c r="I7"/>
  <c r="G7"/>
  <c r="N7" l="1"/>
  <c r="P7" s="1"/>
  <c r="H7"/>
  <c r="P1" s="1"/>
  <c r="P5" l="1"/>
  <c r="M1"/>
</calcChain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E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<sst xmlns="http://schemas.openxmlformats.org/spreadsheetml/2006/main" count="267" uniqueCount="72">
  <si>
    <t>Nominativo</t>
  </si>
  <si>
    <t>Davide Romualdi</t>
  </si>
  <si>
    <t>03_01</t>
  </si>
  <si>
    <t>Check</t>
  </si>
  <si>
    <t>Totale Rimb. Spese -</t>
  </si>
  <si>
    <t>si</t>
  </si>
  <si>
    <t>Responsabile</t>
  </si>
  <si>
    <t>Alessandro Scarafile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</si>
  <si>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</si>
  <si>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</si>
  <si>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</si>
  <si>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</si>
  <si>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</si>
  <si>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</si>
  <si>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</si>
  <si>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Costo carburante -</t>
  </si>
  <si>
    <t>TOTALE DOVUTO</t>
  </si>
  <si>
    <t>(importi in Euro € )</t>
  </si>
  <si>
    <t>Consumo autovettura -</t>
  </si>
  <si>
    <t>SPESE ITALIA</t>
  </si>
  <si>
    <t>TOTALI DEL MESE</t>
  </si>
  <si>
    <t>COMMESSA</t>
  </si>
  <si>
    <t>DESCRIZIONE 
(specificare tipologia di spesa)</t>
  </si>
  <si>
    <t>Indirizzo</t>
  </si>
  <si>
    <t>Città
(Inserire "Milano" o altra città ove è stata effettuata la spesa)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</si>
  <si>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</si>
  <si>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</si>
  <si>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</si>
  <si>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</si>
  <si>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</si>
  <si>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SPESE VITTO  / ALLOGGIO</t>
  </si>
  <si>
    <t>Totale SPESA</t>
  </si>
  <si>
    <t>di cui SPESA TOTALE CON CARTA CREDITO AZIENDALE</t>
  </si>
  <si>
    <t>Indeducibile</t>
  </si>
  <si>
    <t>DATA</t>
  </si>
  <si>
    <t>VARIE (Taxi / BUS / VARIE)</t>
  </si>
  <si>
    <t>Fatture / Ricevute Fiscali</t>
  </si>
  <si>
    <t>Scontrini Fiscali</t>
  </si>
  <si>
    <t>KM</t>
  </si>
  <si>
    <t>D/P EGYPT</t>
  </si>
  <si>
    <t>Uso Auto personale</t>
  </si>
  <si>
    <t>Somma Lombardo</t>
  </si>
  <si>
    <t>Casello  Lainate</t>
  </si>
  <si>
    <t>Lainate</t>
  </si>
  <si>
    <t>Parcheggio aeroporto 4gg</t>
  </si>
  <si>
    <t>Parcheggio aeroporto 3gg</t>
  </si>
  <si>
    <t>TAXI - Aeroporto &gt; Hotel</t>
  </si>
  <si>
    <t>Beirut</t>
  </si>
  <si>
    <t>Prelievo 100€</t>
  </si>
  <si>
    <t>Cibo/Bevande</t>
  </si>
  <si>
    <t>Firma Dipendente</t>
  </si>
  <si>
    <t>Verifica Amministrativa</t>
  </si>
  <si>
    <t>Autorizzazione Responsabile Amministrativo</t>
  </si>
  <si>
    <t>Romualdi Davide</t>
  </si>
  <si>
    <t>03_02</t>
  </si>
  <si>
    <t>(importi in Valuta TL)</t>
  </si>
  <si>
    <t>SPESE ESTERO</t>
  </si>
  <si>
    <t>Paese</t>
  </si>
  <si>
    <t>Valuta</t>
  </si>
  <si>
    <t>SPESE VITTO / ALLOGGIO</t>
  </si>
  <si>
    <t>Controvalore € Carta Credito</t>
  </si>
  <si>
    <t>Cibi/Bevande</t>
  </si>
  <si>
    <t>Turchia</t>
  </si>
  <si>
    <t>TL</t>
  </si>
  <si>
    <t>03_03</t>
  </si>
  <si>
    <t>(importi in Valuta LBP)</t>
  </si>
  <si>
    <t>Libano</t>
  </si>
  <si>
    <t>LBP</t>
  </si>
  <si>
    <t>03_04</t>
  </si>
  <si>
    <t>(importi in Valuta USD)</t>
  </si>
  <si>
    <t>USD</t>
  </si>
  <si>
    <t>D/P LIBANO</t>
  </si>
</sst>
</file>

<file path=xl/styles.xml><?xml version="1.0" encoding="utf-8"?>
<styleSheet xmlns="http://schemas.openxmlformats.org/spreadsheetml/2006/main">
  <numFmts count="10"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#,##0.00_ ;\-#,##0.00\ "/>
    <numFmt numFmtId="174" formatCode="&quot;€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4"/>
      <color rgb="FF000000"/>
      <name val="Tahoma"/>
      <family val="2"/>
      <charset val="1"/>
    </font>
    <font>
      <b/>
      <sz val="14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165" fontId="8" fillId="0" borderId="0" applyFill="0" applyBorder="0" applyAlignment="0" applyProtection="0"/>
  </cellStyleXfs>
  <cellXfs count="99">
    <xf numFmtId="0" fontId="0" fillId="0" borderId="0" xfId="0"/>
    <xf numFmtId="0" fontId="5" fillId="0" borderId="0" xfId="0" applyNumberFormat="1" applyFont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3" borderId="7" xfId="0" applyNumberFormat="1" applyFont="1" applyFill="1" applyBorder="1" applyAlignment="1" applyProtection="1">
      <alignment horizontal="left" vertical="center"/>
    </xf>
    <xf numFmtId="165" fontId="6" fillId="3" borderId="8" xfId="2" applyFont="1" applyFill="1" applyBorder="1" applyAlignment="1" applyProtection="1">
      <alignment horizontal="right" vertical="center"/>
    </xf>
    <xf numFmtId="49" fontId="6" fillId="2" borderId="6" xfId="0" applyNumberFormat="1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left" vertical="center"/>
    </xf>
    <xf numFmtId="0" fontId="5" fillId="2" borderId="7" xfId="0" applyNumberFormat="1" applyFont="1" applyFill="1" applyBorder="1" applyAlignment="1" applyProtection="1">
      <alignment horizontal="left" vertical="center"/>
    </xf>
    <xf numFmtId="166" fontId="6" fillId="2" borderId="8" xfId="2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5" fontId="5" fillId="2" borderId="8" xfId="2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166" fontId="6" fillId="2" borderId="11" xfId="2" applyNumberFormat="1" applyFont="1" applyFill="1" applyBorder="1" applyAlignment="1" applyProtection="1">
      <alignment horizontal="right" vertical="center"/>
      <protection locked="0"/>
    </xf>
    <xf numFmtId="0" fontId="5" fillId="2" borderId="6" xfId="0" applyNumberFormat="1" applyFont="1" applyFill="1" applyBorder="1" applyAlignment="1" applyProtection="1">
      <alignment vertical="center"/>
    </xf>
    <xf numFmtId="0" fontId="5" fillId="2" borderId="7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6" fillId="4" borderId="12" xfId="0" applyNumberFormat="1" applyFont="1" applyFill="1" applyBorder="1" applyAlignment="1" applyProtection="1">
      <alignment horizontal="center" vertical="center"/>
    </xf>
    <xf numFmtId="166" fontId="6" fillId="4" borderId="13" xfId="0" applyNumberFormat="1" applyFont="1" applyFill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167" fontId="5" fillId="2" borderId="14" xfId="2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2" xfId="0" applyNumberFormat="1" applyFont="1" applyFill="1" applyBorder="1" applyAlignment="1" applyProtection="1">
      <alignment vertical="center"/>
    </xf>
    <xf numFmtId="0" fontId="5" fillId="5" borderId="3" xfId="0" applyNumberFormat="1" applyFont="1" applyFill="1" applyBorder="1" applyAlignment="1" applyProtection="1">
      <alignment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/>
    </xf>
    <xf numFmtId="38" fontId="5" fillId="7" borderId="17" xfId="0" applyNumberFormat="1" applyFont="1" applyFill="1" applyBorder="1" applyAlignment="1" applyProtection="1">
      <alignment horizontal="center" vertical="center"/>
    </xf>
    <xf numFmtId="168" fontId="5" fillId="7" borderId="18" xfId="0" applyNumberFormat="1" applyFont="1" applyFill="1" applyBorder="1" applyAlignment="1" applyProtection="1">
      <alignment horizontal="right" vertical="center"/>
    </xf>
    <xf numFmtId="168" fontId="5" fillId="7" borderId="19" xfId="0" applyNumberFormat="1" applyFont="1" applyFill="1" applyBorder="1" applyAlignment="1" applyProtection="1">
      <alignment horizontal="right" vertical="center"/>
    </xf>
    <xf numFmtId="168" fontId="5" fillId="7" borderId="20" xfId="0" applyNumberFormat="1" applyFont="1" applyFill="1" applyBorder="1" applyAlignment="1" applyProtection="1">
      <alignment horizontal="right" vertical="center"/>
    </xf>
    <xf numFmtId="168" fontId="5" fillId="7" borderId="21" xfId="0" applyNumberFormat="1" applyFont="1" applyFill="1" applyBorder="1" applyAlignment="1" applyProtection="1">
      <alignment horizontal="right" vertical="center"/>
    </xf>
    <xf numFmtId="0" fontId="5" fillId="8" borderId="22" xfId="0" applyNumberFormat="1" applyFont="1" applyFill="1" applyBorder="1" applyAlignment="1" applyProtection="1">
      <alignment horizontal="center" vertical="center"/>
    </xf>
    <xf numFmtId="0" fontId="6" fillId="6" borderId="23" xfId="0" applyFont="1" applyFill="1" applyBorder="1" applyAlignment="1" applyProtection="1">
      <alignment horizontal="center" vertical="center"/>
    </xf>
    <xf numFmtId="0" fontId="6" fillId="6" borderId="24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 wrapText="1"/>
    </xf>
    <xf numFmtId="0" fontId="5" fillId="7" borderId="27" xfId="0" applyFont="1" applyFill="1" applyBorder="1" applyAlignment="1" applyProtection="1">
      <alignment horizontal="center" vertical="center" wrapText="1"/>
    </xf>
    <xf numFmtId="0" fontId="5" fillId="7" borderId="28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0" fontId="5" fillId="7" borderId="30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4" fontId="5" fillId="0" borderId="33" xfId="0" applyNumberFormat="1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textRotation="180"/>
    </xf>
    <xf numFmtId="0" fontId="5" fillId="8" borderId="35" xfId="0" applyNumberFormat="1" applyFont="1" applyFill="1" applyBorder="1" applyAlignment="1" applyProtection="1">
      <alignment horizontal="center" vertical="center"/>
    </xf>
    <xf numFmtId="0" fontId="5" fillId="7" borderId="36" xfId="0" applyFont="1" applyFill="1" applyBorder="1" applyAlignment="1" applyProtection="1">
      <alignment horizontal="center" vertical="center" wrapText="1"/>
    </xf>
    <xf numFmtId="0" fontId="5" fillId="7" borderId="37" xfId="0" applyFont="1" applyFill="1" applyBorder="1" applyAlignment="1" applyProtection="1">
      <alignment horizontal="center" vertical="center" wrapText="1"/>
    </xf>
    <xf numFmtId="0" fontId="5" fillId="7" borderId="38" xfId="0" applyFont="1" applyFill="1" applyBorder="1" applyAlignment="1" applyProtection="1">
      <alignment horizontal="center" vertical="center" wrapText="1"/>
    </xf>
    <xf numFmtId="0" fontId="5" fillId="7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4" fontId="5" fillId="0" borderId="34" xfId="0" applyNumberFormat="1" applyFont="1" applyBorder="1" applyAlignment="1" applyProtection="1">
      <alignment horizontal="center" vertical="center" wrapText="1"/>
    </xf>
    <xf numFmtId="0" fontId="6" fillId="6" borderId="24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 vertical="center" wrapText="1"/>
    </xf>
    <xf numFmtId="0" fontId="5" fillId="7" borderId="33" xfId="0" applyFont="1" applyFill="1" applyBorder="1" applyAlignment="1" applyProtection="1">
      <alignment horizontal="center" vertical="center" wrapText="1"/>
    </xf>
    <xf numFmtId="0" fontId="5" fillId="7" borderId="42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169" fontId="5" fillId="8" borderId="43" xfId="0" applyNumberFormat="1" applyFont="1" applyFill="1" applyBorder="1" applyAlignment="1" applyProtection="1">
      <alignment horizontal="center" vertical="center"/>
    </xf>
    <xf numFmtId="170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left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49" fontId="5" fillId="0" borderId="46" xfId="0" applyNumberFormat="1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171" fontId="5" fillId="0" borderId="48" xfId="0" applyNumberFormat="1" applyFont="1" applyBorder="1" applyAlignment="1" applyProtection="1">
      <alignment horizontal="right" vertical="center"/>
    </xf>
    <xf numFmtId="171" fontId="5" fillId="0" borderId="49" xfId="0" applyNumberFormat="1" applyFont="1" applyBorder="1" applyAlignment="1" applyProtection="1">
      <alignment horizontal="right" vertical="center"/>
    </xf>
    <xf numFmtId="171" fontId="5" fillId="0" borderId="49" xfId="0" applyNumberFormat="1" applyFont="1" applyBorder="1" applyAlignment="1" applyProtection="1">
      <alignment horizontal="right" vertical="center"/>
      <protection locked="0"/>
    </xf>
    <xf numFmtId="165" fontId="5" fillId="3" borderId="50" xfId="2" applyFont="1" applyFill="1" applyBorder="1" applyAlignment="1" applyProtection="1">
      <alignment horizontal="right" vertical="center"/>
    </xf>
    <xf numFmtId="4" fontId="5" fillId="2" borderId="47" xfId="0" applyNumberFormat="1" applyFont="1" applyFill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</xf>
    <xf numFmtId="169" fontId="5" fillId="8" borderId="51" xfId="0" applyNumberFormat="1" applyFont="1" applyFill="1" applyBorder="1" applyAlignment="1" applyProtection="1">
      <alignment horizontal="center" vertical="center"/>
    </xf>
    <xf numFmtId="4" fontId="5" fillId="2" borderId="5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4" fontId="6" fillId="0" borderId="34" xfId="0" applyNumberFormat="1" applyFont="1" applyBorder="1" applyAlignment="1" applyProtection="1">
      <alignment horizontal="center" vertical="center" wrapText="1"/>
    </xf>
    <xf numFmtId="173" fontId="5" fillId="3" borderId="50" xfId="2" applyNumberFormat="1" applyFont="1" applyFill="1" applyBorder="1" applyAlignment="1" applyProtection="1">
      <alignment horizontal="right" vertical="center"/>
    </xf>
    <xf numFmtId="2" fontId="6" fillId="3" borderId="8" xfId="2" applyNumberFormat="1" applyFont="1" applyFill="1" applyBorder="1" applyAlignment="1" applyProtection="1">
      <alignment horizontal="right" vertical="center"/>
    </xf>
    <xf numFmtId="2" fontId="6" fillId="2" borderId="8" xfId="2" applyNumberFormat="1" applyFont="1" applyFill="1" applyBorder="1" applyAlignment="1" applyProtection="1">
      <alignment horizontal="right" vertical="center"/>
      <protection locked="0"/>
    </xf>
    <xf numFmtId="2" fontId="6" fillId="2" borderId="11" xfId="2" applyNumberFormat="1" applyFont="1" applyFill="1" applyBorder="1" applyAlignment="1" applyProtection="1">
      <alignment horizontal="right" vertical="center"/>
      <protection locked="0"/>
    </xf>
    <xf numFmtId="2" fontId="6" fillId="4" borderId="13" xfId="0" applyNumberFormat="1" applyFont="1" applyFill="1" applyBorder="1" applyAlignment="1" applyProtection="1">
      <alignment vertical="center"/>
    </xf>
    <xf numFmtId="174" fontId="6" fillId="0" borderId="0" xfId="0" applyNumberFormat="1" applyFont="1" applyAlignment="1" applyProtection="1">
      <alignment vertical="center"/>
    </xf>
    <xf numFmtId="174" fontId="6" fillId="0" borderId="0" xfId="0" applyNumberFormat="1" applyFont="1" applyBorder="1" applyAlignment="1" applyProtection="1">
      <alignment vertical="center"/>
    </xf>
    <xf numFmtId="4" fontId="6" fillId="0" borderId="52" xfId="0" applyNumberFormat="1" applyFont="1" applyBorder="1" applyAlignment="1" applyProtection="1">
      <alignment horizontal="center" vertical="center" wrapText="1"/>
    </xf>
    <xf numFmtId="4" fontId="6" fillId="3" borderId="8" xfId="2" applyNumberFormat="1" applyFont="1" applyFill="1" applyBorder="1" applyAlignment="1" applyProtection="1">
      <alignment horizontal="right" vertical="center"/>
    </xf>
    <xf numFmtId="4" fontId="6" fillId="2" borderId="8" xfId="2" applyNumberFormat="1" applyFont="1" applyFill="1" applyBorder="1" applyAlignment="1" applyProtection="1">
      <alignment horizontal="right" vertical="center"/>
      <protection locked="0"/>
    </xf>
    <xf numFmtId="4" fontId="6" fillId="2" borderId="11" xfId="2" applyNumberFormat="1" applyFont="1" applyFill="1" applyBorder="1" applyAlignment="1" applyProtection="1">
      <alignment horizontal="right" vertical="center"/>
      <protection locked="0"/>
    </xf>
    <xf numFmtId="4" fontId="6" fillId="4" borderId="13" xfId="0" applyNumberFormat="1" applyFont="1" applyFill="1" applyBorder="1" applyAlignment="1" applyProtection="1">
      <alignment vertical="center"/>
    </xf>
    <xf numFmtId="0" fontId="6" fillId="6" borderId="23" xfId="0" applyFont="1" applyFill="1" applyBorder="1" applyAlignment="1" applyProtection="1">
      <alignment horizontal="center" vertical="center"/>
    </xf>
    <xf numFmtId="0" fontId="6" fillId="6" borderId="53" xfId="0" applyFont="1" applyFill="1" applyBorder="1" applyAlignment="1" applyProtection="1">
      <alignment horizontal="center" vertical="center"/>
    </xf>
    <xf numFmtId="0" fontId="5" fillId="7" borderId="54" xfId="0" applyFont="1" applyFill="1" applyBorder="1" applyAlignment="1" applyProtection="1">
      <alignment horizontal="center" vertical="center" wrapText="1"/>
    </xf>
  </cellXfs>
  <cellStyles count="3">
    <cellStyle name="Euro" xfId="2"/>
    <cellStyle name="Normal" xfId="0" builtinId="0"/>
    <cellStyle name="TableStyleLight1" xfId="1"/>
  </cellStyles>
  <dxfs count="9"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="60" zoomScaleNormal="50" workbookViewId="0">
      <selection activeCell="M21" sqref="M21:M22"/>
    </sheetView>
  </sheetViews>
  <sheetFormatPr defaultColWidth="8.85546875" defaultRowHeight="18.75"/>
  <cols>
    <col min="1" max="1" width="6.7109375" style="82" customWidth="1"/>
    <col min="2" max="2" width="19.42578125" style="20" customWidth="1"/>
    <col min="3" max="3" width="25.5703125" style="20" bestFit="1" customWidth="1"/>
    <col min="4" max="4" width="53" style="20" bestFit="1" customWidth="1"/>
    <col min="5" max="5" width="28.7109375" style="20" customWidth="1"/>
    <col min="6" max="6" width="39.42578125" style="20" customWidth="1"/>
    <col min="7" max="7" width="30.42578125" style="20" customWidth="1"/>
    <col min="8" max="8" width="41.140625" style="20" customWidth="1"/>
    <col min="9" max="10" width="26.42578125" style="20" customWidth="1"/>
    <col min="11" max="11" width="19.85546875" style="20" customWidth="1"/>
    <col min="12" max="12" width="22.140625" style="20" customWidth="1"/>
    <col min="13" max="13" width="25.42578125" style="20" customWidth="1"/>
    <col min="14" max="17" width="19.85546875" style="20" customWidth="1"/>
    <col min="18" max="18" width="19.85546875" style="7" customWidth="1"/>
    <col min="19" max="19" width="8.42578125" style="20" customWidth="1"/>
    <col min="20" max="16384" width="8.85546875" style="20"/>
  </cols>
  <sheetData>
    <row r="1" spans="1:19" s="6" customFormat="1" ht="35.25" customHeight="1">
      <c r="A1" s="1"/>
      <c r="B1" s="2" t="s">
        <v>0</v>
      </c>
      <c r="C1" s="2"/>
      <c r="D1" s="2"/>
      <c r="E1" s="3" t="s">
        <v>1</v>
      </c>
      <c r="F1" s="3"/>
      <c r="G1" s="4">
        <v>42064</v>
      </c>
      <c r="H1" s="5" t="s">
        <v>2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267.14480000000003</v>
      </c>
      <c r="Q1" s="7" t="s">
        <v>5</v>
      </c>
    </row>
    <row r="2" spans="1:19" s="6" customFormat="1" ht="35.25" customHeight="1">
      <c r="A2" s="1"/>
      <c r="B2" s="11" t="s">
        <v>6</v>
      </c>
      <c r="C2" s="11"/>
      <c r="D2" s="11"/>
      <c r="E2" s="3" t="s">
        <v>7</v>
      </c>
      <c r="F2" s="3"/>
      <c r="G2" s="12"/>
      <c r="H2" s="12"/>
      <c r="N2" s="13" t="s">
        <v>8</v>
      </c>
      <c r="O2" s="14"/>
      <c r="P2" s="15"/>
      <c r="Q2" s="7" t="s">
        <v>9</v>
      </c>
    </row>
    <row r="3" spans="1:19" s="6" customFormat="1" ht="35.25" customHeight="1">
      <c r="A3" s="1"/>
      <c r="B3" s="11" t="s">
        <v>10</v>
      </c>
      <c r="C3" s="11"/>
      <c r="D3" s="11"/>
      <c r="E3" s="3" t="s">
        <v>9</v>
      </c>
      <c r="F3" s="3"/>
      <c r="N3" s="13" t="s">
        <v>11</v>
      </c>
      <c r="O3" s="14"/>
      <c r="P3" s="15">
        <f>+O7</f>
        <v>100</v>
      </c>
      <c r="Q3" s="16"/>
      <c r="R3" s="17"/>
    </row>
    <row r="4" spans="1:19" s="6" customFormat="1" ht="35.25" customHeight="1" thickBot="1">
      <c r="A4" s="1"/>
      <c r="E4" s="17"/>
      <c r="F4" s="17"/>
      <c r="G4" s="13" t="s">
        <v>12</v>
      </c>
      <c r="H4" s="18">
        <v>0.98877499999999996</v>
      </c>
      <c r="I4" s="19"/>
      <c r="J4" s="19"/>
      <c r="K4" s="19"/>
      <c r="L4" s="20"/>
      <c r="M4" s="20"/>
      <c r="N4" s="21" t="s">
        <v>13</v>
      </c>
      <c r="O4" s="22"/>
      <c r="P4" s="23"/>
      <c r="Q4" s="16"/>
      <c r="R4" s="17"/>
    </row>
    <row r="5" spans="1:19" s="6" customFormat="1" ht="33" customHeight="1" thickTop="1" thickBot="1">
      <c r="A5" s="1"/>
      <c r="B5" s="24" t="s">
        <v>14</v>
      </c>
      <c r="C5" s="25"/>
      <c r="D5" s="26"/>
      <c r="E5" s="27">
        <v>9</v>
      </c>
      <c r="F5" s="17"/>
      <c r="G5" s="13" t="s">
        <v>15</v>
      </c>
      <c r="H5" s="18">
        <v>1.55</v>
      </c>
      <c r="N5" s="28" t="s">
        <v>16</v>
      </c>
      <c r="O5" s="28"/>
      <c r="P5" s="29">
        <f>P1-P2-P3-P4</f>
        <v>167.14480000000003</v>
      </c>
      <c r="Q5" s="16"/>
      <c r="R5" s="17"/>
    </row>
    <row r="6" spans="1:19" s="6" customFormat="1" ht="31.5" customHeight="1" thickTop="1" thickBot="1">
      <c r="A6" s="1"/>
      <c r="B6" s="30" t="s">
        <v>17</v>
      </c>
      <c r="C6" s="30"/>
      <c r="D6" s="30"/>
      <c r="E6" s="17"/>
      <c r="F6" s="17"/>
      <c r="G6" s="13" t="s">
        <v>18</v>
      </c>
      <c r="H6" s="31">
        <v>10</v>
      </c>
      <c r="R6" s="16"/>
      <c r="S6" s="17"/>
    </row>
    <row r="7" spans="1:19" s="6" customFormat="1" ht="27" customHeight="1" thickBot="1">
      <c r="A7" s="32"/>
      <c r="B7" s="33"/>
      <c r="C7" s="33"/>
      <c r="D7" s="34" t="s">
        <v>19</v>
      </c>
      <c r="E7" s="35" t="s">
        <v>20</v>
      </c>
      <c r="F7" s="36"/>
      <c r="G7" s="37">
        <f>SUM(G11:G26)</f>
        <v>192</v>
      </c>
      <c r="H7" s="37">
        <f>SUM(H11:H26)</f>
        <v>189.84479999999999</v>
      </c>
      <c r="I7" s="38">
        <f>SUM(I11:I26)</f>
        <v>37.200000000000003</v>
      </c>
      <c r="J7" s="39">
        <f>SUM(J11:J26)</f>
        <v>25</v>
      </c>
      <c r="K7" s="40">
        <f>SUM(K11:K26)</f>
        <v>0</v>
      </c>
      <c r="L7" s="40">
        <f>SUM(L11:L26)</f>
        <v>0</v>
      </c>
      <c r="M7" s="40">
        <f>SUM(M11:M26)</f>
        <v>15.1</v>
      </c>
      <c r="N7" s="40">
        <f>SUM(N11:N26)</f>
        <v>267.14480000000003</v>
      </c>
      <c r="O7" s="41">
        <f>SUM(O11:O26)</f>
        <v>100</v>
      </c>
      <c r="P7" s="16">
        <f>+N7-SUM(I7:M7)</f>
        <v>189.84480000000002</v>
      </c>
    </row>
    <row r="8" spans="1:19" ht="36" customHeight="1" thickTop="1" thickBot="1">
      <c r="A8" s="42"/>
      <c r="B8" s="43"/>
      <c r="C8" s="44" t="s">
        <v>21</v>
      </c>
      <c r="D8" s="45" t="s">
        <v>22</v>
      </c>
      <c r="E8" s="46" t="s">
        <v>23</v>
      </c>
      <c r="F8" s="47" t="s">
        <v>24</v>
      </c>
      <c r="G8" s="48" t="s">
        <v>25</v>
      </c>
      <c r="H8" s="49" t="s">
        <v>26</v>
      </c>
      <c r="I8" s="50" t="s">
        <v>27</v>
      </c>
      <c r="J8" s="50" t="s">
        <v>28</v>
      </c>
      <c r="K8" s="50" t="s">
        <v>29</v>
      </c>
      <c r="L8" s="51" t="s">
        <v>30</v>
      </c>
      <c r="M8" s="52"/>
      <c r="N8" s="53" t="s">
        <v>31</v>
      </c>
      <c r="O8" s="54" t="s">
        <v>32</v>
      </c>
      <c r="P8" s="55" t="s">
        <v>33</v>
      </c>
      <c r="R8" s="20"/>
    </row>
    <row r="9" spans="1:19" ht="36" customHeight="1" thickTop="1" thickBot="1">
      <c r="A9" s="56"/>
      <c r="B9" s="43" t="s">
        <v>34</v>
      </c>
      <c r="C9" s="46"/>
      <c r="D9" s="46"/>
      <c r="E9" s="46"/>
      <c r="F9" s="47"/>
      <c r="G9" s="48"/>
      <c r="H9" s="57"/>
      <c r="I9" s="58" t="s">
        <v>27</v>
      </c>
      <c r="J9" s="58"/>
      <c r="K9" s="58" t="s">
        <v>35</v>
      </c>
      <c r="L9" s="59" t="s">
        <v>36</v>
      </c>
      <c r="M9" s="60" t="s">
        <v>37</v>
      </c>
      <c r="N9" s="61"/>
      <c r="O9" s="62"/>
      <c r="P9" s="55"/>
      <c r="R9" s="20"/>
    </row>
    <row r="10" spans="1:19" ht="37.5" customHeight="1" thickTop="1" thickBot="1">
      <c r="A10" s="56"/>
      <c r="B10" s="63"/>
      <c r="C10" s="46"/>
      <c r="D10" s="46"/>
      <c r="E10" s="46"/>
      <c r="F10" s="47"/>
      <c r="G10" s="64" t="s">
        <v>38</v>
      </c>
      <c r="H10" s="65"/>
      <c r="I10" s="58"/>
      <c r="J10" s="58"/>
      <c r="K10" s="58"/>
      <c r="L10" s="66"/>
      <c r="M10" s="67"/>
      <c r="N10" s="61"/>
      <c r="O10" s="62"/>
      <c r="P10" s="55"/>
      <c r="R10" s="20"/>
    </row>
    <row r="11" spans="1:19" ht="30" customHeight="1" thickTop="1">
      <c r="A11" s="68">
        <v>1</v>
      </c>
      <c r="B11" s="69">
        <v>42085</v>
      </c>
      <c r="C11" s="70" t="s">
        <v>39</v>
      </c>
      <c r="D11" s="71" t="s">
        <v>40</v>
      </c>
      <c r="E11" s="72" t="s">
        <v>41</v>
      </c>
      <c r="F11" s="72" t="s">
        <v>41</v>
      </c>
      <c r="G11" s="73">
        <v>48</v>
      </c>
      <c r="H11" s="74">
        <f t="shared" ref="H11:H26" si="0">IF($E$3="si",($H$5/$H$6*G11),IF($E$3="no",G11*$H$4,0))</f>
        <v>47.461199999999998</v>
      </c>
      <c r="I11" s="75"/>
      <c r="J11" s="75"/>
      <c r="K11" s="76"/>
      <c r="L11" s="76"/>
      <c r="M11" s="76"/>
      <c r="N11" s="77">
        <f t="shared" ref="N11:N26" si="1">SUM(H11:M11)</f>
        <v>47.461199999999998</v>
      </c>
      <c r="O11" s="78"/>
      <c r="P11" s="79" t="str">
        <f t="shared" ref="P11:P26" si="2">IF($F11="Milano","X","")</f>
        <v/>
      </c>
      <c r="R11" s="20"/>
    </row>
    <row r="12" spans="1:19" ht="30" customHeight="1">
      <c r="A12" s="80">
        <v>2</v>
      </c>
      <c r="B12" s="69">
        <v>42085</v>
      </c>
      <c r="C12" s="70" t="s">
        <v>39</v>
      </c>
      <c r="D12" s="71" t="s">
        <v>42</v>
      </c>
      <c r="E12" s="72" t="s">
        <v>43</v>
      </c>
      <c r="F12" s="72" t="s">
        <v>43</v>
      </c>
      <c r="G12" s="73"/>
      <c r="H12" s="74">
        <f t="shared" si="0"/>
        <v>0</v>
      </c>
      <c r="I12" s="75">
        <v>0.8</v>
      </c>
      <c r="J12" s="75"/>
      <c r="K12" s="76"/>
      <c r="L12" s="76"/>
      <c r="M12" s="76"/>
      <c r="N12" s="77">
        <f t="shared" si="1"/>
        <v>0.8</v>
      </c>
      <c r="O12" s="81"/>
      <c r="P12" s="79" t="str">
        <f t="shared" si="2"/>
        <v/>
      </c>
      <c r="R12" s="20"/>
    </row>
    <row r="13" spans="1:19" ht="30" customHeight="1">
      <c r="A13" s="80">
        <v>3</v>
      </c>
      <c r="B13" s="69">
        <v>42085</v>
      </c>
      <c r="C13" s="70" t="s">
        <v>39</v>
      </c>
      <c r="D13" s="70" t="s">
        <v>44</v>
      </c>
      <c r="E13" s="72" t="s">
        <v>41</v>
      </c>
      <c r="F13" s="72" t="s">
        <v>41</v>
      </c>
      <c r="G13" s="73"/>
      <c r="H13" s="74">
        <f t="shared" si="0"/>
        <v>0</v>
      </c>
      <c r="I13" s="75">
        <v>18</v>
      </c>
      <c r="J13" s="75"/>
      <c r="K13" s="76"/>
      <c r="L13" s="76"/>
      <c r="M13" s="76"/>
      <c r="N13" s="77">
        <f t="shared" si="1"/>
        <v>18</v>
      </c>
      <c r="O13" s="81"/>
      <c r="P13" s="79" t="str">
        <f>IF($F14="Milano","X","")</f>
        <v/>
      </c>
      <c r="R13" s="20"/>
    </row>
    <row r="14" spans="1:19" ht="30" customHeight="1">
      <c r="A14" s="80">
        <v>4</v>
      </c>
      <c r="B14" s="69">
        <v>42088</v>
      </c>
      <c r="C14" s="70" t="s">
        <v>39</v>
      </c>
      <c r="D14" s="70" t="s">
        <v>40</v>
      </c>
      <c r="E14" s="72" t="s">
        <v>41</v>
      </c>
      <c r="F14" s="72" t="s">
        <v>41</v>
      </c>
      <c r="G14" s="73">
        <v>48</v>
      </c>
      <c r="H14" s="74">
        <f t="shared" si="0"/>
        <v>47.461199999999998</v>
      </c>
      <c r="I14" s="75"/>
      <c r="J14" s="75"/>
      <c r="K14" s="76"/>
      <c r="L14" s="76"/>
      <c r="M14" s="76"/>
      <c r="N14" s="77">
        <f t="shared" si="1"/>
        <v>47.461199999999998</v>
      </c>
      <c r="O14" s="81"/>
      <c r="P14" s="79" t="str">
        <f>IF($F15="Milano","X","")</f>
        <v/>
      </c>
      <c r="R14" s="20"/>
    </row>
    <row r="15" spans="1:19" ht="30" customHeight="1">
      <c r="A15" s="80">
        <v>5</v>
      </c>
      <c r="B15" s="69">
        <v>42088</v>
      </c>
      <c r="C15" s="70" t="s">
        <v>39</v>
      </c>
      <c r="D15" s="70" t="s">
        <v>42</v>
      </c>
      <c r="E15" s="72" t="s">
        <v>43</v>
      </c>
      <c r="F15" s="72" t="s">
        <v>43</v>
      </c>
      <c r="G15" s="73"/>
      <c r="H15" s="74">
        <f t="shared" si="0"/>
        <v>0</v>
      </c>
      <c r="I15" s="75">
        <v>0.8</v>
      </c>
      <c r="J15" s="75"/>
      <c r="K15" s="76"/>
      <c r="L15" s="76"/>
      <c r="M15" s="76"/>
      <c r="N15" s="77">
        <f t="shared" si="1"/>
        <v>0.8</v>
      </c>
      <c r="O15" s="81"/>
      <c r="P15" s="79" t="str">
        <f>IF($F15="Milano","X","")</f>
        <v/>
      </c>
      <c r="R15" s="20"/>
    </row>
    <row r="16" spans="1:19" ht="30" customHeight="1">
      <c r="A16" s="80">
        <v>6</v>
      </c>
      <c r="B16" s="69">
        <v>42092</v>
      </c>
      <c r="C16" s="70" t="s">
        <v>71</v>
      </c>
      <c r="D16" s="70" t="s">
        <v>40</v>
      </c>
      <c r="E16" s="72" t="s">
        <v>41</v>
      </c>
      <c r="F16" s="72" t="s">
        <v>41</v>
      </c>
      <c r="G16" s="73">
        <v>48</v>
      </c>
      <c r="H16" s="74">
        <f t="shared" si="0"/>
        <v>47.461199999999998</v>
      </c>
      <c r="I16" s="75"/>
      <c r="J16" s="75"/>
      <c r="K16" s="76"/>
      <c r="L16" s="76"/>
      <c r="M16" s="76"/>
      <c r="N16" s="77">
        <f t="shared" si="1"/>
        <v>47.461199999999998</v>
      </c>
      <c r="O16" s="81"/>
      <c r="P16" s="79" t="str">
        <f>IF($F16="Milano","X","")</f>
        <v/>
      </c>
      <c r="R16" s="20"/>
    </row>
    <row r="17" spans="1:18" ht="30" customHeight="1">
      <c r="A17" s="80">
        <v>7</v>
      </c>
      <c r="B17" s="69">
        <v>42092</v>
      </c>
      <c r="C17" s="70" t="s">
        <v>71</v>
      </c>
      <c r="D17" s="71" t="s">
        <v>42</v>
      </c>
      <c r="E17" s="72" t="s">
        <v>43</v>
      </c>
      <c r="F17" s="72" t="s">
        <v>43</v>
      </c>
      <c r="G17" s="73"/>
      <c r="H17" s="74">
        <f t="shared" si="0"/>
        <v>0</v>
      </c>
      <c r="I17" s="75">
        <v>0.8</v>
      </c>
      <c r="J17" s="75"/>
      <c r="K17" s="76"/>
      <c r="L17" s="76"/>
      <c r="M17" s="76"/>
      <c r="N17" s="77">
        <f t="shared" si="1"/>
        <v>0.8</v>
      </c>
      <c r="O17" s="81"/>
      <c r="P17" s="79" t="str">
        <f t="shared" si="2"/>
        <v/>
      </c>
      <c r="R17" s="20"/>
    </row>
    <row r="18" spans="1:18" ht="30" customHeight="1">
      <c r="A18" s="80">
        <v>8</v>
      </c>
      <c r="B18" s="69">
        <v>42092</v>
      </c>
      <c r="C18" s="70" t="s">
        <v>71</v>
      </c>
      <c r="D18" s="71" t="s">
        <v>45</v>
      </c>
      <c r="E18" s="72" t="s">
        <v>41</v>
      </c>
      <c r="F18" s="72" t="s">
        <v>41</v>
      </c>
      <c r="G18" s="73"/>
      <c r="H18" s="74">
        <f t="shared" si="0"/>
        <v>0</v>
      </c>
      <c r="I18" s="75">
        <v>16</v>
      </c>
      <c r="J18" s="75"/>
      <c r="K18" s="76"/>
      <c r="L18" s="76"/>
      <c r="M18" s="76"/>
      <c r="N18" s="77">
        <f t="shared" si="1"/>
        <v>16</v>
      </c>
      <c r="O18" s="81"/>
      <c r="P18" s="79" t="str">
        <f t="shared" si="2"/>
        <v/>
      </c>
      <c r="R18" s="20"/>
    </row>
    <row r="19" spans="1:18" ht="30" customHeight="1">
      <c r="A19" s="80">
        <v>9</v>
      </c>
      <c r="B19" s="69">
        <v>42092</v>
      </c>
      <c r="C19" s="70" t="s">
        <v>71</v>
      </c>
      <c r="D19" s="71" t="s">
        <v>46</v>
      </c>
      <c r="E19" s="72" t="s">
        <v>47</v>
      </c>
      <c r="F19" s="72" t="s">
        <v>47</v>
      </c>
      <c r="G19" s="73"/>
      <c r="H19" s="74"/>
      <c r="I19" s="75"/>
      <c r="J19" s="75">
        <v>25</v>
      </c>
      <c r="K19" s="76"/>
      <c r="L19" s="76"/>
      <c r="M19" s="76"/>
      <c r="N19" s="77">
        <f t="shared" si="1"/>
        <v>25</v>
      </c>
      <c r="O19" s="81"/>
      <c r="P19" s="79"/>
      <c r="R19" s="20"/>
    </row>
    <row r="20" spans="1:18" ht="30" customHeight="1">
      <c r="A20" s="80">
        <v>10</v>
      </c>
      <c r="B20" s="69">
        <v>42092</v>
      </c>
      <c r="C20" s="70" t="s">
        <v>71</v>
      </c>
      <c r="D20" s="71" t="s">
        <v>48</v>
      </c>
      <c r="E20" s="72" t="s">
        <v>41</v>
      </c>
      <c r="F20" s="72" t="s">
        <v>41</v>
      </c>
      <c r="G20" s="73"/>
      <c r="H20" s="74">
        <f t="shared" si="0"/>
        <v>0</v>
      </c>
      <c r="I20" s="75"/>
      <c r="J20" s="75"/>
      <c r="K20" s="76"/>
      <c r="L20" s="76"/>
      <c r="M20" s="76"/>
      <c r="N20" s="77">
        <f t="shared" si="1"/>
        <v>0</v>
      </c>
      <c r="O20" s="81">
        <v>100</v>
      </c>
      <c r="P20" s="79" t="str">
        <f t="shared" si="2"/>
        <v/>
      </c>
      <c r="R20" s="20"/>
    </row>
    <row r="21" spans="1:18" ht="30" customHeight="1">
      <c r="A21" s="80">
        <v>11</v>
      </c>
      <c r="B21" s="69">
        <v>42092</v>
      </c>
      <c r="C21" s="70" t="s">
        <v>71</v>
      </c>
      <c r="D21" s="71" t="s">
        <v>49</v>
      </c>
      <c r="E21" s="72" t="s">
        <v>41</v>
      </c>
      <c r="F21" s="72" t="s">
        <v>41</v>
      </c>
      <c r="G21" s="73"/>
      <c r="H21" s="74">
        <f t="shared" si="0"/>
        <v>0</v>
      </c>
      <c r="I21" s="75"/>
      <c r="J21" s="75"/>
      <c r="K21" s="76"/>
      <c r="L21" s="76"/>
      <c r="M21" s="76">
        <v>3.9</v>
      </c>
      <c r="N21" s="77">
        <f t="shared" si="1"/>
        <v>3.9</v>
      </c>
      <c r="O21" s="81"/>
      <c r="P21" s="79" t="str">
        <f t="shared" si="2"/>
        <v/>
      </c>
      <c r="R21" s="20"/>
    </row>
    <row r="22" spans="1:18" ht="30" customHeight="1">
      <c r="A22" s="80">
        <v>12</v>
      </c>
      <c r="B22" s="69">
        <v>42092</v>
      </c>
      <c r="C22" s="70" t="s">
        <v>71</v>
      </c>
      <c r="D22" s="71" t="s">
        <v>49</v>
      </c>
      <c r="E22" s="72" t="s">
        <v>41</v>
      </c>
      <c r="F22" s="72" t="s">
        <v>41</v>
      </c>
      <c r="G22" s="73"/>
      <c r="H22" s="74">
        <f t="shared" si="0"/>
        <v>0</v>
      </c>
      <c r="I22" s="75"/>
      <c r="J22" s="75"/>
      <c r="K22" s="76"/>
      <c r="L22" s="76"/>
      <c r="M22" s="76">
        <v>11.2</v>
      </c>
      <c r="N22" s="77">
        <f t="shared" si="1"/>
        <v>11.2</v>
      </c>
      <c r="O22" s="81"/>
      <c r="P22" s="79" t="str">
        <f t="shared" si="2"/>
        <v/>
      </c>
      <c r="R22" s="20"/>
    </row>
    <row r="23" spans="1:18" ht="30" customHeight="1">
      <c r="A23" s="80">
        <v>13</v>
      </c>
      <c r="B23" s="69">
        <v>42094</v>
      </c>
      <c r="C23" s="70" t="s">
        <v>71</v>
      </c>
      <c r="D23" s="71" t="s">
        <v>40</v>
      </c>
      <c r="E23" s="72" t="s">
        <v>41</v>
      </c>
      <c r="F23" s="72" t="s">
        <v>41</v>
      </c>
      <c r="G23" s="73">
        <v>48</v>
      </c>
      <c r="H23" s="74">
        <f t="shared" si="0"/>
        <v>47.461199999999998</v>
      </c>
      <c r="I23" s="75"/>
      <c r="J23" s="75"/>
      <c r="K23" s="76"/>
      <c r="L23" s="76"/>
      <c r="M23" s="76"/>
      <c r="N23" s="77">
        <f t="shared" si="1"/>
        <v>47.461199999999998</v>
      </c>
      <c r="O23" s="81"/>
      <c r="P23" s="79" t="str">
        <f t="shared" si="2"/>
        <v/>
      </c>
      <c r="R23" s="20"/>
    </row>
    <row r="24" spans="1:18" ht="30" customHeight="1">
      <c r="A24" s="80">
        <v>14</v>
      </c>
      <c r="B24" s="69">
        <v>42094</v>
      </c>
      <c r="C24" s="70" t="s">
        <v>71</v>
      </c>
      <c r="D24" s="71" t="s">
        <v>42</v>
      </c>
      <c r="E24" s="72" t="s">
        <v>43</v>
      </c>
      <c r="F24" s="72" t="s">
        <v>43</v>
      </c>
      <c r="G24" s="73"/>
      <c r="H24" s="74">
        <f t="shared" si="0"/>
        <v>0</v>
      </c>
      <c r="I24" s="75">
        <v>0.8</v>
      </c>
      <c r="J24" s="75"/>
      <c r="K24" s="76"/>
      <c r="L24" s="76"/>
      <c r="M24" s="76"/>
      <c r="N24" s="77">
        <f t="shared" si="1"/>
        <v>0.8</v>
      </c>
      <c r="O24" s="81"/>
      <c r="P24" s="79" t="str">
        <f t="shared" si="2"/>
        <v/>
      </c>
      <c r="R24" s="20"/>
    </row>
    <row r="25" spans="1:18" ht="30" customHeight="1">
      <c r="A25" s="80">
        <v>15</v>
      </c>
      <c r="B25" s="69"/>
      <c r="C25" s="70"/>
      <c r="D25" s="71"/>
      <c r="E25" s="72"/>
      <c r="F25" s="72"/>
      <c r="G25" s="73"/>
      <c r="H25" s="74">
        <f t="shared" si="0"/>
        <v>0</v>
      </c>
      <c r="I25" s="75"/>
      <c r="J25" s="75"/>
      <c r="K25" s="76"/>
      <c r="L25" s="76"/>
      <c r="M25" s="76"/>
      <c r="N25" s="77">
        <f t="shared" si="1"/>
        <v>0</v>
      </c>
      <c r="O25" s="81"/>
      <c r="P25" s="79" t="str">
        <f t="shared" si="2"/>
        <v/>
      </c>
      <c r="R25" s="20"/>
    </row>
    <row r="26" spans="1:18" ht="30" customHeight="1">
      <c r="A26" s="80">
        <v>16</v>
      </c>
      <c r="B26" s="69"/>
      <c r="C26" s="70"/>
      <c r="D26" s="71"/>
      <c r="E26" s="72"/>
      <c r="F26" s="72"/>
      <c r="G26" s="73"/>
      <c r="H26" s="74">
        <f t="shared" si="0"/>
        <v>0</v>
      </c>
      <c r="I26" s="75"/>
      <c r="J26" s="75"/>
      <c r="K26" s="76"/>
      <c r="L26" s="76"/>
      <c r="M26" s="76"/>
      <c r="N26" s="77">
        <f t="shared" si="1"/>
        <v>0</v>
      </c>
      <c r="O26" s="81"/>
      <c r="P26" s="79" t="str">
        <f t="shared" si="2"/>
        <v/>
      </c>
      <c r="R26" s="20"/>
    </row>
    <row r="30" spans="1:18">
      <c r="B30" s="20" t="s">
        <v>50</v>
      </c>
      <c r="G30" s="20" t="s">
        <v>51</v>
      </c>
      <c r="L30" s="20" t="s">
        <v>52</v>
      </c>
    </row>
  </sheetData>
  <mergeCells count="24">
    <mergeCell ref="J8:J10"/>
    <mergeCell ref="K8:K10"/>
    <mergeCell ref="L8:M8"/>
    <mergeCell ref="N8:N10"/>
    <mergeCell ref="O8:O10"/>
    <mergeCell ref="P8:P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8" priority="2" operator="notEqual">
      <formula>0</formula>
    </cfRule>
  </conditionalFormatting>
  <conditionalFormatting sqref="M1">
    <cfRule type="cellIs" dxfId="7" priority="1" operator="notEqual">
      <formula>0</formula>
    </cfRule>
  </conditionalFormatting>
  <dataValidations count="13">
    <dataValidation type="textLength" operator="greaterThan" allowBlank="1" sqref="C29">
      <formula1>1</formula1>
      <formula2>0</formula2>
    </dataValidation>
    <dataValidation type="date" operator="greaterThanOrEqual" showErrorMessage="1" errorTitle="Data" error="Inserire una data superiore al 1/11/2000" sqref="B29 B16:B19 B11:B13">
      <formula1>36831</formula1>
      <formula2>0</formula2>
    </dataValidation>
    <dataValidation type="textLength" operator="greaterThan" sqref="F29 G24:G26 G21:G22">
      <formula1>1</formula1>
      <formula2>0</formula2>
    </dataValidation>
    <dataValidation type="textLength" operator="greaterThan" allowBlank="1" showErrorMessage="1" sqref="D29:E29 F25:F26 F22">
      <formula1>1</formula1>
      <formula2>0</formula2>
    </dataValidation>
    <dataValidation type="decimal" operator="greaterThanOrEqual" allowBlank="1" showErrorMessage="1" errorTitle="Valore" error="Inserire un numero maggiore o uguale a 0 (zero)!" sqref="H29:M29 K17:M26 L12:M16 H12:J26 H11:M11">
      <formula1>0</formula1>
      <formula2>0</formula2>
    </dataValidation>
    <dataValidation type="whole" operator="greaterThanOrEqual" allowBlank="1" showErrorMessage="1" errorTitle="Valore" error="Inserire un numero maggiore o uguale a 0 (zero)!" sqref="N29 N11:N26">
      <formula1>0</formula1>
      <formula2>0</formula2>
    </dataValidation>
    <dataValidation type="list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27" bottom="0.74803149606299213" header="0.31496062992125984" footer="0.31496062992125984"/>
  <pageSetup paperSize="9" scale="2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view="pageBreakPreview" topLeftCell="D1" zoomScale="60" zoomScaleNormal="50" workbookViewId="0">
      <selection activeCell="Q11" sqref="Q11:Q12"/>
    </sheetView>
  </sheetViews>
  <sheetFormatPr defaultColWidth="8.85546875" defaultRowHeight="18.75"/>
  <cols>
    <col min="1" max="1" width="6.7109375" style="82" customWidth="1"/>
    <col min="2" max="2" width="19.42578125" style="20" customWidth="1"/>
    <col min="3" max="3" width="25.5703125" style="20" bestFit="1" customWidth="1"/>
    <col min="4" max="4" width="36.140625" style="20" customWidth="1"/>
    <col min="5" max="5" width="28.7109375" style="20" customWidth="1"/>
    <col min="6" max="6" width="39.42578125" style="20" customWidth="1"/>
    <col min="7" max="7" width="30.42578125" style="20" customWidth="1"/>
    <col min="8" max="8" width="41.140625" style="20" customWidth="1"/>
    <col min="9" max="10" width="26.42578125" style="20" customWidth="1"/>
    <col min="11" max="11" width="19.85546875" style="20" customWidth="1"/>
    <col min="12" max="12" width="22.140625" style="20" customWidth="1"/>
    <col min="13" max="13" width="25.42578125" style="20" customWidth="1"/>
    <col min="14" max="16" width="19.85546875" style="20" customWidth="1"/>
    <col min="17" max="17" width="22.7109375" style="7" customWidth="1"/>
    <col min="18" max="18" width="8.42578125" style="20" customWidth="1"/>
    <col min="19" max="16384" width="8.85546875" style="20"/>
  </cols>
  <sheetData>
    <row r="1" spans="1:18" s="6" customFormat="1" ht="35.25" customHeight="1">
      <c r="A1" s="1"/>
      <c r="B1" s="2" t="s">
        <v>0</v>
      </c>
      <c r="C1" s="2"/>
      <c r="D1" s="2" t="s">
        <v>53</v>
      </c>
      <c r="E1" s="3" t="s">
        <v>1</v>
      </c>
      <c r="F1" s="3"/>
      <c r="G1" s="4">
        <v>42064</v>
      </c>
      <c r="H1" s="5" t="s">
        <v>54</v>
      </c>
      <c r="L1" s="6" t="s">
        <v>3</v>
      </c>
      <c r="M1" s="7">
        <f>+P1-N7</f>
        <v>0</v>
      </c>
      <c r="N1" s="8" t="s">
        <v>4</v>
      </c>
      <c r="O1" s="9"/>
      <c r="P1" s="85">
        <f>SUM(H7:M7)</f>
        <v>31.25</v>
      </c>
      <c r="Q1" s="89">
        <f>SUM(Q11:Q12)</f>
        <v>11.22</v>
      </c>
    </row>
    <row r="2" spans="1:18" s="6" customFormat="1" ht="35.25" customHeight="1">
      <c r="A2" s="1"/>
      <c r="B2" s="11" t="s">
        <v>6</v>
      </c>
      <c r="C2" s="11"/>
      <c r="D2" s="11" t="s">
        <v>7</v>
      </c>
      <c r="E2" s="3" t="s">
        <v>7</v>
      </c>
      <c r="F2" s="3"/>
      <c r="G2" s="12"/>
      <c r="H2" s="12"/>
      <c r="N2" s="13" t="s">
        <v>8</v>
      </c>
      <c r="O2" s="14"/>
      <c r="P2" s="86"/>
      <c r="Q2" s="89"/>
    </row>
    <row r="3" spans="1:18" s="6" customFormat="1" ht="35.25" customHeight="1">
      <c r="A3" s="1"/>
      <c r="B3" s="11" t="s">
        <v>10</v>
      </c>
      <c r="C3" s="11"/>
      <c r="D3" s="11" t="s">
        <v>9</v>
      </c>
      <c r="E3" s="3" t="s">
        <v>9</v>
      </c>
      <c r="F3" s="3"/>
      <c r="N3" s="13" t="s">
        <v>11</v>
      </c>
      <c r="O3" s="14"/>
      <c r="P3" s="86">
        <f>+O7</f>
        <v>31.25</v>
      </c>
      <c r="Q3" s="90">
        <f>SUM(Q11:Q12)</f>
        <v>11.22</v>
      </c>
    </row>
    <row r="4" spans="1:18" s="6" customFormat="1" ht="35.25" customHeight="1" thickBot="1">
      <c r="A4" s="1"/>
      <c r="E4" s="17"/>
      <c r="F4" s="17" t="s">
        <v>12</v>
      </c>
      <c r="G4" s="13">
        <v>1</v>
      </c>
      <c r="H4" s="18"/>
      <c r="I4" s="19"/>
      <c r="J4" s="19"/>
      <c r="K4" s="19"/>
      <c r="L4" s="20"/>
      <c r="M4" s="20"/>
      <c r="N4" s="21" t="s">
        <v>13</v>
      </c>
      <c r="O4" s="22"/>
      <c r="P4" s="87"/>
      <c r="Q4" s="90"/>
    </row>
    <row r="5" spans="1:18" s="6" customFormat="1" ht="33" customHeight="1" thickTop="1" thickBot="1">
      <c r="A5" s="1"/>
      <c r="B5" s="24" t="s">
        <v>14</v>
      </c>
      <c r="C5" s="25"/>
      <c r="D5" s="26"/>
      <c r="E5" s="27">
        <v>2</v>
      </c>
      <c r="F5" s="17" t="s">
        <v>15</v>
      </c>
      <c r="G5" s="13">
        <v>1.1100000000000001</v>
      </c>
      <c r="H5" s="18"/>
      <c r="N5" s="28" t="s">
        <v>16</v>
      </c>
      <c r="O5" s="28"/>
      <c r="P5" s="88">
        <f>P1-P2-P3-P4</f>
        <v>0</v>
      </c>
      <c r="Q5" s="90">
        <f>Q1-Q3</f>
        <v>0</v>
      </c>
    </row>
    <row r="6" spans="1:18" s="6" customFormat="1" ht="31.5" customHeight="1" thickTop="1" thickBot="1">
      <c r="A6" s="1"/>
      <c r="B6" s="30" t="s">
        <v>55</v>
      </c>
      <c r="C6" s="30"/>
      <c r="D6" s="30"/>
      <c r="E6" s="17"/>
      <c r="F6" s="17" t="s">
        <v>18</v>
      </c>
      <c r="G6" s="13">
        <v>11.11</v>
      </c>
      <c r="H6" s="31"/>
      <c r="Q6" s="16"/>
      <c r="R6" s="17"/>
    </row>
    <row r="7" spans="1:18" s="6" customFormat="1" ht="27" customHeight="1" thickBot="1">
      <c r="A7" s="32"/>
      <c r="B7" s="33"/>
      <c r="C7" s="33"/>
      <c r="D7" s="34" t="s">
        <v>56</v>
      </c>
      <c r="E7" s="35" t="s">
        <v>20</v>
      </c>
      <c r="F7" s="36"/>
      <c r="G7" s="37">
        <f>SUM(G11:G18)</f>
        <v>0</v>
      </c>
      <c r="H7" s="37">
        <f>SUM(H11:H18)</f>
        <v>0</v>
      </c>
      <c r="I7" s="38">
        <f>SUM(I11:I18)</f>
        <v>0</v>
      </c>
      <c r="J7" s="39">
        <f>SUM(J11:J18)</f>
        <v>0</v>
      </c>
      <c r="K7" s="40">
        <f>SUM(K11:K18)</f>
        <v>0</v>
      </c>
      <c r="L7" s="40">
        <f>SUM(L11:L18)</f>
        <v>0</v>
      </c>
      <c r="M7" s="40">
        <f>SUM(M11:M18)</f>
        <v>31.25</v>
      </c>
      <c r="N7" s="40">
        <f>SUM(N11:N18)</f>
        <v>31.25</v>
      </c>
      <c r="O7" s="41">
        <f>SUM(O11:O18)</f>
        <v>31.25</v>
      </c>
      <c r="P7" s="16"/>
    </row>
    <row r="8" spans="1:18" ht="36" customHeight="1" thickTop="1" thickBot="1">
      <c r="A8" s="42"/>
      <c r="B8" s="43" t="s">
        <v>34</v>
      </c>
      <c r="C8" s="44" t="s">
        <v>21</v>
      </c>
      <c r="D8" s="45" t="s">
        <v>22</v>
      </c>
      <c r="E8" s="46" t="s">
        <v>57</v>
      </c>
      <c r="F8" s="47" t="s">
        <v>58</v>
      </c>
      <c r="G8" s="48" t="s">
        <v>25</v>
      </c>
      <c r="H8" s="49" t="s">
        <v>26</v>
      </c>
      <c r="I8" s="50" t="s">
        <v>27</v>
      </c>
      <c r="J8" s="50" t="s">
        <v>28</v>
      </c>
      <c r="K8" s="50" t="s">
        <v>29</v>
      </c>
      <c r="L8" s="51" t="s">
        <v>59</v>
      </c>
      <c r="M8" s="52"/>
      <c r="N8" s="53" t="s">
        <v>31</v>
      </c>
      <c r="O8" s="54" t="s">
        <v>32</v>
      </c>
      <c r="P8" s="55" t="s">
        <v>33</v>
      </c>
      <c r="Q8" s="91" t="s">
        <v>60</v>
      </c>
    </row>
    <row r="9" spans="1:18" ht="36" customHeight="1" thickTop="1" thickBot="1">
      <c r="A9" s="56"/>
      <c r="B9" s="43" t="s">
        <v>34</v>
      </c>
      <c r="C9" s="46"/>
      <c r="D9" s="46"/>
      <c r="E9" s="46"/>
      <c r="F9" s="47"/>
      <c r="G9" s="48"/>
      <c r="H9" s="57" t="s">
        <v>27</v>
      </c>
      <c r="I9" s="58" t="s">
        <v>27</v>
      </c>
      <c r="J9" s="58"/>
      <c r="K9" s="58" t="s">
        <v>35</v>
      </c>
      <c r="L9" s="59" t="s">
        <v>36</v>
      </c>
      <c r="M9" s="60" t="s">
        <v>37</v>
      </c>
      <c r="N9" s="61"/>
      <c r="O9" s="62"/>
      <c r="P9" s="55"/>
      <c r="Q9" s="83"/>
    </row>
    <row r="10" spans="1:18" ht="37.5" customHeight="1" thickTop="1" thickBot="1">
      <c r="A10" s="56"/>
      <c r="B10" s="63"/>
      <c r="C10" s="46"/>
      <c r="D10" s="46"/>
      <c r="E10" s="46"/>
      <c r="F10" s="47"/>
      <c r="G10" s="64" t="s">
        <v>38</v>
      </c>
      <c r="H10" s="65"/>
      <c r="I10" s="58"/>
      <c r="J10" s="58"/>
      <c r="K10" s="58"/>
      <c r="L10" s="66"/>
      <c r="M10" s="67"/>
      <c r="N10" s="61"/>
      <c r="O10" s="62"/>
      <c r="P10" s="55"/>
      <c r="Q10" s="83"/>
    </row>
    <row r="11" spans="1:18" ht="30" customHeight="1" thickTop="1">
      <c r="A11" s="68">
        <v>1</v>
      </c>
      <c r="B11" s="69">
        <v>42092</v>
      </c>
      <c r="C11" s="70" t="s">
        <v>71</v>
      </c>
      <c r="D11" s="71" t="s">
        <v>61</v>
      </c>
      <c r="E11" s="72" t="s">
        <v>62</v>
      </c>
      <c r="F11" s="72" t="s">
        <v>63</v>
      </c>
      <c r="G11" s="73"/>
      <c r="H11" s="74">
        <f>IF($D$3="si",($G$5/$G$6*G11),IF($D$3="no",G11*$G$4,0))</f>
        <v>0</v>
      </c>
      <c r="I11" s="75"/>
      <c r="J11" s="75"/>
      <c r="K11" s="76"/>
      <c r="L11" s="76"/>
      <c r="M11" s="76">
        <v>12.5</v>
      </c>
      <c r="N11" s="84">
        <f t="shared" ref="N11:N18" si="0">SUM(H11:M11)</f>
        <v>12.5</v>
      </c>
      <c r="O11" s="78">
        <v>12.5</v>
      </c>
      <c r="P11" s="79"/>
      <c r="Q11" s="79">
        <v>4.4800000000000004</v>
      </c>
    </row>
    <row r="12" spans="1:18" ht="30" customHeight="1">
      <c r="A12" s="80">
        <v>2</v>
      </c>
      <c r="B12" s="69">
        <v>42094</v>
      </c>
      <c r="C12" s="70" t="s">
        <v>71</v>
      </c>
      <c r="D12" s="71" t="s">
        <v>61</v>
      </c>
      <c r="E12" s="72" t="s">
        <v>62</v>
      </c>
      <c r="F12" s="72" t="s">
        <v>63</v>
      </c>
      <c r="G12" s="73"/>
      <c r="H12" s="74">
        <f>IF($D$3="si",($G$5/$G$6*G12),IF($D$3="no",G12*$G$4,0))</f>
        <v>0</v>
      </c>
      <c r="I12" s="75"/>
      <c r="J12" s="75"/>
      <c r="K12" s="76"/>
      <c r="L12" s="76"/>
      <c r="M12" s="76">
        <v>18.75</v>
      </c>
      <c r="N12" s="84">
        <f t="shared" si="0"/>
        <v>18.75</v>
      </c>
      <c r="O12" s="81">
        <v>18.75</v>
      </c>
      <c r="P12" s="79"/>
      <c r="Q12" s="79">
        <v>6.74</v>
      </c>
    </row>
    <row r="13" spans="1:18" ht="30" customHeight="1">
      <c r="A13" s="80">
        <v>3</v>
      </c>
      <c r="B13" s="69"/>
      <c r="C13" s="70"/>
      <c r="D13" s="70"/>
      <c r="E13" s="72"/>
      <c r="F13" s="72"/>
      <c r="G13" s="73"/>
      <c r="H13" s="74">
        <f>IF($D$3="si",($G$5/$G$6*G13),IF($D$3="no",G13*$G$4,0))</f>
        <v>0</v>
      </c>
      <c r="I13" s="75"/>
      <c r="J13" s="75"/>
      <c r="K13" s="76"/>
      <c r="L13" s="76"/>
      <c r="M13" s="76"/>
      <c r="N13" s="84">
        <f t="shared" si="0"/>
        <v>0</v>
      </c>
      <c r="O13" s="81"/>
      <c r="P13" s="79" t="str">
        <f t="shared" ref="P13:P18" si="1">IF(F13="Milano","X","")</f>
        <v/>
      </c>
      <c r="Q13" s="79"/>
    </row>
    <row r="14" spans="1:18" ht="30" customHeight="1">
      <c r="A14" s="80">
        <v>4</v>
      </c>
      <c r="B14" s="69"/>
      <c r="C14" s="70"/>
      <c r="D14" s="70"/>
      <c r="E14" s="72"/>
      <c r="F14" s="72"/>
      <c r="G14" s="73"/>
      <c r="H14" s="74">
        <f>IF($D$3="si",($G$5/$G$6*G14),IF($D$3="no",G14*$G$4,0))</f>
        <v>0</v>
      </c>
      <c r="I14" s="75"/>
      <c r="J14" s="75"/>
      <c r="K14" s="76"/>
      <c r="L14" s="76"/>
      <c r="M14" s="76"/>
      <c r="N14" s="84">
        <f t="shared" si="0"/>
        <v>0</v>
      </c>
      <c r="O14" s="81"/>
      <c r="P14" s="79" t="str">
        <f t="shared" si="1"/>
        <v/>
      </c>
      <c r="Q14" s="79"/>
    </row>
    <row r="15" spans="1:18" ht="30" customHeight="1">
      <c r="A15" s="80">
        <v>5</v>
      </c>
      <c r="B15" s="69"/>
      <c r="C15" s="70"/>
      <c r="D15" s="70"/>
      <c r="E15" s="72"/>
      <c r="F15" s="72"/>
      <c r="G15" s="73"/>
      <c r="H15" s="74">
        <f>IF($D$3="si",($G$5/$G$6*G15),IF($D$3="no",G15*$G$4,0))</f>
        <v>0</v>
      </c>
      <c r="I15" s="75"/>
      <c r="J15" s="75"/>
      <c r="K15" s="76"/>
      <c r="L15" s="76"/>
      <c r="M15" s="76"/>
      <c r="N15" s="84">
        <f t="shared" si="0"/>
        <v>0</v>
      </c>
      <c r="O15" s="81"/>
      <c r="P15" s="79" t="str">
        <f t="shared" si="1"/>
        <v/>
      </c>
      <c r="Q15" s="79"/>
    </row>
    <row r="16" spans="1:18" ht="30" customHeight="1">
      <c r="A16" s="80">
        <v>6</v>
      </c>
      <c r="B16" s="69"/>
      <c r="C16" s="70"/>
      <c r="D16" s="70"/>
      <c r="E16" s="72"/>
      <c r="F16" s="72"/>
      <c r="G16" s="73"/>
      <c r="H16" s="74">
        <f>IF($D$3="si",($G$5/$G$6*G16),IF($D$3="no",G16*$G$4,0))</f>
        <v>0</v>
      </c>
      <c r="I16" s="75"/>
      <c r="J16" s="75"/>
      <c r="K16" s="76"/>
      <c r="L16" s="76"/>
      <c r="M16" s="76"/>
      <c r="N16" s="84">
        <f t="shared" si="0"/>
        <v>0</v>
      </c>
      <c r="O16" s="81"/>
      <c r="P16" s="79" t="str">
        <f t="shared" si="1"/>
        <v/>
      </c>
      <c r="Q16" s="79"/>
    </row>
    <row r="17" spans="1:17" ht="30" customHeight="1">
      <c r="A17" s="80">
        <v>7</v>
      </c>
      <c r="B17" s="69"/>
      <c r="C17" s="70"/>
      <c r="D17" s="71"/>
      <c r="E17" s="72"/>
      <c r="F17" s="72"/>
      <c r="G17" s="73"/>
      <c r="H17" s="74">
        <f>IF($D$3="si",($G$5/$G$6*G17),IF($D$3="no",G17*$G$4,0))</f>
        <v>0</v>
      </c>
      <c r="I17" s="75"/>
      <c r="J17" s="75"/>
      <c r="K17" s="76"/>
      <c r="L17" s="76"/>
      <c r="M17" s="76"/>
      <c r="N17" s="84">
        <f t="shared" si="0"/>
        <v>0</v>
      </c>
      <c r="O17" s="81"/>
      <c r="P17" s="79" t="str">
        <f t="shared" si="1"/>
        <v/>
      </c>
      <c r="Q17" s="79"/>
    </row>
    <row r="18" spans="1:17" ht="30" customHeight="1">
      <c r="A18" s="80">
        <v>8</v>
      </c>
      <c r="B18" s="69"/>
      <c r="C18" s="70"/>
      <c r="D18" s="71"/>
      <c r="E18" s="72"/>
      <c r="F18" s="72"/>
      <c r="G18" s="73"/>
      <c r="H18" s="74">
        <f>IF($D$3="si",($G$5/$G$6*G18),IF($D$3="no",G18*$G$4,0))</f>
        <v>0</v>
      </c>
      <c r="I18" s="75"/>
      <c r="J18" s="75"/>
      <c r="K18" s="76"/>
      <c r="L18" s="76"/>
      <c r="M18" s="76"/>
      <c r="N18" s="84">
        <f t="shared" si="0"/>
        <v>0</v>
      </c>
      <c r="O18" s="81"/>
      <c r="P18" s="79" t="str">
        <f t="shared" si="1"/>
        <v/>
      </c>
      <c r="Q18" s="79"/>
    </row>
    <row r="20" spans="1:17">
      <c r="B20" s="20" t="s">
        <v>50</v>
      </c>
      <c r="G20" s="20" t="s">
        <v>51</v>
      </c>
      <c r="L20" s="20" t="s">
        <v>52</v>
      </c>
    </row>
  </sheetData>
  <mergeCells count="25">
    <mergeCell ref="Q8:Q10"/>
    <mergeCell ref="E7:F7"/>
    <mergeCell ref="B1:D1"/>
    <mergeCell ref="E1:F1"/>
    <mergeCell ref="B2:D2"/>
    <mergeCell ref="E2:F2"/>
    <mergeCell ref="B3:D3"/>
    <mergeCell ref="O8:O10"/>
    <mergeCell ref="P8:P10"/>
    <mergeCell ref="L9:L10"/>
    <mergeCell ref="M9:M10"/>
    <mergeCell ref="I8:I10"/>
    <mergeCell ref="J8:J10"/>
    <mergeCell ref="K8:K10"/>
    <mergeCell ref="L8:M8"/>
    <mergeCell ref="N8:N10"/>
    <mergeCell ref="H8:H10"/>
    <mergeCell ref="N5:O5"/>
    <mergeCell ref="A8:A10"/>
    <mergeCell ref="C8:C10"/>
    <mergeCell ref="D8:D10"/>
    <mergeCell ref="E8:E10"/>
    <mergeCell ref="F8:F10"/>
    <mergeCell ref="G8:G9"/>
    <mergeCell ref="E3:F3"/>
  </mergeCells>
  <conditionalFormatting sqref="M1">
    <cfRule type="cellIs" dxfId="6" priority="6" operator="notEqual">
      <formula>0</formula>
    </cfRule>
  </conditionalFormatting>
  <dataValidations count="11">
    <dataValidation type="textLength" operator="greaterThan" allowBlank="1" sqref="C19">
      <formula1>1</formula1>
      <formula2>0</formula2>
    </dataValidation>
    <dataValidation type="date" operator="greaterThanOrEqual" showErrorMessage="1" errorTitle="Data" error="Inserire una data superiore al 1/11/2000" sqref="B19 B11:B12">
      <formula1>36831</formula1>
      <formula2>0</formula2>
    </dataValidation>
    <dataValidation type="textLength" operator="greaterThan" sqref="F19">
      <formula1>1</formula1>
      <formula2>0</formula2>
    </dataValidation>
    <dataValidation type="textLength" operator="greaterThan" allowBlank="1" showErrorMessage="1" sqref="D19:E19">
      <formula1>1</formula1>
      <formula2>0</formula2>
    </dataValidation>
    <dataValidation type="decimal" operator="greaterThanOrEqual" allowBlank="1" showErrorMessage="1" errorTitle="Valore" error="Inserire un numero maggiore o uguale a 0 (zero)!" sqref="H19:M19 M18 I17:L18 J13:L16 J12:M12 H12:H18 H11:M11">
      <formula1>0</formula1>
      <formula2>0</formula2>
    </dataValidation>
    <dataValidation type="whole" operator="greaterThanOrEqual" allowBlank="1" showErrorMessage="1" errorTitle="Valore" error="Inserire un numero maggiore o uguale a 0 (zero)!" sqref="N11:N19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list" allowBlank="1" showInputMessage="1" showErrorMessage="1" sqref="D3:F3">
      <formula1>#REF!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48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view="pageBreakPreview" topLeftCell="D1" zoomScale="60" zoomScaleNormal="50" workbookViewId="0">
      <selection activeCell="Q11" sqref="Q11:Q12"/>
    </sheetView>
  </sheetViews>
  <sheetFormatPr defaultColWidth="8.85546875" defaultRowHeight="18.75"/>
  <cols>
    <col min="1" max="1" width="6.7109375" style="82" customWidth="1"/>
    <col min="2" max="2" width="19.42578125" style="20" customWidth="1"/>
    <col min="3" max="3" width="25.5703125" style="20" bestFit="1" customWidth="1"/>
    <col min="4" max="4" width="36.140625" style="20" customWidth="1"/>
    <col min="5" max="5" width="28.7109375" style="20" customWidth="1"/>
    <col min="6" max="6" width="39.42578125" style="20" customWidth="1"/>
    <col min="7" max="7" width="30.42578125" style="20" customWidth="1"/>
    <col min="8" max="8" width="41.140625" style="20" customWidth="1"/>
    <col min="9" max="10" width="26.42578125" style="20" customWidth="1"/>
    <col min="11" max="11" width="19.85546875" style="20" customWidth="1"/>
    <col min="12" max="12" width="22.140625" style="20" customWidth="1"/>
    <col min="13" max="13" width="25.42578125" style="20" customWidth="1"/>
    <col min="14" max="16" width="19.85546875" style="20" customWidth="1"/>
    <col min="17" max="17" width="22.7109375" style="7" customWidth="1"/>
    <col min="18" max="18" width="8.42578125" style="20" customWidth="1"/>
    <col min="19" max="16384" width="8.85546875" style="20"/>
  </cols>
  <sheetData>
    <row r="1" spans="1:18" s="6" customFormat="1" ht="35.25" customHeight="1">
      <c r="A1" s="1"/>
      <c r="B1" s="2" t="s">
        <v>0</v>
      </c>
      <c r="C1" s="2"/>
      <c r="D1" s="2" t="s">
        <v>53</v>
      </c>
      <c r="E1" s="3" t="s">
        <v>1</v>
      </c>
      <c r="F1" s="3"/>
      <c r="G1" s="4">
        <v>42064</v>
      </c>
      <c r="H1" s="5" t="s">
        <v>64</v>
      </c>
      <c r="L1" s="6" t="s">
        <v>3</v>
      </c>
      <c r="M1" s="7">
        <f>+P1-N7</f>
        <v>0</v>
      </c>
      <c r="N1" s="8" t="s">
        <v>4</v>
      </c>
      <c r="O1" s="9"/>
      <c r="P1" s="92">
        <f>SUM(H7:M7)</f>
        <v>63500</v>
      </c>
      <c r="Q1" s="89">
        <f>SUM(Q11:Q12)</f>
        <v>39.43</v>
      </c>
    </row>
    <row r="2" spans="1:18" s="6" customFormat="1" ht="35.25" customHeight="1">
      <c r="A2" s="1"/>
      <c r="B2" s="11" t="s">
        <v>6</v>
      </c>
      <c r="C2" s="11"/>
      <c r="D2" s="11" t="s">
        <v>7</v>
      </c>
      <c r="E2" s="3" t="s">
        <v>7</v>
      </c>
      <c r="F2" s="3"/>
      <c r="G2" s="12"/>
      <c r="H2" s="12"/>
      <c r="N2" s="13" t="s">
        <v>8</v>
      </c>
      <c r="O2" s="14"/>
      <c r="P2" s="93"/>
      <c r="Q2" s="89"/>
    </row>
    <row r="3" spans="1:18" s="6" customFormat="1" ht="35.25" customHeight="1">
      <c r="A3" s="1"/>
      <c r="B3" s="11" t="s">
        <v>10</v>
      </c>
      <c r="C3" s="11"/>
      <c r="D3" s="11" t="s">
        <v>9</v>
      </c>
      <c r="E3" s="3" t="s">
        <v>9</v>
      </c>
      <c r="F3" s="3"/>
      <c r="N3" s="13" t="s">
        <v>11</v>
      </c>
      <c r="O3" s="14"/>
      <c r="P3" s="93">
        <f>+O7</f>
        <v>63500</v>
      </c>
      <c r="Q3" s="90">
        <f>SUM(Q11:Q12)</f>
        <v>39.43</v>
      </c>
    </row>
    <row r="4" spans="1:18" s="6" customFormat="1" ht="35.25" customHeight="1" thickBot="1">
      <c r="A4" s="1"/>
      <c r="E4" s="17"/>
      <c r="F4" s="17" t="s">
        <v>12</v>
      </c>
      <c r="G4" s="13">
        <v>1</v>
      </c>
      <c r="H4" s="18"/>
      <c r="I4" s="19"/>
      <c r="J4" s="19"/>
      <c r="K4" s="19"/>
      <c r="L4" s="20"/>
      <c r="M4" s="20"/>
      <c r="N4" s="21" t="s">
        <v>13</v>
      </c>
      <c r="O4" s="22"/>
      <c r="P4" s="94"/>
      <c r="Q4" s="90"/>
    </row>
    <row r="5" spans="1:18" s="6" customFormat="1" ht="33" customHeight="1" thickTop="1" thickBot="1">
      <c r="A5" s="1"/>
      <c r="B5" s="24" t="s">
        <v>14</v>
      </c>
      <c r="C5" s="25"/>
      <c r="D5" s="26"/>
      <c r="E5" s="27">
        <v>2</v>
      </c>
      <c r="F5" s="17" t="s">
        <v>15</v>
      </c>
      <c r="G5" s="13">
        <v>1.1100000000000001</v>
      </c>
      <c r="H5" s="18"/>
      <c r="N5" s="28" t="s">
        <v>16</v>
      </c>
      <c r="O5" s="28"/>
      <c r="P5" s="95">
        <f>P1-P2-P3-P4</f>
        <v>0</v>
      </c>
      <c r="Q5" s="90">
        <f>Q1-Q3</f>
        <v>0</v>
      </c>
    </row>
    <row r="6" spans="1:18" s="6" customFormat="1" ht="31.5" customHeight="1" thickTop="1" thickBot="1">
      <c r="A6" s="1"/>
      <c r="B6" s="30" t="s">
        <v>65</v>
      </c>
      <c r="C6" s="30"/>
      <c r="D6" s="30"/>
      <c r="E6" s="17"/>
      <c r="F6" s="17" t="s">
        <v>18</v>
      </c>
      <c r="G6" s="13">
        <v>11.11</v>
      </c>
      <c r="H6" s="31"/>
      <c r="Q6" s="16"/>
      <c r="R6" s="17"/>
    </row>
    <row r="7" spans="1:18" s="6" customFormat="1" ht="27" customHeight="1" thickBot="1">
      <c r="A7" s="32"/>
      <c r="B7" s="33"/>
      <c r="C7" s="33"/>
      <c r="D7" s="34" t="s">
        <v>56</v>
      </c>
      <c r="E7" s="35" t="s">
        <v>20</v>
      </c>
      <c r="F7" s="36"/>
      <c r="G7" s="37">
        <f>SUM(G11:G18)</f>
        <v>0</v>
      </c>
      <c r="H7" s="37">
        <f>SUM(H11:H18)</f>
        <v>0</v>
      </c>
      <c r="I7" s="38">
        <f>SUM(I11:I18)</f>
        <v>0</v>
      </c>
      <c r="J7" s="39">
        <f>SUM(J11:J18)</f>
        <v>0</v>
      </c>
      <c r="K7" s="40">
        <f>SUM(K11:K18)</f>
        <v>0</v>
      </c>
      <c r="L7" s="40">
        <f>SUM(L11:L18)</f>
        <v>0</v>
      </c>
      <c r="M7" s="40">
        <f>SUM(M11:M18)</f>
        <v>63500</v>
      </c>
      <c r="N7" s="40">
        <f>SUM(N11:N18)</f>
        <v>63500</v>
      </c>
      <c r="O7" s="41">
        <f>SUM(O11:O18)</f>
        <v>63500</v>
      </c>
      <c r="P7" s="16"/>
    </row>
    <row r="8" spans="1:18" ht="36" customHeight="1" thickTop="1" thickBot="1">
      <c r="A8" s="42"/>
      <c r="B8" s="43" t="s">
        <v>34</v>
      </c>
      <c r="C8" s="44" t="s">
        <v>21</v>
      </c>
      <c r="D8" s="45" t="s">
        <v>22</v>
      </c>
      <c r="E8" s="46" t="s">
        <v>57</v>
      </c>
      <c r="F8" s="47" t="s">
        <v>58</v>
      </c>
      <c r="G8" s="48" t="s">
        <v>25</v>
      </c>
      <c r="H8" s="49" t="s">
        <v>26</v>
      </c>
      <c r="I8" s="50" t="s">
        <v>27</v>
      </c>
      <c r="J8" s="50" t="s">
        <v>28</v>
      </c>
      <c r="K8" s="50" t="s">
        <v>29</v>
      </c>
      <c r="L8" s="51" t="s">
        <v>59</v>
      </c>
      <c r="M8" s="52"/>
      <c r="N8" s="53" t="s">
        <v>31</v>
      </c>
      <c r="O8" s="54" t="s">
        <v>32</v>
      </c>
      <c r="P8" s="55" t="s">
        <v>33</v>
      </c>
      <c r="Q8" s="91" t="s">
        <v>60</v>
      </c>
    </row>
    <row r="9" spans="1:18" ht="36" customHeight="1" thickTop="1" thickBot="1">
      <c r="A9" s="56"/>
      <c r="B9" s="43" t="s">
        <v>34</v>
      </c>
      <c r="C9" s="46"/>
      <c r="D9" s="46"/>
      <c r="E9" s="46"/>
      <c r="F9" s="47"/>
      <c r="G9" s="48"/>
      <c r="H9" s="57" t="s">
        <v>27</v>
      </c>
      <c r="I9" s="58" t="s">
        <v>27</v>
      </c>
      <c r="J9" s="58"/>
      <c r="K9" s="58" t="s">
        <v>35</v>
      </c>
      <c r="L9" s="59" t="s">
        <v>36</v>
      </c>
      <c r="M9" s="60" t="s">
        <v>37</v>
      </c>
      <c r="N9" s="61"/>
      <c r="O9" s="62"/>
      <c r="P9" s="55"/>
      <c r="Q9" s="83"/>
    </row>
    <row r="10" spans="1:18" ht="37.5" customHeight="1" thickTop="1" thickBot="1">
      <c r="A10" s="56"/>
      <c r="B10" s="63"/>
      <c r="C10" s="46"/>
      <c r="D10" s="46"/>
      <c r="E10" s="46"/>
      <c r="F10" s="47"/>
      <c r="G10" s="64" t="s">
        <v>38</v>
      </c>
      <c r="H10" s="65"/>
      <c r="I10" s="58"/>
      <c r="J10" s="58"/>
      <c r="K10" s="58"/>
      <c r="L10" s="66"/>
      <c r="M10" s="67"/>
      <c r="N10" s="61"/>
      <c r="O10" s="62"/>
      <c r="P10" s="55"/>
      <c r="Q10" s="83"/>
    </row>
    <row r="11" spans="1:18" ht="30" customHeight="1" thickTop="1">
      <c r="A11" s="80">
        <v>1</v>
      </c>
      <c r="B11" s="69">
        <v>42092</v>
      </c>
      <c r="C11" s="70" t="s">
        <v>71</v>
      </c>
      <c r="D11" s="70" t="s">
        <v>61</v>
      </c>
      <c r="E11" s="72" t="s">
        <v>66</v>
      </c>
      <c r="F11" s="72" t="s">
        <v>67</v>
      </c>
      <c r="G11" s="73"/>
      <c r="H11" s="74">
        <f t="shared" ref="H11:H12" si="0">IF($D$3="si",($G$5/$G$6*G11),IF($D$3="no",G11*$G$4,0))</f>
        <v>0</v>
      </c>
      <c r="I11" s="75"/>
      <c r="J11" s="75"/>
      <c r="K11" s="76"/>
      <c r="L11" s="76"/>
      <c r="M11" s="76">
        <v>8000</v>
      </c>
      <c r="N11" s="84">
        <f t="shared" ref="N11:N12" si="1">SUM(H11:M11)</f>
        <v>8000</v>
      </c>
      <c r="O11" s="81">
        <v>8000</v>
      </c>
      <c r="P11" s="79"/>
      <c r="Q11" s="79">
        <v>4.93</v>
      </c>
    </row>
    <row r="12" spans="1:18" ht="30" customHeight="1">
      <c r="A12" s="80">
        <v>2</v>
      </c>
      <c r="B12" s="69">
        <v>42092</v>
      </c>
      <c r="C12" s="70" t="s">
        <v>71</v>
      </c>
      <c r="D12" s="70" t="s">
        <v>61</v>
      </c>
      <c r="E12" s="72" t="s">
        <v>66</v>
      </c>
      <c r="F12" s="72" t="s">
        <v>67</v>
      </c>
      <c r="G12" s="73"/>
      <c r="H12" s="74">
        <f t="shared" si="0"/>
        <v>0</v>
      </c>
      <c r="I12" s="75"/>
      <c r="J12" s="75"/>
      <c r="K12" s="76"/>
      <c r="L12" s="76"/>
      <c r="M12" s="76">
        <v>55500</v>
      </c>
      <c r="N12" s="84">
        <f t="shared" si="1"/>
        <v>55500</v>
      </c>
      <c r="O12" s="81">
        <v>55500</v>
      </c>
      <c r="P12" s="79"/>
      <c r="Q12" s="79">
        <v>34.5</v>
      </c>
    </row>
    <row r="13" spans="1:18" ht="30" customHeight="1">
      <c r="A13" s="80">
        <v>3</v>
      </c>
      <c r="B13" s="69"/>
      <c r="C13" s="70"/>
      <c r="D13" s="70"/>
      <c r="E13" s="72"/>
      <c r="F13" s="72"/>
      <c r="G13" s="73"/>
      <c r="H13" s="74">
        <f>IF($D$3="si",($G$5/$G$6*G13),IF($D$3="no",G13*$G$4,0))</f>
        <v>0</v>
      </c>
      <c r="I13" s="75"/>
      <c r="J13" s="75"/>
      <c r="K13" s="76"/>
      <c r="L13" s="76"/>
      <c r="M13" s="76"/>
      <c r="N13" s="84">
        <f t="shared" ref="N11:N18" si="2">SUM(H13:M13)</f>
        <v>0</v>
      </c>
      <c r="O13" s="81"/>
      <c r="P13" s="79" t="str">
        <f t="shared" ref="P13:P18" si="3">IF(F13="Milano","X","")</f>
        <v/>
      </c>
      <c r="Q13" s="79"/>
    </row>
    <row r="14" spans="1:18" ht="30" customHeight="1">
      <c r="A14" s="80">
        <v>4</v>
      </c>
      <c r="B14" s="69"/>
      <c r="C14" s="70"/>
      <c r="D14" s="70"/>
      <c r="E14" s="72"/>
      <c r="F14" s="72"/>
      <c r="G14" s="73"/>
      <c r="H14" s="74">
        <f>IF($D$3="si",($G$5/$G$6*G14),IF($D$3="no",G14*$G$4,0))</f>
        <v>0</v>
      </c>
      <c r="I14" s="75"/>
      <c r="J14" s="75"/>
      <c r="K14" s="76"/>
      <c r="L14" s="76"/>
      <c r="M14" s="76"/>
      <c r="N14" s="84">
        <f t="shared" si="2"/>
        <v>0</v>
      </c>
      <c r="O14" s="81"/>
      <c r="P14" s="79" t="str">
        <f t="shared" si="3"/>
        <v/>
      </c>
      <c r="Q14" s="79"/>
    </row>
    <row r="15" spans="1:18" ht="30" customHeight="1">
      <c r="A15" s="80">
        <v>5</v>
      </c>
      <c r="B15" s="69"/>
      <c r="C15" s="70"/>
      <c r="D15" s="70"/>
      <c r="E15" s="72"/>
      <c r="F15" s="72"/>
      <c r="G15" s="73"/>
      <c r="H15" s="74">
        <f>IF($D$3="si",($G$5/$G$6*G15),IF($D$3="no",G15*$G$4,0))</f>
        <v>0</v>
      </c>
      <c r="I15" s="75"/>
      <c r="J15" s="75"/>
      <c r="K15" s="76"/>
      <c r="L15" s="76"/>
      <c r="M15" s="76"/>
      <c r="N15" s="84">
        <f t="shared" si="2"/>
        <v>0</v>
      </c>
      <c r="O15" s="81"/>
      <c r="P15" s="79" t="str">
        <f t="shared" si="3"/>
        <v/>
      </c>
      <c r="Q15" s="79"/>
    </row>
    <row r="16" spans="1:18" ht="30" customHeight="1">
      <c r="A16" s="80">
        <v>6</v>
      </c>
      <c r="B16" s="69"/>
      <c r="C16" s="70"/>
      <c r="D16" s="70"/>
      <c r="E16" s="72"/>
      <c r="F16" s="72"/>
      <c r="G16" s="73"/>
      <c r="H16" s="74">
        <f>IF($D$3="si",($G$5/$G$6*G16),IF($D$3="no",G16*$G$4,0))</f>
        <v>0</v>
      </c>
      <c r="I16" s="75"/>
      <c r="J16" s="75"/>
      <c r="K16" s="76"/>
      <c r="L16" s="76"/>
      <c r="M16" s="76"/>
      <c r="N16" s="84">
        <f t="shared" si="2"/>
        <v>0</v>
      </c>
      <c r="O16" s="81"/>
      <c r="P16" s="79" t="str">
        <f t="shared" si="3"/>
        <v/>
      </c>
      <c r="Q16" s="79"/>
    </row>
    <row r="17" spans="1:17" ht="30" customHeight="1">
      <c r="A17" s="80">
        <v>7</v>
      </c>
      <c r="B17" s="69"/>
      <c r="C17" s="70"/>
      <c r="D17" s="71"/>
      <c r="E17" s="72"/>
      <c r="F17" s="72"/>
      <c r="G17" s="73"/>
      <c r="H17" s="74">
        <f>IF($D$3="si",($G$5/$G$6*G17),IF($D$3="no",G17*$G$4,0))</f>
        <v>0</v>
      </c>
      <c r="I17" s="75"/>
      <c r="J17" s="75"/>
      <c r="K17" s="76"/>
      <c r="L17" s="76"/>
      <c r="M17" s="76"/>
      <c r="N17" s="84">
        <f t="shared" si="2"/>
        <v>0</v>
      </c>
      <c r="O17" s="81"/>
      <c r="P17" s="79" t="str">
        <f t="shared" si="3"/>
        <v/>
      </c>
      <c r="Q17" s="79"/>
    </row>
    <row r="18" spans="1:17" ht="30" customHeight="1">
      <c r="A18" s="80">
        <v>8</v>
      </c>
      <c r="B18" s="69"/>
      <c r="C18" s="70"/>
      <c r="D18" s="71"/>
      <c r="E18" s="72"/>
      <c r="F18" s="72"/>
      <c r="G18" s="73"/>
      <c r="H18" s="74">
        <f>IF($D$3="si",($G$5/$G$6*G18),IF($D$3="no",G18*$G$4,0))</f>
        <v>0</v>
      </c>
      <c r="I18" s="75"/>
      <c r="J18" s="75"/>
      <c r="K18" s="76"/>
      <c r="L18" s="76"/>
      <c r="M18" s="76"/>
      <c r="N18" s="84">
        <f t="shared" si="2"/>
        <v>0</v>
      </c>
      <c r="O18" s="81"/>
      <c r="P18" s="79" t="str">
        <f t="shared" si="3"/>
        <v/>
      </c>
      <c r="Q18" s="79"/>
    </row>
    <row r="20" spans="1:17">
      <c r="B20" s="20" t="s">
        <v>50</v>
      </c>
      <c r="G20" s="20" t="s">
        <v>51</v>
      </c>
      <c r="L20" s="20" t="s">
        <v>52</v>
      </c>
    </row>
  </sheetData>
  <mergeCells count="25">
    <mergeCell ref="E7:F7"/>
    <mergeCell ref="Q8:Q10"/>
    <mergeCell ref="O8:O10"/>
    <mergeCell ref="P8:P10"/>
    <mergeCell ref="L9:L10"/>
    <mergeCell ref="M9:M10"/>
    <mergeCell ref="B1:D1"/>
    <mergeCell ref="E1:F1"/>
    <mergeCell ref="B2:D2"/>
    <mergeCell ref="E2:F2"/>
    <mergeCell ref="B3:D3"/>
    <mergeCell ref="H8:H10"/>
    <mergeCell ref="I8:I10"/>
    <mergeCell ref="J8:J10"/>
    <mergeCell ref="K8:K10"/>
    <mergeCell ref="L8:M8"/>
    <mergeCell ref="N8:N10"/>
    <mergeCell ref="N5:O5"/>
    <mergeCell ref="A8:A10"/>
    <mergeCell ref="C8:C10"/>
    <mergeCell ref="D8:D10"/>
    <mergeCell ref="E8:E10"/>
    <mergeCell ref="F8:F10"/>
    <mergeCell ref="G8:G9"/>
    <mergeCell ref="E3:F3"/>
  </mergeCells>
  <conditionalFormatting sqref="M1">
    <cfRule type="cellIs" dxfId="3" priority="2" operator="notEqual">
      <formula>0</formula>
    </cfRule>
  </conditionalFormatting>
  <dataValidations count="11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9">
      <formula1>1</formula1>
      <formula2>0</formula2>
    </dataValidation>
    <dataValidation type="date" operator="greaterThanOrEqual" showErrorMessage="1" errorTitle="Data" error="Inserire una data superiore al 1/11/2000" sqref="B19 B11:B12">
      <formula1>36831</formula1>
      <formula2>0</formula2>
    </dataValidation>
    <dataValidation type="textLength" operator="greaterThan" sqref="F19">
      <formula1>1</formula1>
      <formula2>0</formula2>
    </dataValidation>
    <dataValidation type="textLength" operator="greaterThan" allowBlank="1" showErrorMessage="1" sqref="D19:E19">
      <formula1>1</formula1>
      <formula2>0</formula2>
    </dataValidation>
    <dataValidation type="decimal" operator="greaterThanOrEqual" allowBlank="1" showErrorMessage="1" errorTitle="Valore" error="Inserire un numero maggiore o uguale a 0 (zero)!" sqref="H19:M19 H12:H18 I17:L18 M18 J13:L16 J12:M12 H11:M11">
      <formula1>0</formula1>
      <formula2>0</formula2>
    </dataValidation>
    <dataValidation type="whole" operator="greaterThanOrEqual" allowBlank="1" showErrorMessage="1" errorTitle="Valore" error="Inserire un numero maggiore o uguale a 0 (zero)!" sqref="N11:N19">
      <formula1>0</formula1>
      <formula2>0</formula2>
    </dataValidation>
    <dataValidation type="list" allowBlank="1" showInputMessage="1" showErrorMessage="1" sqref="D3:F3">
      <formula1>#REF!</formula1>
      <formula2>0</formula2>
    </dataValidation>
  </dataValidations>
  <pageMargins left="0.70866141732283472" right="0.70866141732283472" top="1.45" bottom="0.74803149606299213" header="0.31496062992125984" footer="0.31496062992125984"/>
  <pageSetup paperSize="9" scale="3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view="pageBreakPreview" topLeftCell="D1" zoomScale="60" zoomScaleNormal="50" workbookViewId="0">
      <selection activeCell="B39" sqref="B39"/>
    </sheetView>
  </sheetViews>
  <sheetFormatPr defaultColWidth="8.85546875" defaultRowHeight="18.75"/>
  <cols>
    <col min="1" max="1" width="6.7109375" style="82" customWidth="1"/>
    <col min="2" max="2" width="19.42578125" style="20" customWidth="1"/>
    <col min="3" max="3" width="25.5703125" style="20" bestFit="1" customWidth="1"/>
    <col min="4" max="4" width="36.140625" style="20" customWidth="1"/>
    <col min="5" max="5" width="28.7109375" style="20" customWidth="1"/>
    <col min="6" max="6" width="39.42578125" style="20" customWidth="1"/>
    <col min="7" max="7" width="30.42578125" style="20" customWidth="1"/>
    <col min="8" max="8" width="41.140625" style="20" customWidth="1"/>
    <col min="9" max="10" width="26.42578125" style="20" customWidth="1"/>
    <col min="11" max="11" width="19.85546875" style="20" customWidth="1"/>
    <col min="12" max="12" width="22.140625" style="20" customWidth="1"/>
    <col min="13" max="13" width="25.42578125" style="20" customWidth="1"/>
    <col min="14" max="16" width="19.85546875" style="20" customWidth="1"/>
    <col min="17" max="17" width="22.7109375" style="7" customWidth="1"/>
    <col min="18" max="18" width="8.42578125" style="20" customWidth="1"/>
    <col min="19" max="16384" width="8.85546875" style="20"/>
  </cols>
  <sheetData>
    <row r="1" spans="1:18" s="6" customFormat="1" ht="35.25" customHeight="1">
      <c r="A1" s="1"/>
      <c r="B1" s="2" t="s">
        <v>0</v>
      </c>
      <c r="C1" s="2"/>
      <c r="D1" s="2" t="s">
        <v>53</v>
      </c>
      <c r="E1" s="3" t="s">
        <v>1</v>
      </c>
      <c r="F1" s="3"/>
      <c r="G1" s="4">
        <v>42064</v>
      </c>
      <c r="H1" s="5" t="s">
        <v>68</v>
      </c>
      <c r="L1" s="6" t="s">
        <v>3</v>
      </c>
      <c r="M1" s="7">
        <f>+P1-N7</f>
        <v>0</v>
      </c>
      <c r="N1" s="8" t="s">
        <v>4</v>
      </c>
      <c r="O1" s="9"/>
      <c r="P1" s="92">
        <f>SUM(H7:M7)</f>
        <v>20</v>
      </c>
      <c r="Q1" s="89">
        <f>SUM(Q11:Q18)</f>
        <v>18.54</v>
      </c>
    </row>
    <row r="2" spans="1:18" s="6" customFormat="1" ht="35.25" customHeight="1">
      <c r="A2" s="1"/>
      <c r="B2" s="11" t="s">
        <v>6</v>
      </c>
      <c r="C2" s="11"/>
      <c r="D2" s="11" t="s">
        <v>7</v>
      </c>
      <c r="E2" s="3" t="s">
        <v>7</v>
      </c>
      <c r="F2" s="3"/>
      <c r="G2" s="12"/>
      <c r="H2" s="12"/>
      <c r="N2" s="13" t="s">
        <v>8</v>
      </c>
      <c r="O2" s="14"/>
      <c r="P2" s="93"/>
      <c r="Q2" s="89"/>
    </row>
    <row r="3" spans="1:18" s="6" customFormat="1" ht="35.25" customHeight="1">
      <c r="A3" s="1"/>
      <c r="B3" s="11" t="s">
        <v>10</v>
      </c>
      <c r="C3" s="11"/>
      <c r="D3" s="11" t="s">
        <v>9</v>
      </c>
      <c r="E3" s="3" t="s">
        <v>9</v>
      </c>
      <c r="F3" s="3"/>
      <c r="N3" s="13" t="s">
        <v>11</v>
      </c>
      <c r="O3" s="14"/>
      <c r="P3" s="93">
        <f>+O7</f>
        <v>20</v>
      </c>
      <c r="Q3" s="90">
        <f>SUM(Q11:Q18)</f>
        <v>18.54</v>
      </c>
    </row>
    <row r="4" spans="1:18" s="6" customFormat="1" ht="35.25" customHeight="1" thickBot="1">
      <c r="A4" s="1"/>
      <c r="E4" s="17"/>
      <c r="F4" s="17" t="s">
        <v>12</v>
      </c>
      <c r="G4" s="13">
        <v>1</v>
      </c>
      <c r="H4" s="18"/>
      <c r="I4" s="19"/>
      <c r="J4" s="19"/>
      <c r="K4" s="19"/>
      <c r="L4" s="20"/>
      <c r="M4" s="20"/>
      <c r="N4" s="21" t="s">
        <v>13</v>
      </c>
      <c r="O4" s="22"/>
      <c r="P4" s="94"/>
      <c r="Q4" s="90"/>
    </row>
    <row r="5" spans="1:18" s="6" customFormat="1" ht="33" customHeight="1" thickTop="1" thickBot="1">
      <c r="A5" s="1"/>
      <c r="B5" s="24" t="s">
        <v>14</v>
      </c>
      <c r="C5" s="25"/>
      <c r="D5" s="26"/>
      <c r="E5" s="27">
        <v>2</v>
      </c>
      <c r="F5" s="17" t="s">
        <v>15</v>
      </c>
      <c r="G5" s="13">
        <v>1.1100000000000001</v>
      </c>
      <c r="H5" s="18"/>
      <c r="N5" s="28" t="s">
        <v>16</v>
      </c>
      <c r="O5" s="28"/>
      <c r="P5" s="95">
        <f>P1-P2-P3-P4</f>
        <v>0</v>
      </c>
      <c r="Q5" s="90">
        <f>Q1-Q3</f>
        <v>0</v>
      </c>
    </row>
    <row r="6" spans="1:18" s="6" customFormat="1" ht="31.5" customHeight="1" thickTop="1" thickBot="1">
      <c r="A6" s="1"/>
      <c r="B6" s="30" t="s">
        <v>69</v>
      </c>
      <c r="C6" s="30"/>
      <c r="D6" s="30"/>
      <c r="E6" s="17"/>
      <c r="F6" s="17" t="s">
        <v>18</v>
      </c>
      <c r="G6" s="13">
        <v>11.11</v>
      </c>
      <c r="H6" s="31"/>
      <c r="Q6" s="16"/>
      <c r="R6" s="17"/>
    </row>
    <row r="7" spans="1:18" s="6" customFormat="1" ht="27" customHeight="1" thickBot="1">
      <c r="A7" s="32"/>
      <c r="B7" s="33"/>
      <c r="C7" s="33"/>
      <c r="D7" s="34" t="s">
        <v>56</v>
      </c>
      <c r="E7" s="35" t="s">
        <v>20</v>
      </c>
      <c r="F7" s="36"/>
      <c r="G7" s="37">
        <f>SUM(G11:G18)</f>
        <v>0</v>
      </c>
      <c r="H7" s="37">
        <f>SUM(H11:H18)</f>
        <v>0</v>
      </c>
      <c r="I7" s="38">
        <f>SUM(I11:I18)</f>
        <v>0</v>
      </c>
      <c r="J7" s="39">
        <f>SUM(J11:J18)</f>
        <v>0</v>
      </c>
      <c r="K7" s="40">
        <f>SUM(K11:K18)</f>
        <v>0</v>
      </c>
      <c r="L7" s="40">
        <f>SUM(L11:L18)</f>
        <v>6</v>
      </c>
      <c r="M7" s="40">
        <f>SUM(M11:M18)</f>
        <v>14</v>
      </c>
      <c r="N7" s="40">
        <f>SUM(N11:N18)</f>
        <v>20</v>
      </c>
      <c r="O7" s="41">
        <f>SUM(O11:O18)</f>
        <v>20</v>
      </c>
      <c r="P7" s="16"/>
    </row>
    <row r="8" spans="1:18" ht="36" customHeight="1" thickTop="1" thickBot="1">
      <c r="A8" s="42"/>
      <c r="B8" s="97" t="s">
        <v>34</v>
      </c>
      <c r="C8" s="44" t="s">
        <v>21</v>
      </c>
      <c r="D8" s="45" t="s">
        <v>22</v>
      </c>
      <c r="E8" s="46" t="s">
        <v>57</v>
      </c>
      <c r="F8" s="47" t="s">
        <v>58</v>
      </c>
      <c r="G8" s="48" t="s">
        <v>25</v>
      </c>
      <c r="H8" s="49" t="s">
        <v>26</v>
      </c>
      <c r="I8" s="50" t="s">
        <v>27</v>
      </c>
      <c r="J8" s="50" t="s">
        <v>28</v>
      </c>
      <c r="K8" s="50" t="s">
        <v>29</v>
      </c>
      <c r="L8" s="51" t="s">
        <v>59</v>
      </c>
      <c r="M8" s="52"/>
      <c r="N8" s="53" t="s">
        <v>31</v>
      </c>
      <c r="O8" s="54" t="s">
        <v>32</v>
      </c>
      <c r="P8" s="55" t="s">
        <v>33</v>
      </c>
      <c r="Q8" s="91" t="s">
        <v>60</v>
      </c>
    </row>
    <row r="9" spans="1:18" ht="36" customHeight="1" thickTop="1" thickBot="1">
      <c r="A9" s="56"/>
      <c r="B9" s="96"/>
      <c r="C9" s="46"/>
      <c r="D9" s="46"/>
      <c r="E9" s="46"/>
      <c r="F9" s="47"/>
      <c r="G9" s="48"/>
      <c r="H9" s="57" t="s">
        <v>27</v>
      </c>
      <c r="I9" s="58" t="s">
        <v>27</v>
      </c>
      <c r="J9" s="58"/>
      <c r="K9" s="58" t="s">
        <v>35</v>
      </c>
      <c r="L9" s="59" t="s">
        <v>36</v>
      </c>
      <c r="M9" s="60" t="s">
        <v>37</v>
      </c>
      <c r="N9" s="61"/>
      <c r="O9" s="62"/>
      <c r="P9" s="55"/>
      <c r="Q9" s="83"/>
    </row>
    <row r="10" spans="1:18" ht="37.5" customHeight="1" thickTop="1" thickBot="1">
      <c r="A10" s="56"/>
      <c r="B10" s="44"/>
      <c r="C10" s="46"/>
      <c r="D10" s="46"/>
      <c r="E10" s="46"/>
      <c r="F10" s="47"/>
      <c r="G10" s="64" t="s">
        <v>38</v>
      </c>
      <c r="H10" s="65"/>
      <c r="I10" s="58"/>
      <c r="J10" s="58"/>
      <c r="K10" s="58"/>
      <c r="L10" s="98"/>
      <c r="M10" s="67"/>
      <c r="N10" s="61"/>
      <c r="O10" s="62"/>
      <c r="P10" s="55"/>
      <c r="Q10" s="83"/>
    </row>
    <row r="11" spans="1:18" ht="30" customHeight="1" thickTop="1">
      <c r="A11" s="80">
        <v>1</v>
      </c>
      <c r="B11" s="69">
        <v>42092</v>
      </c>
      <c r="C11" s="70" t="s">
        <v>71</v>
      </c>
      <c r="D11" s="70" t="s">
        <v>61</v>
      </c>
      <c r="E11" s="72" t="s">
        <v>66</v>
      </c>
      <c r="F11" s="72" t="s">
        <v>70</v>
      </c>
      <c r="G11" s="73"/>
      <c r="H11" s="74">
        <f t="shared" ref="H11:H18" si="0">IF($D$3="si",($G$5/$G$6*G11),IF($D$3="no",G11*$G$4,0))</f>
        <v>0</v>
      </c>
      <c r="I11" s="75"/>
      <c r="J11" s="75"/>
      <c r="K11" s="76"/>
      <c r="L11" s="76"/>
      <c r="M11" s="76">
        <v>14</v>
      </c>
      <c r="N11" s="84">
        <f t="shared" ref="N11:N18" si="1">SUM(H11:M11)</f>
        <v>14</v>
      </c>
      <c r="O11" s="81">
        <v>14</v>
      </c>
      <c r="P11" s="79"/>
      <c r="Q11" s="79">
        <v>12.94</v>
      </c>
    </row>
    <row r="12" spans="1:18" ht="30" customHeight="1">
      <c r="A12" s="80">
        <v>2</v>
      </c>
      <c r="B12" s="69">
        <v>42092</v>
      </c>
      <c r="C12" s="70" t="s">
        <v>71</v>
      </c>
      <c r="D12" s="70" t="s">
        <v>61</v>
      </c>
      <c r="E12" s="72" t="s">
        <v>66</v>
      </c>
      <c r="F12" s="72" t="s">
        <v>70</v>
      </c>
      <c r="G12" s="73"/>
      <c r="H12" s="74">
        <f t="shared" si="0"/>
        <v>0</v>
      </c>
      <c r="I12" s="75"/>
      <c r="J12" s="75"/>
      <c r="K12" s="76"/>
      <c r="L12" s="76">
        <v>6</v>
      </c>
      <c r="M12" s="76"/>
      <c r="N12" s="84">
        <f t="shared" si="1"/>
        <v>6</v>
      </c>
      <c r="O12" s="81">
        <v>6</v>
      </c>
      <c r="P12" s="79"/>
      <c r="Q12" s="79">
        <v>5.6</v>
      </c>
    </row>
    <row r="13" spans="1:18" ht="30" customHeight="1">
      <c r="A13" s="80">
        <v>3</v>
      </c>
      <c r="B13" s="69"/>
      <c r="C13" s="70"/>
      <c r="D13" s="70"/>
      <c r="E13" s="72"/>
      <c r="F13" s="72"/>
      <c r="G13" s="73"/>
      <c r="H13" s="74">
        <f t="shared" si="0"/>
        <v>0</v>
      </c>
      <c r="I13" s="75"/>
      <c r="J13" s="75"/>
      <c r="K13" s="76"/>
      <c r="L13" s="76"/>
      <c r="M13" s="76"/>
      <c r="N13" s="84">
        <f t="shared" si="1"/>
        <v>0</v>
      </c>
      <c r="O13" s="81"/>
      <c r="P13" s="79" t="str">
        <f t="shared" ref="P13:Q18" si="2">IF(F13="Milano","X","")</f>
        <v/>
      </c>
      <c r="Q13" s="79"/>
    </row>
    <row r="14" spans="1:18" ht="30" customHeight="1">
      <c r="A14" s="80">
        <v>4</v>
      </c>
      <c r="B14" s="69"/>
      <c r="C14" s="70"/>
      <c r="D14" s="70"/>
      <c r="E14" s="72"/>
      <c r="F14" s="72"/>
      <c r="G14" s="73"/>
      <c r="H14" s="74">
        <f t="shared" si="0"/>
        <v>0</v>
      </c>
      <c r="I14" s="75"/>
      <c r="J14" s="75"/>
      <c r="K14" s="76"/>
      <c r="L14" s="76"/>
      <c r="M14" s="76"/>
      <c r="N14" s="84">
        <f t="shared" si="1"/>
        <v>0</v>
      </c>
      <c r="O14" s="81"/>
      <c r="P14" s="79" t="str">
        <f t="shared" si="2"/>
        <v/>
      </c>
      <c r="Q14" s="79"/>
    </row>
    <row r="15" spans="1:18" ht="30" customHeight="1">
      <c r="A15" s="80">
        <v>5</v>
      </c>
      <c r="B15" s="69"/>
      <c r="C15" s="70"/>
      <c r="D15" s="70"/>
      <c r="E15" s="72"/>
      <c r="F15" s="72"/>
      <c r="G15" s="73"/>
      <c r="H15" s="74">
        <f t="shared" si="0"/>
        <v>0</v>
      </c>
      <c r="I15" s="75"/>
      <c r="J15" s="75"/>
      <c r="K15" s="76"/>
      <c r="L15" s="76"/>
      <c r="M15" s="76"/>
      <c r="N15" s="84">
        <f t="shared" si="1"/>
        <v>0</v>
      </c>
      <c r="O15" s="81"/>
      <c r="P15" s="79" t="str">
        <f t="shared" si="2"/>
        <v/>
      </c>
      <c r="Q15" s="79"/>
    </row>
    <row r="16" spans="1:18" ht="30" customHeight="1">
      <c r="A16" s="80">
        <v>6</v>
      </c>
      <c r="B16" s="69"/>
      <c r="C16" s="70"/>
      <c r="D16" s="70"/>
      <c r="E16" s="72"/>
      <c r="F16" s="72"/>
      <c r="G16" s="73"/>
      <c r="H16" s="74">
        <f t="shared" si="0"/>
        <v>0</v>
      </c>
      <c r="I16" s="75"/>
      <c r="J16" s="75"/>
      <c r="K16" s="76"/>
      <c r="L16" s="76"/>
      <c r="M16" s="76"/>
      <c r="N16" s="84">
        <f t="shared" si="1"/>
        <v>0</v>
      </c>
      <c r="O16" s="81"/>
      <c r="P16" s="79" t="str">
        <f t="shared" si="2"/>
        <v/>
      </c>
      <c r="Q16" s="79"/>
    </row>
    <row r="17" spans="1:17" ht="30" customHeight="1">
      <c r="A17" s="80">
        <v>7</v>
      </c>
      <c r="B17" s="69"/>
      <c r="C17" s="70"/>
      <c r="D17" s="71"/>
      <c r="E17" s="72"/>
      <c r="F17" s="72"/>
      <c r="G17" s="73"/>
      <c r="H17" s="74">
        <f t="shared" si="0"/>
        <v>0</v>
      </c>
      <c r="I17" s="75"/>
      <c r="J17" s="75"/>
      <c r="K17" s="76"/>
      <c r="L17" s="76"/>
      <c r="M17" s="76"/>
      <c r="N17" s="84">
        <f t="shared" si="1"/>
        <v>0</v>
      </c>
      <c r="O17" s="81"/>
      <c r="P17" s="79" t="str">
        <f t="shared" si="2"/>
        <v/>
      </c>
      <c r="Q17" s="79"/>
    </row>
    <row r="18" spans="1:17" ht="30" customHeight="1">
      <c r="A18" s="80">
        <v>8</v>
      </c>
      <c r="B18" s="69"/>
      <c r="C18" s="70"/>
      <c r="D18" s="71"/>
      <c r="E18" s="72"/>
      <c r="F18" s="72"/>
      <c r="G18" s="73"/>
      <c r="H18" s="74">
        <f t="shared" si="0"/>
        <v>0</v>
      </c>
      <c r="I18" s="75"/>
      <c r="J18" s="75"/>
      <c r="K18" s="76"/>
      <c r="L18" s="76"/>
      <c r="M18" s="76"/>
      <c r="N18" s="84">
        <f t="shared" si="1"/>
        <v>0</v>
      </c>
      <c r="O18" s="81"/>
      <c r="P18" s="79" t="str">
        <f t="shared" si="2"/>
        <v/>
      </c>
      <c r="Q18" s="79"/>
    </row>
    <row r="21" spans="1:17">
      <c r="B21" s="20" t="s">
        <v>50</v>
      </c>
      <c r="G21" s="20" t="s">
        <v>51</v>
      </c>
      <c r="L21" s="20" t="s">
        <v>52</v>
      </c>
    </row>
  </sheetData>
  <mergeCells count="26">
    <mergeCell ref="E7:F7"/>
    <mergeCell ref="Q8:Q10"/>
    <mergeCell ref="O8:O10"/>
    <mergeCell ref="P8:P10"/>
    <mergeCell ref="L9:L10"/>
    <mergeCell ref="M9:M10"/>
    <mergeCell ref="B1:D1"/>
    <mergeCell ref="E1:F1"/>
    <mergeCell ref="B2:D2"/>
    <mergeCell ref="E2:F2"/>
    <mergeCell ref="B3:D3"/>
    <mergeCell ref="H8:H10"/>
    <mergeCell ref="I8:I10"/>
    <mergeCell ref="J8:J10"/>
    <mergeCell ref="K8:K10"/>
    <mergeCell ref="L8:M8"/>
    <mergeCell ref="N8:N10"/>
    <mergeCell ref="N5:O5"/>
    <mergeCell ref="A8:A10"/>
    <mergeCell ref="B8:B10"/>
    <mergeCell ref="C8:C10"/>
    <mergeCell ref="D8:D10"/>
    <mergeCell ref="E8:E10"/>
    <mergeCell ref="F8:F10"/>
    <mergeCell ref="G8:G9"/>
    <mergeCell ref="E3:F3"/>
  </mergeCells>
  <conditionalFormatting sqref="M1">
    <cfRule type="cellIs" dxfId="0" priority="2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list" allowBlank="1" showInputMessage="1" showErrorMessage="1" sqref="D3">
      <formula1>$Q$1:$Q$2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decimal" operator="greaterThanOrEqual" allowBlank="1" showErrorMessage="1" errorTitle="Valore" error="Inserire un numero maggiore o uguale a 0 (zero)!" sqref="H20:M20 H11:M11 H12:H18 J12:M12 J13:L16 I17:L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list" allowBlank="1" showInputMessage="1" showErrorMessage="1" sqref="E3:F3">
      <formula1>#REF!</formula1>
      <formula2>0</formula2>
    </dataValidation>
  </dataValidations>
  <pageMargins left="0.70866141732283472" right="0.70866141732283472" top="1.49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EURO</vt:lpstr>
      <vt:lpstr>TL</vt:lpstr>
      <vt:lpstr>LBP</vt:lpstr>
      <vt:lpstr>USD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cp:lastPrinted>2015-04-08T09:56:40Z</cp:lastPrinted>
  <dcterms:created xsi:type="dcterms:W3CDTF">2015-04-08T09:11:35Z</dcterms:created>
  <dcterms:modified xsi:type="dcterms:W3CDTF">2015-04-08T10:07:06Z</dcterms:modified>
</cp:coreProperties>
</file>