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0" yWindow="15" windowWidth="15480" windowHeight="8190" tabRatio="433" firstSheet="1" activeTab="5"/>
  </bookViews>
  <sheets>
    <sheet name="Nota Spese Italia" sheetId="1" r:id="rId1"/>
    <sheet name="Nota Spese USD" sheetId="6" r:id="rId2"/>
    <sheet name="Nota Spese TRY" sheetId="4" r:id="rId3"/>
    <sheet name="Nota Spese EGP" sheetId="5" r:id="rId4"/>
    <sheet name="Nota Spese SAR" sheetId="3" r:id="rId5"/>
    <sheet name="Nota Spese AED" sheetId="7" r:id="rId6"/>
  </sheets>
  <definedNames>
    <definedName name="_xlnm.Print_Area" localSheetId="3">'Nota Spese EGP'!$A$1:$R$23</definedName>
    <definedName name="_xlnm.Print_Area" localSheetId="0">'Nota Spese Italia'!$A$1:$S$31</definedName>
    <definedName name="_xlnm.Print_Area" localSheetId="4">'Nota Spese SAR'!$A$1:$R$23</definedName>
    <definedName name="_xlnm.Print_Area" localSheetId="2">'Nota Spese TRY'!$A$1:$R$23</definedName>
    <definedName name="_xlnm.Print_Area" localSheetId="1">'Nota Spese USD'!$A$1:$R$23</definedName>
    <definedName name="_xlnm.Print_Titles" localSheetId="3">'Nota Spese EGP'!$1:$10</definedName>
    <definedName name="_xlnm.Print_Titles" localSheetId="0">'Nota Spese Italia'!$7:$10</definedName>
    <definedName name="_xlnm.Print_Titles" localSheetId="4">'Nota Spese SAR'!$1:$10</definedName>
    <definedName name="_xlnm.Print_Titles" localSheetId="2">'Nota Spese TRY'!$1:$10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P18" i="7"/>
  <c r="N18"/>
  <c r="P17"/>
  <c r="N17"/>
  <c r="P16"/>
  <c r="N16"/>
  <c r="P15"/>
  <c r="N15"/>
  <c r="N14"/>
  <c r="N13"/>
  <c r="N12"/>
  <c r="N11"/>
  <c r="O7"/>
  <c r="P3" s="1"/>
  <c r="M7"/>
  <c r="L7"/>
  <c r="K7"/>
  <c r="J7"/>
  <c r="I7"/>
  <c r="H7"/>
  <c r="G7"/>
  <c r="R3"/>
  <c r="R1"/>
  <c r="N7" l="1"/>
  <c r="P7" s="1"/>
  <c r="R5"/>
  <c r="P1"/>
  <c r="M1" s="1"/>
  <c r="R5" i="3"/>
  <c r="R3"/>
  <c r="R1"/>
  <c r="R5" i="5"/>
  <c r="R3"/>
  <c r="R1"/>
  <c r="R5" i="4"/>
  <c r="R3"/>
  <c r="R1"/>
  <c r="R5" i="6"/>
  <c r="R3"/>
  <c r="R1"/>
  <c r="P5" i="7" l="1"/>
  <c r="P18" i="6"/>
  <c r="N18"/>
  <c r="P17"/>
  <c r="N17"/>
  <c r="P16"/>
  <c r="N16"/>
  <c r="P15"/>
  <c r="N15"/>
  <c r="N14"/>
  <c r="N13"/>
  <c r="N12"/>
  <c r="N11"/>
  <c r="H7"/>
  <c r="I7"/>
  <c r="J7"/>
  <c r="K7"/>
  <c r="L7"/>
  <c r="M7"/>
  <c r="O7"/>
  <c r="G7"/>
  <c r="P3"/>
  <c r="P18" i="5"/>
  <c r="N18"/>
  <c r="P17"/>
  <c r="N17"/>
  <c r="P16"/>
  <c r="N16"/>
  <c r="P15"/>
  <c r="N15"/>
  <c r="N14"/>
  <c r="N13"/>
  <c r="N12"/>
  <c r="N11"/>
  <c r="N7" s="1"/>
  <c r="P7" s="1"/>
  <c r="H7"/>
  <c r="I7"/>
  <c r="J7"/>
  <c r="P1" s="1"/>
  <c r="K7"/>
  <c r="L7"/>
  <c r="M7"/>
  <c r="O7"/>
  <c r="G7"/>
  <c r="P3"/>
  <c r="P18" i="4"/>
  <c r="N18"/>
  <c r="P17"/>
  <c r="N17"/>
  <c r="P16"/>
  <c r="N16"/>
  <c r="P15"/>
  <c r="N15"/>
  <c r="N14"/>
  <c r="N13"/>
  <c r="N12"/>
  <c r="N7" s="1"/>
  <c r="P7" s="1"/>
  <c r="N11"/>
  <c r="H7"/>
  <c r="P1" s="1"/>
  <c r="I7"/>
  <c r="J7"/>
  <c r="K7"/>
  <c r="L7"/>
  <c r="M7"/>
  <c r="O7"/>
  <c r="P3" s="1"/>
  <c r="G7"/>
  <c r="N13" i="3"/>
  <c r="N11"/>
  <c r="N22" i="1"/>
  <c r="N21"/>
  <c r="N20"/>
  <c r="N19"/>
  <c r="N18"/>
  <c r="H17"/>
  <c r="N17" s="1"/>
  <c r="H16"/>
  <c r="N16"/>
  <c r="H15"/>
  <c r="N15"/>
  <c r="H14"/>
  <c r="N14"/>
  <c r="H13"/>
  <c r="N13"/>
  <c r="H12"/>
  <c r="N12"/>
  <c r="H11"/>
  <c r="N11"/>
  <c r="P14"/>
  <c r="P13"/>
  <c r="O7" i="3"/>
  <c r="P3" s="1"/>
  <c r="M7"/>
  <c r="L7"/>
  <c r="J7"/>
  <c r="I7"/>
  <c r="G7" i="1"/>
  <c r="O7"/>
  <c r="P3" s="1"/>
  <c r="M7"/>
  <c r="L7"/>
  <c r="K7"/>
  <c r="J7"/>
  <c r="I7"/>
  <c r="K7" i="3"/>
  <c r="G7"/>
  <c r="H25" i="1"/>
  <c r="H7" s="1"/>
  <c r="P1" s="1"/>
  <c r="H24"/>
  <c r="H23"/>
  <c r="N12" i="3"/>
  <c r="P25" i="1"/>
  <c r="P24"/>
  <c r="P23"/>
  <c r="P22"/>
  <c r="P21"/>
  <c r="P20"/>
  <c r="N24"/>
  <c r="N23"/>
  <c r="P19"/>
  <c r="H7" i="3"/>
  <c r="P18"/>
  <c r="N18"/>
  <c r="P17"/>
  <c r="N17"/>
  <c r="P16"/>
  <c r="N16"/>
  <c r="P15"/>
  <c r="N15"/>
  <c r="N14"/>
  <c r="N7" l="1"/>
  <c r="P7"/>
  <c r="P1"/>
  <c r="M1" s="1"/>
  <c r="M1" i="5"/>
  <c r="P5"/>
  <c r="P5" i="4"/>
  <c r="M1"/>
  <c r="N7" i="6"/>
  <c r="P1"/>
  <c r="P5" s="1"/>
  <c r="P7"/>
  <c r="P5" i="1"/>
  <c r="N25"/>
  <c r="N7" s="1"/>
  <c r="P5" i="3" l="1"/>
  <c r="M1" i="6"/>
  <c r="P7" i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<sst xmlns="http://schemas.openxmlformats.org/spreadsheetml/2006/main" count="357" uniqueCount="84">
  <si>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</si>
  <si>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</si>
  <si>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</si>
  <si>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</si>
  <si>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</si>
  <si>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</si>
  <si>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</si>
  <si>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</si>
  <si>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</si>
  <si>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</si>
  <si>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</si>
  <si>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</si>
  <si>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</si>
  <si>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</si>
  <si>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</si>
  <si>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</si>
  <si>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</si>
  <si>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</si>
  <si>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</si>
  <si>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</si>
  <si>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</si>
  <si>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</si>
  <si>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</si>
  <si>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</si>
  <si>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</si>
  <si>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</si>
  <si>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</si>
  <si>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</si>
  <si>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</si>
  <si>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</si>
  <si>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</si>
  <si>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</si>
  <si>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</si>
  <si>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</si>
  <si>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</si>
  <si>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</si>
  <si>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</si>
  <si>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</si>
  <si>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</si>
  <si>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</si>
  <si>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</si>
  <si>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</si>
  <si>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</si>
  <si>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</si>
  <si>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Lorenzo Invernizzi</t>
  </si>
  <si>
    <t>Cena</t>
  </si>
  <si>
    <t>Bar</t>
  </si>
  <si>
    <t>Viaggio Malpensa</t>
  </si>
  <si>
    <t>Daniele Milan</t>
  </si>
  <si>
    <t>Follow-up Ryiadh</t>
  </si>
  <si>
    <t>Demo Beirut</t>
  </si>
  <si>
    <t>Pranzo</t>
  </si>
  <si>
    <t>Libano</t>
  </si>
  <si>
    <t>(importi in Valuta TRY)</t>
  </si>
  <si>
    <t>Turchia</t>
  </si>
  <si>
    <t>TRY</t>
  </si>
  <si>
    <t>(importi in Valuta EGP)</t>
  </si>
  <si>
    <t>Demo/POC Cairo</t>
  </si>
  <si>
    <t>Egitto</t>
  </si>
  <si>
    <t>EGP</t>
  </si>
  <si>
    <t>(importi in Valuta SAR)</t>
  </si>
  <si>
    <t>Arabia Saudita</t>
  </si>
  <si>
    <t>SAR</t>
  </si>
  <si>
    <t>03_01</t>
  </si>
  <si>
    <t>03_02</t>
  </si>
  <si>
    <t>Extra Hotel</t>
  </si>
  <si>
    <t>(importi in Valuta USD)</t>
  </si>
  <si>
    <t>USD</t>
  </si>
  <si>
    <t>Uso Interno</t>
  </si>
  <si>
    <t>03_03</t>
  </si>
  <si>
    <t>03_04</t>
  </si>
  <si>
    <r>
      <t xml:space="preserve">Miscellaneous </t>
    </r>
    <r>
      <rPr>
        <b/>
        <sz val="14"/>
        <color rgb="FFFF0000"/>
        <rFont val="Gulim"/>
        <family val="2"/>
      </rPr>
      <t>(manca giustificativo)</t>
    </r>
  </si>
  <si>
    <r>
      <t xml:space="preserve">Bar </t>
    </r>
    <r>
      <rPr>
        <b/>
        <sz val="14"/>
        <color rgb="FFFF0000"/>
        <rFont val="Gulim"/>
        <family val="2"/>
      </rPr>
      <t>(manca giustificativo)</t>
    </r>
  </si>
  <si>
    <t>Extra Hotel Romualdi</t>
  </si>
  <si>
    <t>Extra Hotel Invernizzi</t>
  </si>
  <si>
    <t>Cena 3 pax</t>
  </si>
  <si>
    <t>03_05</t>
  </si>
  <si>
    <t>Cena 2 pax</t>
  </si>
  <si>
    <t>03_06</t>
  </si>
  <si>
    <t>(importi in Valuta AED)</t>
  </si>
  <si>
    <t>IDEX Abu Dhabi</t>
  </si>
  <si>
    <t>UAE</t>
  </si>
  <si>
    <t>AED</t>
  </si>
  <si>
    <t xml:space="preserve">Bar 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</si>
</sst>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50" zoomScaleSheetLayoutView="50" workbookViewId="0">
      <pane ySplit="5" topLeftCell="A6" activePane="bottomLeft" state="frozen"/>
      <selection pane="bottomLeft" activeCell="M22" sqref="M21:M22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3.855468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4" t="s">
        <v>0</v>
      </c>
      <c r="C1" s="114"/>
      <c r="D1" s="114"/>
      <c r="E1" s="115" t="s">
        <v>44</v>
      </c>
      <c r="F1" s="115"/>
      <c r="G1" s="46">
        <v>42064</v>
      </c>
      <c r="H1" s="45" t="s">
        <v>63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148.01</v>
      </c>
      <c r="Q1" s="3" t="s">
        <v>28</v>
      </c>
    </row>
    <row r="2" spans="1:19" s="8" customFormat="1" ht="35.25" customHeight="1">
      <c r="A2" s="4"/>
      <c r="B2" s="116" t="s">
        <v>2</v>
      </c>
      <c r="C2" s="116"/>
      <c r="D2" s="116"/>
      <c r="E2" s="115" t="s">
        <v>48</v>
      </c>
      <c r="F2" s="11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6" t="s">
        <v>26</v>
      </c>
      <c r="C3" s="116"/>
      <c r="D3" s="116"/>
      <c r="E3" s="115" t="s">
        <v>27</v>
      </c>
      <c r="F3" s="115"/>
      <c r="N3" s="10" t="s">
        <v>4</v>
      </c>
      <c r="O3" s="11"/>
      <c r="P3" s="12">
        <f>+O7</f>
        <v>49.790000000000006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0.56999999999999995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8"/>
      <c r="D5" s="20"/>
      <c r="E5" s="54">
        <v>6</v>
      </c>
      <c r="F5" s="14"/>
      <c r="G5" s="10" t="s">
        <v>7</v>
      </c>
      <c r="H5" s="21">
        <v>1.1100000000000001</v>
      </c>
      <c r="N5" s="119" t="s">
        <v>8</v>
      </c>
      <c r="O5" s="119"/>
      <c r="P5" s="22">
        <f>P1-P2-P3-P4</f>
        <v>98.219999999999985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29</v>
      </c>
      <c r="E7" s="122" t="s">
        <v>11</v>
      </c>
      <c r="F7" s="123"/>
      <c r="G7" s="25">
        <f t="shared" ref="G7:O7" si="0">SUM(G11:G25)</f>
        <v>156</v>
      </c>
      <c r="H7" s="25">
        <f t="shared" si="0"/>
        <v>88.919999999999987</v>
      </c>
      <c r="I7" s="60">
        <f t="shared" si="0"/>
        <v>0</v>
      </c>
      <c r="J7" s="65">
        <f t="shared" si="0"/>
        <v>0</v>
      </c>
      <c r="K7" s="61">
        <f t="shared" si="0"/>
        <v>0.89</v>
      </c>
      <c r="L7" s="61">
        <f t="shared" si="0"/>
        <v>0</v>
      </c>
      <c r="M7" s="61">
        <f t="shared" si="0"/>
        <v>58.2</v>
      </c>
      <c r="N7" s="61">
        <f t="shared" si="0"/>
        <v>148.01</v>
      </c>
      <c r="O7" s="62">
        <f t="shared" si="0"/>
        <v>49.790000000000006</v>
      </c>
      <c r="P7" s="13">
        <f>+N7-SUM(I7:M7)</f>
        <v>88.919999999999987</v>
      </c>
    </row>
    <row r="8" spans="1:19" ht="36" customHeight="1" thickTop="1" thickBot="1">
      <c r="A8" s="100"/>
      <c r="B8" s="59"/>
      <c r="C8" s="102" t="s">
        <v>13</v>
      </c>
      <c r="D8" s="104" t="s">
        <v>25</v>
      </c>
      <c r="E8" s="103" t="s">
        <v>14</v>
      </c>
      <c r="F8" s="105" t="s">
        <v>34</v>
      </c>
      <c r="G8" s="106" t="s">
        <v>15</v>
      </c>
      <c r="H8" s="107" t="s">
        <v>16</v>
      </c>
      <c r="I8" s="112" t="s">
        <v>37</v>
      </c>
      <c r="J8" s="112" t="s">
        <v>39</v>
      </c>
      <c r="K8" s="112" t="s">
        <v>38</v>
      </c>
      <c r="L8" s="120" t="s">
        <v>35</v>
      </c>
      <c r="M8" s="121"/>
      <c r="N8" s="98" t="s">
        <v>17</v>
      </c>
      <c r="O8" s="110" t="s">
        <v>18</v>
      </c>
      <c r="P8" s="97" t="s">
        <v>19</v>
      </c>
      <c r="R8" s="2"/>
    </row>
    <row r="9" spans="1:19" ht="36" customHeight="1" thickTop="1" thickBot="1">
      <c r="A9" s="101"/>
      <c r="B9" s="59" t="s">
        <v>12</v>
      </c>
      <c r="C9" s="103"/>
      <c r="D9" s="103"/>
      <c r="E9" s="103"/>
      <c r="F9" s="105"/>
      <c r="G9" s="106"/>
      <c r="H9" s="108"/>
      <c r="I9" s="113" t="s">
        <v>37</v>
      </c>
      <c r="J9" s="113"/>
      <c r="K9" s="113" t="s">
        <v>36</v>
      </c>
      <c r="L9" s="124" t="s">
        <v>23</v>
      </c>
      <c r="M9" s="117" t="s">
        <v>24</v>
      </c>
      <c r="N9" s="99"/>
      <c r="O9" s="111"/>
      <c r="P9" s="97"/>
      <c r="R9" s="2"/>
    </row>
    <row r="10" spans="1:19" ht="37.5" customHeight="1" thickTop="1" thickBot="1">
      <c r="A10" s="101"/>
      <c r="B10" s="50"/>
      <c r="C10" s="103"/>
      <c r="D10" s="103"/>
      <c r="E10" s="103"/>
      <c r="F10" s="105"/>
      <c r="G10" s="26" t="s">
        <v>20</v>
      </c>
      <c r="H10" s="109"/>
      <c r="I10" s="113"/>
      <c r="J10" s="113"/>
      <c r="K10" s="113"/>
      <c r="L10" s="125"/>
      <c r="M10" s="118"/>
      <c r="N10" s="99"/>
      <c r="O10" s="111"/>
      <c r="P10" s="97"/>
      <c r="R10" s="2"/>
    </row>
    <row r="11" spans="1:19" ht="30" customHeight="1" thickTop="1">
      <c r="A11" s="27">
        <v>1</v>
      </c>
      <c r="B11" s="28">
        <v>42072</v>
      </c>
      <c r="C11" s="29" t="s">
        <v>49</v>
      </c>
      <c r="D11" s="43" t="s">
        <v>47</v>
      </c>
      <c r="E11" s="64"/>
      <c r="F11" s="64"/>
      <c r="G11" s="93">
        <v>26</v>
      </c>
      <c r="H11" s="94">
        <f t="shared" ref="H11:H17" si="1">IF($E$3="si",($H$5/$H$6*G11),IF($E$3="no",G11*$H$4,0))</f>
        <v>14.819999999999999</v>
      </c>
      <c r="I11" s="66"/>
      <c r="J11" s="66"/>
      <c r="K11" s="34"/>
      <c r="L11" s="35"/>
      <c r="M11" s="35"/>
      <c r="N11" s="38">
        <f t="shared" ref="N11:N22" si="2">SUM(H11:M11)</f>
        <v>14.819999999999999</v>
      </c>
      <c r="O11" s="39"/>
      <c r="P11" s="40"/>
      <c r="R11" s="2"/>
    </row>
    <row r="12" spans="1:19" ht="30" customHeight="1">
      <c r="A12" s="41">
        <v>2</v>
      </c>
      <c r="B12" s="28">
        <v>42075</v>
      </c>
      <c r="C12" s="29" t="s">
        <v>49</v>
      </c>
      <c r="D12" s="43" t="s">
        <v>47</v>
      </c>
      <c r="E12" s="64"/>
      <c r="F12" s="64"/>
      <c r="G12" s="93">
        <v>26</v>
      </c>
      <c r="H12" s="94">
        <f t="shared" si="1"/>
        <v>14.819999999999999</v>
      </c>
      <c r="I12" s="66"/>
      <c r="J12" s="66"/>
      <c r="K12" s="34"/>
      <c r="L12" s="35"/>
      <c r="M12" s="35"/>
      <c r="N12" s="38">
        <f t="shared" si="2"/>
        <v>14.819999999999999</v>
      </c>
      <c r="O12" s="42"/>
      <c r="P12" s="40"/>
      <c r="R12" s="2"/>
    </row>
    <row r="13" spans="1:19" ht="30" customHeight="1">
      <c r="A13" s="41">
        <v>3</v>
      </c>
      <c r="B13" s="28">
        <v>42085</v>
      </c>
      <c r="C13" s="29" t="s">
        <v>57</v>
      </c>
      <c r="D13" s="43" t="s">
        <v>47</v>
      </c>
      <c r="E13" s="64"/>
      <c r="F13" s="64"/>
      <c r="G13" s="93">
        <v>26</v>
      </c>
      <c r="H13" s="94">
        <f t="shared" si="1"/>
        <v>14.819999999999999</v>
      </c>
      <c r="I13" s="66"/>
      <c r="J13" s="66"/>
      <c r="K13" s="34"/>
      <c r="L13" s="35"/>
      <c r="M13" s="36"/>
      <c r="N13" s="38">
        <f t="shared" si="2"/>
        <v>14.819999999999999</v>
      </c>
      <c r="O13" s="42"/>
      <c r="P13" s="40" t="str">
        <f t="shared" ref="P13:P25" si="3">IF($F13="Milano","X","")</f>
        <v/>
      </c>
      <c r="R13" s="2"/>
    </row>
    <row r="14" spans="1:19" ht="30" customHeight="1">
      <c r="A14" s="41">
        <v>4</v>
      </c>
      <c r="B14" s="28">
        <v>42088</v>
      </c>
      <c r="C14" s="29" t="s">
        <v>57</v>
      </c>
      <c r="D14" s="43" t="s">
        <v>47</v>
      </c>
      <c r="E14" s="64"/>
      <c r="F14" s="64"/>
      <c r="G14" s="93">
        <v>26</v>
      </c>
      <c r="H14" s="94">
        <f t="shared" si="1"/>
        <v>14.819999999999999</v>
      </c>
      <c r="I14" s="66"/>
      <c r="J14" s="66"/>
      <c r="K14" s="34"/>
      <c r="L14" s="35"/>
      <c r="M14" s="36"/>
      <c r="N14" s="38">
        <f t="shared" si="2"/>
        <v>14.819999999999999</v>
      </c>
      <c r="O14" s="42"/>
      <c r="P14" s="40" t="str">
        <f t="shared" si="3"/>
        <v/>
      </c>
      <c r="R14" s="2"/>
    </row>
    <row r="15" spans="1:19" ht="30" customHeight="1">
      <c r="A15" s="41">
        <v>5</v>
      </c>
      <c r="B15" s="28">
        <v>42092</v>
      </c>
      <c r="C15" s="29" t="s">
        <v>50</v>
      </c>
      <c r="D15" s="43" t="s">
        <v>47</v>
      </c>
      <c r="E15" s="64"/>
      <c r="F15" s="64"/>
      <c r="G15" s="93">
        <v>26</v>
      </c>
      <c r="H15" s="94">
        <f t="shared" si="1"/>
        <v>14.819999999999999</v>
      </c>
      <c r="I15" s="66"/>
      <c r="J15" s="66"/>
      <c r="K15" s="34"/>
      <c r="L15" s="35"/>
      <c r="M15" s="36"/>
      <c r="N15" s="38">
        <f t="shared" si="2"/>
        <v>14.819999999999999</v>
      </c>
      <c r="O15" s="42"/>
      <c r="P15" s="40"/>
      <c r="R15" s="2"/>
    </row>
    <row r="16" spans="1:19" ht="30" customHeight="1">
      <c r="A16" s="41">
        <v>6</v>
      </c>
      <c r="B16" s="28">
        <v>42094</v>
      </c>
      <c r="C16" s="29" t="s">
        <v>50</v>
      </c>
      <c r="D16" s="43" t="s">
        <v>47</v>
      </c>
      <c r="E16" s="64"/>
      <c r="F16" s="64"/>
      <c r="G16" s="93">
        <v>26</v>
      </c>
      <c r="H16" s="94">
        <f t="shared" si="1"/>
        <v>14.819999999999999</v>
      </c>
      <c r="I16" s="66"/>
      <c r="J16" s="66"/>
      <c r="K16" s="34"/>
      <c r="L16" s="35"/>
      <c r="M16" s="35"/>
      <c r="N16" s="38">
        <f t="shared" si="2"/>
        <v>14.819999999999999</v>
      </c>
      <c r="O16" s="42"/>
      <c r="P16" s="40"/>
      <c r="R16" s="2"/>
    </row>
    <row r="17" spans="1:18" ht="30" customHeight="1">
      <c r="A17" s="41">
        <v>7</v>
      </c>
      <c r="B17" s="28">
        <v>42085</v>
      </c>
      <c r="C17" s="29" t="s">
        <v>57</v>
      </c>
      <c r="D17" s="43" t="s">
        <v>46</v>
      </c>
      <c r="E17" s="64"/>
      <c r="F17" s="64"/>
      <c r="G17" s="93"/>
      <c r="H17" s="94">
        <f t="shared" si="1"/>
        <v>0</v>
      </c>
      <c r="I17" s="66"/>
      <c r="J17" s="66"/>
      <c r="K17" s="34"/>
      <c r="L17" s="35"/>
      <c r="M17" s="35">
        <v>9.3000000000000007</v>
      </c>
      <c r="N17" s="38">
        <f t="shared" si="2"/>
        <v>9.3000000000000007</v>
      </c>
      <c r="O17" s="42"/>
      <c r="P17" s="40"/>
      <c r="R17" s="2"/>
    </row>
    <row r="18" spans="1:18" ht="30" customHeight="1">
      <c r="A18" s="41">
        <v>8</v>
      </c>
      <c r="B18" s="28">
        <v>42072</v>
      </c>
      <c r="C18" s="29" t="s">
        <v>49</v>
      </c>
      <c r="D18" s="43" t="s">
        <v>46</v>
      </c>
      <c r="E18" s="64"/>
      <c r="F18" s="64"/>
      <c r="G18" s="93"/>
      <c r="H18" s="94"/>
      <c r="I18" s="66"/>
      <c r="J18" s="66"/>
      <c r="K18" s="34"/>
      <c r="L18" s="35"/>
      <c r="M18" s="35">
        <v>5.3</v>
      </c>
      <c r="N18" s="38">
        <f t="shared" si="2"/>
        <v>5.3</v>
      </c>
      <c r="O18" s="42">
        <v>5.3</v>
      </c>
      <c r="P18" s="40"/>
      <c r="R18" s="2"/>
    </row>
    <row r="19" spans="1:18" ht="30" customHeight="1">
      <c r="A19" s="41">
        <v>9</v>
      </c>
      <c r="B19" s="28">
        <v>42072</v>
      </c>
      <c r="C19" s="29" t="s">
        <v>49</v>
      </c>
      <c r="D19" s="43" t="s">
        <v>46</v>
      </c>
      <c r="E19" s="64"/>
      <c r="F19" s="64"/>
      <c r="G19" s="93"/>
      <c r="H19" s="94"/>
      <c r="I19" s="66"/>
      <c r="J19" s="66"/>
      <c r="K19" s="34"/>
      <c r="L19" s="35"/>
      <c r="M19" s="35">
        <v>4.2</v>
      </c>
      <c r="N19" s="38">
        <f t="shared" si="2"/>
        <v>4.2</v>
      </c>
      <c r="O19" s="42">
        <v>4.2</v>
      </c>
      <c r="P19" s="40" t="str">
        <f t="shared" si="3"/>
        <v/>
      </c>
      <c r="R19" s="2"/>
    </row>
    <row r="20" spans="1:18" ht="30" customHeight="1">
      <c r="A20" s="41">
        <v>10</v>
      </c>
      <c r="B20" s="28">
        <v>42085</v>
      </c>
      <c r="C20" s="29" t="s">
        <v>57</v>
      </c>
      <c r="D20" s="43" t="s">
        <v>51</v>
      </c>
      <c r="E20" s="64"/>
      <c r="F20" s="64"/>
      <c r="G20" s="93"/>
      <c r="H20" s="94"/>
      <c r="I20" s="66"/>
      <c r="J20" s="66"/>
      <c r="K20" s="34"/>
      <c r="L20" s="35"/>
      <c r="M20" s="35">
        <v>21.2</v>
      </c>
      <c r="N20" s="38">
        <f t="shared" si="2"/>
        <v>21.2</v>
      </c>
      <c r="O20" s="42">
        <v>21.2</v>
      </c>
      <c r="P20" s="40" t="str">
        <f t="shared" si="3"/>
        <v/>
      </c>
      <c r="R20" s="2"/>
    </row>
    <row r="21" spans="1:18" ht="30" customHeight="1">
      <c r="A21" s="41">
        <v>11</v>
      </c>
      <c r="B21" s="28">
        <v>42092</v>
      </c>
      <c r="C21" s="29" t="s">
        <v>50</v>
      </c>
      <c r="D21" s="43" t="s">
        <v>46</v>
      </c>
      <c r="E21" s="64"/>
      <c r="F21" s="64"/>
      <c r="G21" s="93"/>
      <c r="H21" s="94"/>
      <c r="I21" s="66"/>
      <c r="J21" s="66"/>
      <c r="K21" s="34"/>
      <c r="L21" s="35"/>
      <c r="M21" s="35">
        <v>9.4</v>
      </c>
      <c r="N21" s="38">
        <f t="shared" si="2"/>
        <v>9.4</v>
      </c>
      <c r="O21" s="42">
        <v>9.4</v>
      </c>
      <c r="P21" s="40" t="str">
        <f t="shared" si="3"/>
        <v/>
      </c>
      <c r="R21" s="2"/>
    </row>
    <row r="22" spans="1:18" ht="30" customHeight="1">
      <c r="A22" s="41">
        <v>12</v>
      </c>
      <c r="B22" s="28">
        <v>42092</v>
      </c>
      <c r="C22" s="29" t="s">
        <v>50</v>
      </c>
      <c r="D22" s="43" t="s">
        <v>46</v>
      </c>
      <c r="E22" s="64"/>
      <c r="F22" s="64"/>
      <c r="G22" s="93"/>
      <c r="H22" s="94"/>
      <c r="I22" s="66"/>
      <c r="J22" s="66"/>
      <c r="K22" s="34"/>
      <c r="L22" s="35"/>
      <c r="M22" s="35">
        <v>8.8000000000000007</v>
      </c>
      <c r="N22" s="38">
        <f t="shared" si="2"/>
        <v>8.8000000000000007</v>
      </c>
      <c r="O22" s="42">
        <v>8.8000000000000007</v>
      </c>
      <c r="P22" s="40" t="str">
        <f t="shared" si="3"/>
        <v/>
      </c>
      <c r="R22" s="2"/>
    </row>
    <row r="23" spans="1:18" ht="30" customHeight="1">
      <c r="A23" s="41">
        <v>13</v>
      </c>
      <c r="B23" s="28">
        <v>42090</v>
      </c>
      <c r="C23" s="29" t="s">
        <v>68</v>
      </c>
      <c r="D23" s="43" t="s">
        <v>71</v>
      </c>
      <c r="E23" s="64"/>
      <c r="F23" s="64"/>
      <c r="G23" s="93"/>
      <c r="H23" s="94">
        <f t="shared" ref="H23:H25" si="4">IF($E$3="si",($H$5/$H$6*G23),IF($E$3="no",G23*$H$4,0))</f>
        <v>0</v>
      </c>
      <c r="I23" s="66"/>
      <c r="J23" s="66"/>
      <c r="K23" s="34">
        <v>0.89</v>
      </c>
      <c r="L23" s="35"/>
      <c r="M23" s="35"/>
      <c r="N23" s="38">
        <f t="shared" ref="N23:N25" si="5">SUM(H23:M23)</f>
        <v>0.89</v>
      </c>
      <c r="O23" s="42">
        <v>0.89</v>
      </c>
      <c r="P23" s="40" t="str">
        <f t="shared" si="3"/>
        <v/>
      </c>
      <c r="R23" s="2"/>
    </row>
    <row r="24" spans="1:18" ht="30" customHeight="1">
      <c r="A24" s="41">
        <v>14</v>
      </c>
      <c r="B24" s="28"/>
      <c r="C24" s="29"/>
      <c r="D24" s="43"/>
      <c r="E24" s="64"/>
      <c r="F24" s="64"/>
      <c r="G24" s="93"/>
      <c r="H24" s="94">
        <f t="shared" si="4"/>
        <v>0</v>
      </c>
      <c r="I24" s="66"/>
      <c r="J24" s="66"/>
      <c r="K24" s="34"/>
      <c r="L24" s="35"/>
      <c r="M24" s="35"/>
      <c r="N24" s="38">
        <f t="shared" si="5"/>
        <v>0</v>
      </c>
      <c r="O24" s="42"/>
      <c r="P24" s="40" t="str">
        <f t="shared" si="3"/>
        <v/>
      </c>
      <c r="R24" s="2"/>
    </row>
    <row r="25" spans="1:18" ht="30" customHeight="1">
      <c r="A25" s="41">
        <v>15</v>
      </c>
      <c r="B25" s="28"/>
      <c r="C25" s="29"/>
      <c r="D25" s="43"/>
      <c r="E25" s="64"/>
      <c r="F25" s="64"/>
      <c r="G25" s="93"/>
      <c r="H25" s="94">
        <f t="shared" si="4"/>
        <v>0</v>
      </c>
      <c r="I25" s="66"/>
      <c r="J25" s="66"/>
      <c r="K25" s="34"/>
      <c r="L25" s="35"/>
      <c r="M25" s="35"/>
      <c r="N25" s="38">
        <f t="shared" si="5"/>
        <v>0</v>
      </c>
      <c r="O25" s="42"/>
      <c r="P25" s="40" t="str">
        <f t="shared" si="3"/>
        <v/>
      </c>
      <c r="R25" s="2"/>
    </row>
    <row r="27" spans="1:18">
      <c r="A27" s="55"/>
      <c r="B27" s="56"/>
      <c r="C27" s="56"/>
      <c r="D27" s="56"/>
      <c r="E27" s="56"/>
      <c r="F27" s="56"/>
      <c r="G27" s="56"/>
      <c r="H27" s="56"/>
      <c r="I27" s="56"/>
      <c r="J27" s="95"/>
      <c r="K27" s="95"/>
      <c r="L27" s="56"/>
      <c r="M27" s="56"/>
      <c r="N27" s="56"/>
      <c r="O27" s="56"/>
      <c r="P27" s="95"/>
      <c r="Q27" s="3"/>
    </row>
    <row r="28" spans="1:18">
      <c r="A28" s="77"/>
      <c r="B28" s="78"/>
      <c r="C28" s="79"/>
      <c r="D28" s="80"/>
      <c r="E28" s="80"/>
      <c r="F28" s="81"/>
      <c r="G28" s="82"/>
      <c r="H28" s="83"/>
      <c r="I28" s="84"/>
      <c r="J28" s="95"/>
      <c r="K28" s="95"/>
      <c r="L28" s="84"/>
      <c r="M28" s="84"/>
      <c r="N28" s="85"/>
      <c r="O28" s="86"/>
      <c r="P28" s="95"/>
      <c r="Q28" s="3"/>
    </row>
    <row r="29" spans="1:18">
      <c r="A29" s="55"/>
      <c r="B29" s="71" t="s">
        <v>41</v>
      </c>
      <c r="C29" s="71"/>
      <c r="D29" s="71"/>
      <c r="E29" s="56"/>
      <c r="F29" s="56"/>
      <c r="G29" s="71" t="s">
        <v>43</v>
      </c>
      <c r="H29" s="71"/>
      <c r="I29" s="71"/>
      <c r="J29" s="95"/>
      <c r="K29" s="95"/>
      <c r="L29" s="71" t="s">
        <v>42</v>
      </c>
      <c r="M29" s="71"/>
      <c r="N29" s="71"/>
      <c r="O29" s="56"/>
      <c r="P29" s="95"/>
      <c r="Q29" s="3"/>
    </row>
    <row r="30" spans="1:18">
      <c r="A30" s="55"/>
      <c r="B30" s="56"/>
      <c r="C30" s="56"/>
      <c r="D30" s="56"/>
      <c r="E30" s="56"/>
      <c r="F30" s="56"/>
      <c r="G30" s="56"/>
      <c r="H30" s="56"/>
      <c r="I30" s="56"/>
      <c r="J30" s="95"/>
      <c r="K30" s="95"/>
      <c r="L30" s="56"/>
      <c r="M30" s="56"/>
      <c r="N30" s="56"/>
      <c r="O30" s="56"/>
      <c r="P30" s="95"/>
      <c r="Q30" s="3"/>
    </row>
    <row r="31" spans="1:18">
      <c r="A31" s="55"/>
      <c r="B31" s="56"/>
      <c r="C31" s="56"/>
      <c r="D31" s="56"/>
      <c r="E31" s="56"/>
      <c r="F31" s="56"/>
      <c r="G31" s="56"/>
      <c r="H31" s="56"/>
      <c r="I31" s="56"/>
      <c r="J31" s="95"/>
      <c r="K31" s="95"/>
      <c r="L31" s="56"/>
      <c r="M31" s="56"/>
      <c r="N31" s="56"/>
      <c r="O31" s="56"/>
      <c r="P31" s="95"/>
      <c r="Q31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5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8 N11:N25">
      <formula1>0</formula1>
      <formula2>0</formula2>
    </dataValidation>
    <dataValidation type="decimal" operator="greaterThanOrEqual" allowBlank="1" showErrorMessage="1" errorTitle="Valore" error="Inserire un numero maggiore o uguale a 0 (zero)!" sqref="H28:M28 L11:M25 H11:J25 K15:K25 K11:K12">
      <formula1>0</formula1>
      <formula2>0</formula2>
    </dataValidation>
    <dataValidation type="textLength" operator="greaterThan" allowBlank="1" showErrorMessage="1" sqref="D28:E28 F17 F11:F12 F19:F25">
      <formula1>1</formula1>
      <formula2>0</formula2>
    </dataValidation>
    <dataValidation type="textLength" operator="greaterThan" sqref="F28 G11:G25">
      <formula1>1</formula1>
      <formula2>0</formula2>
    </dataValidation>
    <dataValidation type="date" operator="greaterThanOrEqual" showErrorMessage="1" errorTitle="Data" error="Inserire una data superiore al 1/11/2000" sqref="B28">
      <formula1>36831</formula1>
      <formula2>0</formula2>
    </dataValidation>
    <dataValidation type="textLength" operator="greaterThan" allowBlank="1" sqref="C2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F12" sqref="F12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46">
        <v>42064</v>
      </c>
      <c r="G1" s="45" t="s">
        <v>64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176.99</v>
      </c>
      <c r="Q1" s="3" t="s">
        <v>28</v>
      </c>
      <c r="R1" s="96">
        <f>SUM(R11:R18)</f>
        <v>165.06</v>
      </c>
    </row>
    <row r="2" spans="1:18" s="8" customFormat="1" ht="57.75" customHeight="1">
      <c r="A2" s="4"/>
      <c r="B2" s="116" t="s">
        <v>2</v>
      </c>
      <c r="C2" s="116"/>
      <c r="D2" s="115" t="s">
        <v>48</v>
      </c>
      <c r="E2" s="115"/>
      <c r="F2" s="9"/>
      <c r="G2" s="9"/>
      <c r="N2" s="10" t="s">
        <v>3</v>
      </c>
      <c r="O2" s="11"/>
      <c r="P2" s="12"/>
      <c r="Q2" s="3" t="s">
        <v>27</v>
      </c>
      <c r="R2" s="96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57">
        <f>+O7</f>
        <v>176.99</v>
      </c>
      <c r="Q3" s="13"/>
      <c r="R3" s="96">
        <f>SUM(R11:R18)</f>
        <v>165.06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4">
        <v>2</v>
      </c>
      <c r="E5" s="14"/>
      <c r="F5" s="10" t="s">
        <v>7</v>
      </c>
      <c r="G5" s="72">
        <v>1.1100000000000001</v>
      </c>
      <c r="N5" s="119" t="s">
        <v>8</v>
      </c>
      <c r="O5" s="119"/>
      <c r="P5" s="53">
        <f>P1-P2-P3-P4</f>
        <v>0</v>
      </c>
      <c r="Q5" s="13"/>
      <c r="R5" s="96">
        <f>R1-R3</f>
        <v>0</v>
      </c>
    </row>
    <row r="6" spans="1:18" s="8" customFormat="1" ht="43.5" customHeight="1" thickTop="1" thickBot="1">
      <c r="A6" s="4"/>
      <c r="B6" s="51" t="s">
        <v>66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26" t="s">
        <v>30</v>
      </c>
      <c r="B7" s="127"/>
      <c r="C7" s="128"/>
      <c r="D7" s="129" t="s">
        <v>11</v>
      </c>
      <c r="E7" s="130"/>
      <c r="F7" s="130"/>
      <c r="G7" s="92">
        <f t="shared" ref="G7:O7" si="0">SUM(G11:G18)</f>
        <v>0</v>
      </c>
      <c r="H7" s="90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161.66</v>
      </c>
      <c r="M7" s="75">
        <f t="shared" si="0"/>
        <v>15.33</v>
      </c>
      <c r="N7" s="73">
        <f t="shared" si="0"/>
        <v>176.99</v>
      </c>
      <c r="O7" s="76">
        <f t="shared" si="0"/>
        <v>176.99</v>
      </c>
      <c r="P7" s="13">
        <f>+N7-SUM(H7:M7)</f>
        <v>0</v>
      </c>
    </row>
    <row r="8" spans="1:18" ht="36" customHeight="1" thickTop="1" thickBot="1">
      <c r="A8" s="101"/>
      <c r="B8" s="103" t="s">
        <v>12</v>
      </c>
      <c r="C8" s="103" t="s">
        <v>13</v>
      </c>
      <c r="D8" s="131" t="s">
        <v>25</v>
      </c>
      <c r="E8" s="103" t="s">
        <v>33</v>
      </c>
      <c r="F8" s="133" t="s">
        <v>32</v>
      </c>
      <c r="G8" s="134" t="s">
        <v>15</v>
      </c>
      <c r="H8" s="136" t="s">
        <v>16</v>
      </c>
      <c r="I8" s="113" t="s">
        <v>37</v>
      </c>
      <c r="J8" s="112" t="s">
        <v>39</v>
      </c>
      <c r="K8" s="112" t="s">
        <v>38</v>
      </c>
      <c r="L8" s="137" t="s">
        <v>22</v>
      </c>
      <c r="M8" s="138"/>
      <c r="N8" s="99" t="s">
        <v>17</v>
      </c>
      <c r="O8" s="111" t="s">
        <v>18</v>
      </c>
      <c r="P8" s="97" t="s">
        <v>19</v>
      </c>
      <c r="Q8" s="2"/>
      <c r="R8" s="139" t="s">
        <v>40</v>
      </c>
    </row>
    <row r="9" spans="1:18" ht="36" customHeight="1" thickTop="1" thickBot="1">
      <c r="A9" s="101"/>
      <c r="B9" s="103" t="s">
        <v>12</v>
      </c>
      <c r="C9" s="103"/>
      <c r="D9" s="132"/>
      <c r="E9" s="103"/>
      <c r="F9" s="133"/>
      <c r="G9" s="135"/>
      <c r="H9" s="136" t="s">
        <v>37</v>
      </c>
      <c r="I9" s="113" t="s">
        <v>37</v>
      </c>
      <c r="J9" s="113"/>
      <c r="K9" s="113" t="s">
        <v>36</v>
      </c>
      <c r="L9" s="124" t="s">
        <v>23</v>
      </c>
      <c r="M9" s="143" t="s">
        <v>24</v>
      </c>
      <c r="N9" s="99"/>
      <c r="O9" s="111"/>
      <c r="P9" s="97"/>
      <c r="Q9" s="2"/>
      <c r="R9" s="140"/>
    </row>
    <row r="10" spans="1:18" ht="37.5" customHeight="1" thickTop="1" thickBot="1">
      <c r="A10" s="101"/>
      <c r="B10" s="103"/>
      <c r="C10" s="103"/>
      <c r="D10" s="132"/>
      <c r="E10" s="103"/>
      <c r="F10" s="133"/>
      <c r="G10" s="89" t="s">
        <v>20</v>
      </c>
      <c r="H10" s="136"/>
      <c r="I10" s="113"/>
      <c r="J10" s="113"/>
      <c r="K10" s="113"/>
      <c r="L10" s="142"/>
      <c r="M10" s="118"/>
      <c r="N10" s="99"/>
      <c r="O10" s="111"/>
      <c r="P10" s="97"/>
      <c r="Q10" s="2"/>
      <c r="R10" s="141"/>
    </row>
    <row r="11" spans="1:18" ht="30" customHeight="1" thickTop="1">
      <c r="A11" s="27">
        <v>1</v>
      </c>
      <c r="B11" s="44">
        <v>42094</v>
      </c>
      <c r="C11" s="29" t="s">
        <v>50</v>
      </c>
      <c r="D11" s="30" t="s">
        <v>65</v>
      </c>
      <c r="E11" s="30" t="s">
        <v>52</v>
      </c>
      <c r="F11" s="31" t="s">
        <v>67</v>
      </c>
      <c r="G11" s="88"/>
      <c r="H11" s="33"/>
      <c r="I11" s="34"/>
      <c r="J11" s="35"/>
      <c r="K11" s="63"/>
      <c r="L11" s="63">
        <v>161.66</v>
      </c>
      <c r="M11" s="37"/>
      <c r="N11" s="38">
        <f>SUM(H11:M11)</f>
        <v>161.66</v>
      </c>
      <c r="O11" s="42">
        <v>161.66</v>
      </c>
      <c r="P11" s="40"/>
      <c r="Q11" s="2"/>
      <c r="R11" s="67">
        <v>150.84</v>
      </c>
    </row>
    <row r="12" spans="1:18" ht="30" customHeight="1">
      <c r="A12" s="41">
        <v>2</v>
      </c>
      <c r="B12" s="44">
        <v>42094</v>
      </c>
      <c r="C12" s="29" t="s">
        <v>50</v>
      </c>
      <c r="D12" s="30" t="s">
        <v>46</v>
      </c>
      <c r="E12" s="30" t="s">
        <v>52</v>
      </c>
      <c r="F12" s="31" t="s">
        <v>67</v>
      </c>
      <c r="G12" s="32"/>
      <c r="H12" s="33"/>
      <c r="I12" s="34"/>
      <c r="J12" s="35"/>
      <c r="K12" s="63"/>
      <c r="L12" s="36"/>
      <c r="M12" s="37">
        <v>15.33</v>
      </c>
      <c r="N12" s="38">
        <f>SUM(H12:M12)</f>
        <v>15.33</v>
      </c>
      <c r="O12" s="42">
        <v>15.33</v>
      </c>
      <c r="P12" s="40"/>
      <c r="Q12" s="2"/>
      <c r="R12" s="67">
        <v>14.22</v>
      </c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33"/>
      <c r="I13" s="34"/>
      <c r="J13" s="35"/>
      <c r="K13" s="63"/>
      <c r="L13" s="36"/>
      <c r="M13" s="37"/>
      <c r="N13" s="38">
        <f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3"/>
      <c r="L14" s="36"/>
      <c r="M14" s="37"/>
      <c r="N14" s="38">
        <f t="shared" ref="N14:N18" si="1">SUM(H14:M14)</f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ref="P15:P18" si="2">IF(F15="Milano","X","")</f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4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R1" sqref="R1:R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46">
        <v>42064</v>
      </c>
      <c r="G1" s="45" t="s">
        <v>69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44</v>
      </c>
      <c r="Q1" s="3" t="s">
        <v>28</v>
      </c>
      <c r="R1" s="96">
        <f>SUM(R11:R18)</f>
        <v>15.899999999999999</v>
      </c>
    </row>
    <row r="2" spans="1:18" s="8" customFormat="1" ht="57.75" customHeight="1">
      <c r="A2" s="4"/>
      <c r="B2" s="116" t="s">
        <v>2</v>
      </c>
      <c r="C2" s="116"/>
      <c r="D2" s="115" t="s">
        <v>48</v>
      </c>
      <c r="E2" s="115"/>
      <c r="F2" s="9"/>
      <c r="G2" s="9"/>
      <c r="N2" s="10" t="s">
        <v>3</v>
      </c>
      <c r="O2" s="11"/>
      <c r="P2" s="12"/>
      <c r="Q2" s="3" t="s">
        <v>27</v>
      </c>
      <c r="R2" s="96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57">
        <f>+O7</f>
        <v>44</v>
      </c>
      <c r="Q3" s="13"/>
      <c r="R3" s="96">
        <f>SUM(R11:R18)</f>
        <v>15.899999999999999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4">
        <v>2</v>
      </c>
      <c r="E5" s="14"/>
      <c r="F5" s="10" t="s">
        <v>7</v>
      </c>
      <c r="G5" s="72">
        <v>1.1100000000000001</v>
      </c>
      <c r="N5" s="119" t="s">
        <v>8</v>
      </c>
      <c r="O5" s="119"/>
      <c r="P5" s="53">
        <f>P1-P2-P3-P4</f>
        <v>0</v>
      </c>
      <c r="Q5" s="13"/>
      <c r="R5" s="96">
        <f>R1-R3</f>
        <v>0</v>
      </c>
    </row>
    <row r="6" spans="1:18" s="8" customFormat="1" ht="43.5" customHeight="1" thickTop="1" thickBot="1">
      <c r="A6" s="4"/>
      <c r="B6" s="51" t="s">
        <v>53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26" t="s">
        <v>30</v>
      </c>
      <c r="B7" s="127"/>
      <c r="C7" s="128"/>
      <c r="D7" s="129" t="s">
        <v>11</v>
      </c>
      <c r="E7" s="130"/>
      <c r="F7" s="130"/>
      <c r="G7" s="92">
        <f t="shared" ref="G7:O7" si="0">SUM(G11:G18)</f>
        <v>0</v>
      </c>
      <c r="H7" s="90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5">
        <f t="shared" si="0"/>
        <v>44</v>
      </c>
      <c r="N7" s="73">
        <f t="shared" si="0"/>
        <v>44</v>
      </c>
      <c r="O7" s="76">
        <f t="shared" si="0"/>
        <v>44</v>
      </c>
      <c r="P7" s="13">
        <f>+N7-SUM(H7:M7)</f>
        <v>0</v>
      </c>
    </row>
    <row r="8" spans="1:18" ht="36" customHeight="1" thickTop="1" thickBot="1">
      <c r="A8" s="101"/>
      <c r="B8" s="103" t="s">
        <v>12</v>
      </c>
      <c r="C8" s="103" t="s">
        <v>13</v>
      </c>
      <c r="D8" s="131" t="s">
        <v>25</v>
      </c>
      <c r="E8" s="103" t="s">
        <v>33</v>
      </c>
      <c r="F8" s="133" t="s">
        <v>32</v>
      </c>
      <c r="G8" s="134" t="s">
        <v>15</v>
      </c>
      <c r="H8" s="136" t="s">
        <v>16</v>
      </c>
      <c r="I8" s="113" t="s">
        <v>37</v>
      </c>
      <c r="J8" s="112" t="s">
        <v>39</v>
      </c>
      <c r="K8" s="112" t="s">
        <v>38</v>
      </c>
      <c r="L8" s="137" t="s">
        <v>22</v>
      </c>
      <c r="M8" s="138"/>
      <c r="N8" s="99" t="s">
        <v>17</v>
      </c>
      <c r="O8" s="111" t="s">
        <v>18</v>
      </c>
      <c r="P8" s="97" t="s">
        <v>19</v>
      </c>
      <c r="Q8" s="2"/>
      <c r="R8" s="139" t="s">
        <v>40</v>
      </c>
    </row>
    <row r="9" spans="1:18" ht="36" customHeight="1" thickTop="1" thickBot="1">
      <c r="A9" s="101"/>
      <c r="B9" s="103" t="s">
        <v>12</v>
      </c>
      <c r="C9" s="103"/>
      <c r="D9" s="132"/>
      <c r="E9" s="103"/>
      <c r="F9" s="133"/>
      <c r="G9" s="135"/>
      <c r="H9" s="136" t="s">
        <v>37</v>
      </c>
      <c r="I9" s="113" t="s">
        <v>37</v>
      </c>
      <c r="J9" s="113"/>
      <c r="K9" s="113" t="s">
        <v>36</v>
      </c>
      <c r="L9" s="124" t="s">
        <v>23</v>
      </c>
      <c r="M9" s="143" t="s">
        <v>24</v>
      </c>
      <c r="N9" s="99"/>
      <c r="O9" s="111"/>
      <c r="P9" s="97"/>
      <c r="Q9" s="2"/>
      <c r="R9" s="140"/>
    </row>
    <row r="10" spans="1:18" ht="37.5" customHeight="1" thickTop="1" thickBot="1">
      <c r="A10" s="101"/>
      <c r="B10" s="103"/>
      <c r="C10" s="103"/>
      <c r="D10" s="132"/>
      <c r="E10" s="103"/>
      <c r="F10" s="133"/>
      <c r="G10" s="89" t="s">
        <v>20</v>
      </c>
      <c r="H10" s="136"/>
      <c r="I10" s="113"/>
      <c r="J10" s="113"/>
      <c r="K10" s="113"/>
      <c r="L10" s="142"/>
      <c r="M10" s="118"/>
      <c r="N10" s="99"/>
      <c r="O10" s="111"/>
      <c r="P10" s="97"/>
      <c r="Q10" s="2"/>
      <c r="R10" s="141"/>
    </row>
    <row r="11" spans="1:18" ht="30" customHeight="1" thickTop="1">
      <c r="A11" s="27">
        <v>1</v>
      </c>
      <c r="B11" s="44">
        <v>42075</v>
      </c>
      <c r="C11" s="29" t="s">
        <v>49</v>
      </c>
      <c r="D11" s="30" t="s">
        <v>46</v>
      </c>
      <c r="E11" s="30" t="s">
        <v>54</v>
      </c>
      <c r="F11" s="31" t="s">
        <v>55</v>
      </c>
      <c r="G11" s="88"/>
      <c r="H11" s="33"/>
      <c r="I11" s="34"/>
      <c r="J11" s="35"/>
      <c r="K11" s="63"/>
      <c r="L11" s="63"/>
      <c r="M11" s="37">
        <v>26</v>
      </c>
      <c r="N11" s="38">
        <f>SUM(H11:M11)</f>
        <v>26</v>
      </c>
      <c r="O11" s="42">
        <v>26</v>
      </c>
      <c r="P11" s="40"/>
      <c r="Q11" s="2"/>
      <c r="R11" s="67">
        <v>9.51</v>
      </c>
    </row>
    <row r="12" spans="1:18" ht="30" customHeight="1">
      <c r="A12" s="41">
        <v>2</v>
      </c>
      <c r="B12" s="44">
        <v>42094</v>
      </c>
      <c r="C12" s="29" t="s">
        <v>50</v>
      </c>
      <c r="D12" s="30" t="s">
        <v>46</v>
      </c>
      <c r="E12" s="30" t="s">
        <v>54</v>
      </c>
      <c r="F12" s="31" t="s">
        <v>55</v>
      </c>
      <c r="G12" s="32"/>
      <c r="H12" s="33"/>
      <c r="I12" s="34"/>
      <c r="J12" s="35"/>
      <c r="K12" s="63"/>
      <c r="L12" s="36"/>
      <c r="M12" s="37">
        <v>18</v>
      </c>
      <c r="N12" s="38">
        <f>SUM(H12:M12)</f>
        <v>18</v>
      </c>
      <c r="O12" s="42">
        <v>18</v>
      </c>
      <c r="P12" s="40"/>
      <c r="Q12" s="2"/>
      <c r="R12" s="67">
        <v>6.39</v>
      </c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33"/>
      <c r="I13" s="34"/>
      <c r="J13" s="35"/>
      <c r="K13" s="63"/>
      <c r="L13" s="36"/>
      <c r="M13" s="37"/>
      <c r="N13" s="38">
        <f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3"/>
      <c r="L14" s="36"/>
      <c r="M14" s="37"/>
      <c r="N14" s="38">
        <f t="shared" ref="N14:N18" si="1">SUM(H14:M14)</f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ref="P15:P18" si="2">IF(F15="Milano","X","")</f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B1" zoomScale="50" zoomScaleSheetLayoutView="50" workbookViewId="0">
      <pane ySplit="5" topLeftCell="A6" activePane="bottomLeft" state="frozen"/>
      <selection pane="bottomLeft" activeCell="R11" sqref="R11:R12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41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46">
        <v>42064</v>
      </c>
      <c r="G1" s="45" t="s">
        <v>70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979.8</v>
      </c>
      <c r="Q1" s="3" t="s">
        <v>28</v>
      </c>
      <c r="R1" s="96">
        <f>SUM(R11:R18)</f>
        <v>120.92</v>
      </c>
    </row>
    <row r="2" spans="1:18" s="8" customFormat="1" ht="57.75" customHeight="1">
      <c r="A2" s="4"/>
      <c r="B2" s="116" t="s">
        <v>2</v>
      </c>
      <c r="C2" s="116"/>
      <c r="D2" s="115" t="s">
        <v>48</v>
      </c>
      <c r="E2" s="115"/>
      <c r="F2" s="9"/>
      <c r="G2" s="9"/>
      <c r="N2" s="10" t="s">
        <v>3</v>
      </c>
      <c r="O2" s="11"/>
      <c r="P2" s="12"/>
      <c r="Q2" s="3" t="s">
        <v>27</v>
      </c>
      <c r="R2" s="96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57">
        <f>+O7</f>
        <v>979.8</v>
      </c>
      <c r="Q3" s="13"/>
      <c r="R3" s="96">
        <f>SUM(R11:R18)</f>
        <v>120.92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4">
        <v>4</v>
      </c>
      <c r="E5" s="14"/>
      <c r="F5" s="10" t="s">
        <v>7</v>
      </c>
      <c r="G5" s="72">
        <v>1.1100000000000001</v>
      </c>
      <c r="N5" s="119" t="s">
        <v>8</v>
      </c>
      <c r="O5" s="119"/>
      <c r="P5" s="53">
        <f>P1-P2-P3-P4</f>
        <v>0</v>
      </c>
      <c r="Q5" s="13"/>
      <c r="R5" s="96">
        <f>R1-R3</f>
        <v>0</v>
      </c>
    </row>
    <row r="6" spans="1:18" s="8" customFormat="1" ht="43.5" customHeight="1" thickTop="1" thickBot="1">
      <c r="A6" s="4"/>
      <c r="B6" s="51" t="s">
        <v>56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26" t="s">
        <v>30</v>
      </c>
      <c r="B7" s="127"/>
      <c r="C7" s="128"/>
      <c r="D7" s="129" t="s">
        <v>11</v>
      </c>
      <c r="E7" s="130"/>
      <c r="F7" s="130"/>
      <c r="G7" s="92">
        <f t="shared" ref="G7:O7" si="0">SUM(G11:G18)</f>
        <v>0</v>
      </c>
      <c r="H7" s="90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5">
        <f t="shared" si="0"/>
        <v>979.8</v>
      </c>
      <c r="N7" s="73">
        <f t="shared" si="0"/>
        <v>979.8</v>
      </c>
      <c r="O7" s="76">
        <f t="shared" si="0"/>
        <v>979.8</v>
      </c>
      <c r="P7" s="13">
        <f>+N7-SUM(H7:M7)</f>
        <v>0</v>
      </c>
    </row>
    <row r="8" spans="1:18" ht="36" customHeight="1" thickTop="1" thickBot="1">
      <c r="A8" s="101"/>
      <c r="B8" s="103" t="s">
        <v>12</v>
      </c>
      <c r="C8" s="103" t="s">
        <v>13</v>
      </c>
      <c r="D8" s="131" t="s">
        <v>25</v>
      </c>
      <c r="E8" s="103" t="s">
        <v>33</v>
      </c>
      <c r="F8" s="133" t="s">
        <v>32</v>
      </c>
      <c r="G8" s="134" t="s">
        <v>15</v>
      </c>
      <c r="H8" s="136" t="s">
        <v>16</v>
      </c>
      <c r="I8" s="113" t="s">
        <v>37</v>
      </c>
      <c r="J8" s="112" t="s">
        <v>39</v>
      </c>
      <c r="K8" s="112" t="s">
        <v>38</v>
      </c>
      <c r="L8" s="137" t="s">
        <v>22</v>
      </c>
      <c r="M8" s="138"/>
      <c r="N8" s="99" t="s">
        <v>17</v>
      </c>
      <c r="O8" s="111" t="s">
        <v>18</v>
      </c>
      <c r="P8" s="97" t="s">
        <v>19</v>
      </c>
      <c r="Q8" s="2"/>
      <c r="R8" s="139" t="s">
        <v>40</v>
      </c>
    </row>
    <row r="9" spans="1:18" ht="36" customHeight="1" thickTop="1" thickBot="1">
      <c r="A9" s="101"/>
      <c r="B9" s="103" t="s">
        <v>12</v>
      </c>
      <c r="C9" s="103"/>
      <c r="D9" s="132"/>
      <c r="E9" s="103"/>
      <c r="F9" s="133"/>
      <c r="G9" s="135"/>
      <c r="H9" s="136" t="s">
        <v>37</v>
      </c>
      <c r="I9" s="113" t="s">
        <v>37</v>
      </c>
      <c r="J9" s="113"/>
      <c r="K9" s="113" t="s">
        <v>36</v>
      </c>
      <c r="L9" s="124" t="s">
        <v>23</v>
      </c>
      <c r="M9" s="143" t="s">
        <v>24</v>
      </c>
      <c r="N9" s="99"/>
      <c r="O9" s="111"/>
      <c r="P9" s="97"/>
      <c r="Q9" s="2"/>
      <c r="R9" s="140"/>
    </row>
    <row r="10" spans="1:18" ht="37.5" customHeight="1" thickTop="1" thickBot="1">
      <c r="A10" s="101"/>
      <c r="B10" s="103"/>
      <c r="C10" s="103"/>
      <c r="D10" s="132"/>
      <c r="E10" s="103"/>
      <c r="F10" s="133"/>
      <c r="G10" s="89" t="s">
        <v>20</v>
      </c>
      <c r="H10" s="136"/>
      <c r="I10" s="113"/>
      <c r="J10" s="113"/>
      <c r="K10" s="113"/>
      <c r="L10" s="142"/>
      <c r="M10" s="118"/>
      <c r="N10" s="99"/>
      <c r="O10" s="111"/>
      <c r="P10" s="97"/>
      <c r="Q10" s="2"/>
      <c r="R10" s="141"/>
    </row>
    <row r="11" spans="1:18" ht="30" customHeight="1" thickTop="1">
      <c r="A11" s="27">
        <v>1</v>
      </c>
      <c r="B11" s="44">
        <v>42085</v>
      </c>
      <c r="C11" s="29" t="s">
        <v>57</v>
      </c>
      <c r="D11" s="30" t="s">
        <v>72</v>
      </c>
      <c r="E11" s="30" t="s">
        <v>58</v>
      </c>
      <c r="F11" s="31" t="s">
        <v>59</v>
      </c>
      <c r="G11" s="88"/>
      <c r="H11" s="33"/>
      <c r="I11" s="34"/>
      <c r="J11" s="35"/>
      <c r="K11" s="63"/>
      <c r="L11" s="63"/>
      <c r="M11" s="37">
        <v>128.13</v>
      </c>
      <c r="N11" s="38">
        <f>SUM(H11:M11)</f>
        <v>128.13</v>
      </c>
      <c r="O11" s="42">
        <v>128.13</v>
      </c>
      <c r="P11" s="40"/>
      <c r="Q11" s="2"/>
      <c r="R11" s="67">
        <v>15.76</v>
      </c>
    </row>
    <row r="12" spans="1:18" ht="30" customHeight="1">
      <c r="A12" s="41">
        <v>2</v>
      </c>
      <c r="B12" s="44">
        <v>42085</v>
      </c>
      <c r="C12" s="29" t="s">
        <v>57</v>
      </c>
      <c r="D12" s="30" t="s">
        <v>75</v>
      </c>
      <c r="E12" s="30" t="s">
        <v>58</v>
      </c>
      <c r="F12" s="31" t="s">
        <v>59</v>
      </c>
      <c r="G12" s="32"/>
      <c r="H12" s="33"/>
      <c r="I12" s="34"/>
      <c r="J12" s="35"/>
      <c r="K12" s="63"/>
      <c r="L12" s="36"/>
      <c r="M12" s="37">
        <v>710.67</v>
      </c>
      <c r="N12" s="38">
        <f>SUM(H12:M12)</f>
        <v>710.67</v>
      </c>
      <c r="O12" s="42">
        <v>710.67</v>
      </c>
      <c r="P12" s="40"/>
      <c r="Q12" s="2"/>
      <c r="R12" s="67">
        <v>87.42</v>
      </c>
    </row>
    <row r="13" spans="1:18" ht="30" customHeight="1">
      <c r="A13" s="41">
        <v>3</v>
      </c>
      <c r="B13" s="28">
        <v>42088</v>
      </c>
      <c r="C13" s="29" t="s">
        <v>57</v>
      </c>
      <c r="D13" s="30" t="s">
        <v>73</v>
      </c>
      <c r="E13" s="30" t="s">
        <v>58</v>
      </c>
      <c r="F13" s="31" t="s">
        <v>59</v>
      </c>
      <c r="G13" s="32"/>
      <c r="H13" s="33"/>
      <c r="I13" s="34"/>
      <c r="J13" s="35"/>
      <c r="K13" s="63"/>
      <c r="L13" s="36"/>
      <c r="M13" s="37">
        <v>124</v>
      </c>
      <c r="N13" s="38">
        <f>SUM(H13:M13)</f>
        <v>124</v>
      </c>
      <c r="O13" s="42">
        <v>124</v>
      </c>
      <c r="P13" s="40"/>
      <c r="Q13" s="2"/>
      <c r="R13" s="68">
        <v>15.6</v>
      </c>
    </row>
    <row r="14" spans="1:18" ht="30" customHeight="1">
      <c r="A14" s="41">
        <v>4</v>
      </c>
      <c r="B14" s="28">
        <v>42088</v>
      </c>
      <c r="C14" s="29" t="s">
        <v>57</v>
      </c>
      <c r="D14" s="30" t="s">
        <v>74</v>
      </c>
      <c r="E14" s="30" t="s">
        <v>58</v>
      </c>
      <c r="F14" s="31" t="s">
        <v>59</v>
      </c>
      <c r="G14" s="32"/>
      <c r="H14" s="33"/>
      <c r="I14" s="34"/>
      <c r="J14" s="35"/>
      <c r="K14" s="63"/>
      <c r="L14" s="36"/>
      <c r="M14" s="37">
        <v>17</v>
      </c>
      <c r="N14" s="38">
        <f t="shared" ref="N14:N18" si="1">SUM(H14:M14)</f>
        <v>17</v>
      </c>
      <c r="O14" s="42">
        <v>17</v>
      </c>
      <c r="P14" s="40"/>
      <c r="Q14" s="2"/>
      <c r="R14" s="69">
        <v>2.14</v>
      </c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ref="P15:P18" si="2">IF(F15="Milano","X","")</f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R11" sqref="R11:R13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46">
        <v>42064</v>
      </c>
      <c r="G1" s="45" t="s">
        <v>76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1241</v>
      </c>
      <c r="Q1" s="3" t="s">
        <v>28</v>
      </c>
      <c r="R1" s="96">
        <f>SUM(R11:R18)</f>
        <v>312.94999999999993</v>
      </c>
    </row>
    <row r="2" spans="1:18" s="8" customFormat="1" ht="57.75" customHeight="1">
      <c r="A2" s="4"/>
      <c r="B2" s="116" t="s">
        <v>2</v>
      </c>
      <c r="C2" s="116"/>
      <c r="D2" s="115" t="s">
        <v>48</v>
      </c>
      <c r="E2" s="115"/>
      <c r="F2" s="9"/>
      <c r="G2" s="9"/>
      <c r="N2" s="10" t="s">
        <v>3</v>
      </c>
      <c r="O2" s="11"/>
      <c r="P2" s="12"/>
      <c r="Q2" s="3" t="s">
        <v>27</v>
      </c>
      <c r="R2" s="96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57">
        <f>+O7</f>
        <v>1241</v>
      </c>
      <c r="Q3" s="13"/>
      <c r="R3" s="96">
        <f>SUM(R11:R18)</f>
        <v>312.94999999999993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4">
        <v>4</v>
      </c>
      <c r="E5" s="14"/>
      <c r="F5" s="10" t="s">
        <v>7</v>
      </c>
      <c r="G5" s="72">
        <v>1.1100000000000001</v>
      </c>
      <c r="N5" s="119" t="s">
        <v>8</v>
      </c>
      <c r="O5" s="119"/>
      <c r="P5" s="53">
        <f>P1-P2-P3-P4</f>
        <v>0</v>
      </c>
      <c r="Q5" s="13"/>
      <c r="R5" s="96">
        <f>R1-R3</f>
        <v>0</v>
      </c>
    </row>
    <row r="6" spans="1:18" s="8" customFormat="1" ht="43.5" customHeight="1" thickTop="1" thickBot="1">
      <c r="A6" s="4"/>
      <c r="B6" s="51" t="s">
        <v>60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26" t="s">
        <v>30</v>
      </c>
      <c r="B7" s="127"/>
      <c r="C7" s="128"/>
      <c r="D7" s="129" t="s">
        <v>11</v>
      </c>
      <c r="E7" s="130"/>
      <c r="F7" s="130"/>
      <c r="G7" s="92">
        <f t="shared" ref="G7:O7" si="0">SUM(G11:G18)</f>
        <v>0</v>
      </c>
      <c r="H7" s="90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625</v>
      </c>
      <c r="M7" s="75">
        <f t="shared" si="0"/>
        <v>616</v>
      </c>
      <c r="N7" s="73">
        <f t="shared" si="0"/>
        <v>1241</v>
      </c>
      <c r="O7" s="76">
        <f t="shared" si="0"/>
        <v>1241</v>
      </c>
      <c r="P7" s="13">
        <f>+N7-SUM(H7:M7)</f>
        <v>0</v>
      </c>
    </row>
    <row r="8" spans="1:18" ht="36" customHeight="1" thickTop="1" thickBot="1">
      <c r="A8" s="101"/>
      <c r="B8" s="103" t="s">
        <v>12</v>
      </c>
      <c r="C8" s="103" t="s">
        <v>13</v>
      </c>
      <c r="D8" s="131" t="s">
        <v>25</v>
      </c>
      <c r="E8" s="103" t="s">
        <v>33</v>
      </c>
      <c r="F8" s="133" t="s">
        <v>32</v>
      </c>
      <c r="G8" s="134" t="s">
        <v>15</v>
      </c>
      <c r="H8" s="136" t="s">
        <v>16</v>
      </c>
      <c r="I8" s="113" t="s">
        <v>37</v>
      </c>
      <c r="J8" s="112" t="s">
        <v>39</v>
      </c>
      <c r="K8" s="112" t="s">
        <v>38</v>
      </c>
      <c r="L8" s="137" t="s">
        <v>22</v>
      </c>
      <c r="M8" s="138"/>
      <c r="N8" s="99" t="s">
        <v>17</v>
      </c>
      <c r="O8" s="111" t="s">
        <v>18</v>
      </c>
      <c r="P8" s="97" t="s">
        <v>19</v>
      </c>
      <c r="Q8" s="2"/>
      <c r="R8" s="139" t="s">
        <v>40</v>
      </c>
    </row>
    <row r="9" spans="1:18" ht="36" customHeight="1" thickTop="1" thickBot="1">
      <c r="A9" s="101"/>
      <c r="B9" s="103" t="s">
        <v>12</v>
      </c>
      <c r="C9" s="103"/>
      <c r="D9" s="132"/>
      <c r="E9" s="103"/>
      <c r="F9" s="133"/>
      <c r="G9" s="135"/>
      <c r="H9" s="136" t="s">
        <v>37</v>
      </c>
      <c r="I9" s="113" t="s">
        <v>37</v>
      </c>
      <c r="J9" s="113"/>
      <c r="K9" s="113" t="s">
        <v>36</v>
      </c>
      <c r="L9" s="124" t="s">
        <v>23</v>
      </c>
      <c r="M9" s="143" t="s">
        <v>24</v>
      </c>
      <c r="N9" s="99"/>
      <c r="O9" s="111"/>
      <c r="P9" s="97"/>
      <c r="Q9" s="2"/>
      <c r="R9" s="140"/>
    </row>
    <row r="10" spans="1:18" ht="37.5" customHeight="1" thickTop="1" thickBot="1">
      <c r="A10" s="101"/>
      <c r="B10" s="103"/>
      <c r="C10" s="103"/>
      <c r="D10" s="132"/>
      <c r="E10" s="103"/>
      <c r="F10" s="133"/>
      <c r="G10" s="89" t="s">
        <v>20</v>
      </c>
      <c r="H10" s="136"/>
      <c r="I10" s="113"/>
      <c r="J10" s="113"/>
      <c r="K10" s="113"/>
      <c r="L10" s="142"/>
      <c r="M10" s="118"/>
      <c r="N10" s="99"/>
      <c r="O10" s="111"/>
      <c r="P10" s="97"/>
      <c r="Q10" s="2"/>
      <c r="R10" s="141"/>
    </row>
    <row r="11" spans="1:18" ht="30" customHeight="1" thickTop="1">
      <c r="A11" s="27">
        <v>1</v>
      </c>
      <c r="B11" s="44">
        <v>42072</v>
      </c>
      <c r="C11" s="29" t="s">
        <v>49</v>
      </c>
      <c r="D11" s="30" t="s">
        <v>45</v>
      </c>
      <c r="E11" s="30" t="s">
        <v>61</v>
      </c>
      <c r="F11" s="31" t="s">
        <v>62</v>
      </c>
      <c r="G11" s="88"/>
      <c r="H11" s="33"/>
      <c r="I11" s="34"/>
      <c r="J11" s="35"/>
      <c r="K11" s="63"/>
      <c r="L11" s="63"/>
      <c r="M11" s="37">
        <v>204</v>
      </c>
      <c r="N11" s="38">
        <f>SUM(H11:M11)</f>
        <v>204</v>
      </c>
      <c r="O11" s="42">
        <v>204</v>
      </c>
      <c r="P11" s="40"/>
      <c r="Q11" s="2"/>
      <c r="R11" s="67">
        <v>50.83</v>
      </c>
    </row>
    <row r="12" spans="1:18" ht="30" customHeight="1">
      <c r="A12" s="41">
        <v>2</v>
      </c>
      <c r="B12" s="44">
        <v>42073</v>
      </c>
      <c r="C12" s="29" t="s">
        <v>49</v>
      </c>
      <c r="D12" s="30" t="s">
        <v>77</v>
      </c>
      <c r="E12" s="30" t="s">
        <v>61</v>
      </c>
      <c r="F12" s="31" t="s">
        <v>62</v>
      </c>
      <c r="G12" s="32"/>
      <c r="H12" s="33"/>
      <c r="I12" s="34"/>
      <c r="J12" s="35"/>
      <c r="K12" s="63"/>
      <c r="L12" s="36"/>
      <c r="M12" s="37">
        <v>412</v>
      </c>
      <c r="N12" s="38">
        <f>SUM(H12:M12)</f>
        <v>412</v>
      </c>
      <c r="O12" s="42">
        <v>412</v>
      </c>
      <c r="P12" s="40"/>
      <c r="Q12" s="2"/>
      <c r="R12" s="67">
        <v>104.06</v>
      </c>
    </row>
    <row r="13" spans="1:18" ht="30" customHeight="1">
      <c r="A13" s="41">
        <v>3</v>
      </c>
      <c r="B13" s="44">
        <v>42074</v>
      </c>
      <c r="C13" s="29" t="s">
        <v>49</v>
      </c>
      <c r="D13" s="30" t="s">
        <v>77</v>
      </c>
      <c r="E13" s="30" t="s">
        <v>61</v>
      </c>
      <c r="F13" s="31" t="s">
        <v>62</v>
      </c>
      <c r="G13" s="32"/>
      <c r="H13" s="33"/>
      <c r="I13" s="34"/>
      <c r="J13" s="35"/>
      <c r="K13" s="63"/>
      <c r="L13" s="36">
        <v>533</v>
      </c>
      <c r="M13" s="37"/>
      <c r="N13" s="38">
        <f>SUM(H13:M13)</f>
        <v>533</v>
      </c>
      <c r="O13" s="42">
        <v>533</v>
      </c>
      <c r="P13" s="40"/>
      <c r="Q13" s="2"/>
      <c r="R13" s="68">
        <v>134.66</v>
      </c>
    </row>
    <row r="14" spans="1:18" ht="30" customHeight="1">
      <c r="A14" s="41">
        <v>4</v>
      </c>
      <c r="B14" s="44">
        <v>42075</v>
      </c>
      <c r="C14" s="29" t="s">
        <v>49</v>
      </c>
      <c r="D14" s="30" t="s">
        <v>65</v>
      </c>
      <c r="E14" s="30" t="s">
        <v>61</v>
      </c>
      <c r="F14" s="31" t="s">
        <v>62</v>
      </c>
      <c r="G14" s="32"/>
      <c r="H14" s="33"/>
      <c r="I14" s="34"/>
      <c r="J14" s="35"/>
      <c r="K14" s="63"/>
      <c r="L14" s="36">
        <v>92</v>
      </c>
      <c r="M14" s="37"/>
      <c r="N14" s="38">
        <f t="shared" ref="N14:N18" si="1">SUM(H14:M14)</f>
        <v>92</v>
      </c>
      <c r="O14" s="42">
        <v>92</v>
      </c>
      <c r="P14" s="40"/>
      <c r="Q14" s="2"/>
      <c r="R14" s="69">
        <v>23.4</v>
      </c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ref="P15:P18" si="2">IF(F15="Milano","X","")</f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4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60" zoomScaleNormal="50" workbookViewId="0">
      <selection activeCell="D14" sqref="D14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49.28515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5.4257812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46">
        <v>42064</v>
      </c>
      <c r="G1" s="45" t="s">
        <v>78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95.12</v>
      </c>
      <c r="Q1" s="3" t="s">
        <v>28</v>
      </c>
      <c r="R1" s="96">
        <f>SUM(R11:R18)</f>
        <v>23.88</v>
      </c>
    </row>
    <row r="2" spans="1:18" s="8" customFormat="1" ht="57.75" customHeight="1">
      <c r="A2" s="4"/>
      <c r="B2" s="116" t="s">
        <v>2</v>
      </c>
      <c r="C2" s="116"/>
      <c r="D2" s="115" t="s">
        <v>48</v>
      </c>
      <c r="E2" s="115"/>
      <c r="F2" s="9"/>
      <c r="G2" s="9"/>
      <c r="N2" s="10" t="s">
        <v>3</v>
      </c>
      <c r="O2" s="11"/>
      <c r="P2" s="12"/>
      <c r="Q2" s="3" t="s">
        <v>27</v>
      </c>
      <c r="R2" s="96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57">
        <f>+O7</f>
        <v>95.12</v>
      </c>
      <c r="Q3" s="13"/>
      <c r="R3" s="96">
        <f>SUM(R11:R18)</f>
        <v>23.88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>
      <c r="A5" s="4"/>
      <c r="B5" s="19" t="s">
        <v>6</v>
      </c>
      <c r="C5" s="20"/>
      <c r="D5" s="54">
        <v>1</v>
      </c>
      <c r="E5" s="14"/>
      <c r="F5" s="10" t="s">
        <v>7</v>
      </c>
      <c r="G5" s="72">
        <v>1.1100000000000001</v>
      </c>
      <c r="N5" s="119" t="s">
        <v>8</v>
      </c>
      <c r="O5" s="119"/>
      <c r="P5" s="53">
        <f>P1-P2-P3-P4</f>
        <v>0</v>
      </c>
      <c r="Q5" s="13"/>
      <c r="R5" s="96">
        <f>R1-R3</f>
        <v>0</v>
      </c>
    </row>
    <row r="6" spans="1:18" s="8" customFormat="1" ht="43.5" customHeight="1" thickTop="1" thickBot="1">
      <c r="A6" s="4"/>
      <c r="B6" s="51" t="s">
        <v>79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26" t="s">
        <v>30</v>
      </c>
      <c r="B7" s="127"/>
      <c r="C7" s="128"/>
      <c r="D7" s="129" t="s">
        <v>11</v>
      </c>
      <c r="E7" s="130"/>
      <c r="F7" s="130"/>
      <c r="G7" s="92">
        <f t="shared" ref="G7:O7" si="0">SUM(G11:G18)</f>
        <v>0</v>
      </c>
      <c r="H7" s="90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5">
        <f t="shared" si="0"/>
        <v>95.12</v>
      </c>
      <c r="N7" s="73">
        <f t="shared" si="0"/>
        <v>95.12</v>
      </c>
      <c r="O7" s="76">
        <f t="shared" si="0"/>
        <v>95.12</v>
      </c>
      <c r="P7" s="13">
        <f>+N7-SUM(H7:M7)</f>
        <v>0</v>
      </c>
    </row>
    <row r="8" spans="1:18" ht="36" customHeight="1" thickTop="1" thickBot="1">
      <c r="A8" s="101"/>
      <c r="B8" s="103" t="s">
        <v>12</v>
      </c>
      <c r="C8" s="103" t="s">
        <v>13</v>
      </c>
      <c r="D8" s="131" t="s">
        <v>25</v>
      </c>
      <c r="E8" s="103" t="s">
        <v>33</v>
      </c>
      <c r="F8" s="133" t="s">
        <v>32</v>
      </c>
      <c r="G8" s="134" t="s">
        <v>15</v>
      </c>
      <c r="H8" s="136" t="s">
        <v>16</v>
      </c>
      <c r="I8" s="113" t="s">
        <v>37</v>
      </c>
      <c r="J8" s="112" t="s">
        <v>39</v>
      </c>
      <c r="K8" s="112" t="s">
        <v>38</v>
      </c>
      <c r="L8" s="137" t="s">
        <v>22</v>
      </c>
      <c r="M8" s="138"/>
      <c r="N8" s="99" t="s">
        <v>17</v>
      </c>
      <c r="O8" s="111" t="s">
        <v>18</v>
      </c>
      <c r="P8" s="97" t="s">
        <v>19</v>
      </c>
      <c r="Q8" s="2"/>
      <c r="R8" s="139" t="s">
        <v>40</v>
      </c>
    </row>
    <row r="9" spans="1:18" ht="36" customHeight="1" thickTop="1" thickBot="1">
      <c r="A9" s="101"/>
      <c r="B9" s="103" t="s">
        <v>12</v>
      </c>
      <c r="C9" s="103"/>
      <c r="D9" s="132"/>
      <c r="E9" s="103"/>
      <c r="F9" s="133"/>
      <c r="G9" s="135"/>
      <c r="H9" s="136" t="s">
        <v>37</v>
      </c>
      <c r="I9" s="113" t="s">
        <v>37</v>
      </c>
      <c r="J9" s="113"/>
      <c r="K9" s="113" t="s">
        <v>36</v>
      </c>
      <c r="L9" s="124" t="s">
        <v>23</v>
      </c>
      <c r="M9" s="143" t="s">
        <v>24</v>
      </c>
      <c r="N9" s="99"/>
      <c r="O9" s="111"/>
      <c r="P9" s="97"/>
      <c r="Q9" s="2"/>
      <c r="R9" s="140"/>
    </row>
    <row r="10" spans="1:18" ht="37.5" customHeight="1" thickTop="1" thickBot="1">
      <c r="A10" s="101"/>
      <c r="B10" s="103"/>
      <c r="C10" s="103"/>
      <c r="D10" s="132"/>
      <c r="E10" s="103"/>
      <c r="F10" s="133"/>
      <c r="G10" s="89" t="s">
        <v>20</v>
      </c>
      <c r="H10" s="136"/>
      <c r="I10" s="113"/>
      <c r="J10" s="113"/>
      <c r="K10" s="113"/>
      <c r="L10" s="142"/>
      <c r="M10" s="118"/>
      <c r="N10" s="99"/>
      <c r="O10" s="111"/>
      <c r="P10" s="97"/>
      <c r="Q10" s="2"/>
      <c r="R10" s="141"/>
    </row>
    <row r="11" spans="1:18" ht="30" customHeight="1" thickTop="1">
      <c r="A11" s="27">
        <v>1</v>
      </c>
      <c r="B11" s="44">
        <v>42068</v>
      </c>
      <c r="C11" s="29" t="s">
        <v>80</v>
      </c>
      <c r="D11" s="30" t="s">
        <v>83</v>
      </c>
      <c r="E11" s="30" t="s">
        <v>81</v>
      </c>
      <c r="F11" s="31" t="s">
        <v>82</v>
      </c>
      <c r="G11" s="88"/>
      <c r="H11" s="33"/>
      <c r="I11" s="34"/>
      <c r="J11" s="35"/>
      <c r="K11" s="63"/>
      <c r="L11" s="63"/>
      <c r="M11" s="37">
        <v>95.12</v>
      </c>
      <c r="N11" s="38">
        <f>SUM(H11:M11)</f>
        <v>95.12</v>
      </c>
      <c r="O11" s="42">
        <v>95.12</v>
      </c>
      <c r="P11" s="40"/>
      <c r="Q11" s="2"/>
      <c r="R11" s="67">
        <v>23.88</v>
      </c>
    </row>
    <row r="12" spans="1:18" ht="30" customHeight="1">
      <c r="A12" s="41">
        <v>2</v>
      </c>
      <c r="B12" s="44"/>
      <c r="C12" s="29"/>
      <c r="D12" s="30"/>
      <c r="E12" s="30"/>
      <c r="F12" s="31"/>
      <c r="G12" s="32"/>
      <c r="H12" s="33"/>
      <c r="I12" s="34"/>
      <c r="J12" s="35"/>
      <c r="K12" s="63"/>
      <c r="L12" s="36"/>
      <c r="M12" s="37"/>
      <c r="N12" s="38">
        <f>SUM(H12:M12)</f>
        <v>0</v>
      </c>
      <c r="O12" s="42"/>
      <c r="P12" s="40"/>
      <c r="Q12" s="2"/>
      <c r="R12" s="67"/>
    </row>
    <row r="13" spans="1:18" ht="30" customHeight="1">
      <c r="A13" s="41">
        <v>3</v>
      </c>
      <c r="B13" s="44"/>
      <c r="C13" s="29"/>
      <c r="D13" s="30"/>
      <c r="E13" s="30"/>
      <c r="F13" s="31"/>
      <c r="G13" s="32"/>
      <c r="H13" s="33"/>
      <c r="I13" s="34"/>
      <c r="J13" s="35"/>
      <c r="K13" s="63"/>
      <c r="L13" s="36"/>
      <c r="M13" s="37"/>
      <c r="N13" s="38">
        <f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44"/>
      <c r="C14" s="29"/>
      <c r="D14" s="30"/>
      <c r="E14" s="30"/>
      <c r="F14" s="31"/>
      <c r="G14" s="32"/>
      <c r="H14" s="33"/>
      <c r="I14" s="34"/>
      <c r="J14" s="35"/>
      <c r="K14" s="63"/>
      <c r="L14" s="36"/>
      <c r="M14" s="37"/>
      <c r="N14" s="38">
        <f t="shared" ref="N14:N18" si="1">SUM(H14:M14)</f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ref="P15:P18" si="2">IF(F15="Milano","X","")</f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4">
      <formula1>36831</formula1>
      <formula2>0</formula2>
    </dataValidation>
    <dataValidation type="textLength" operator="greaterThan" allowBlank="1" sqref="C20">
      <formula1>1</formula1>
      <formula2>0</formula2>
    </dataValidation>
  </dataValidations>
  <pageMargins left="0.70866141732283472" right="0.70866141732283472" top="1.47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Nota Spese Italia</vt:lpstr>
      <vt:lpstr>Nota Spese USD</vt:lpstr>
      <vt:lpstr>Nota Spese TRY</vt:lpstr>
      <vt:lpstr>Nota Spese EGP</vt:lpstr>
      <vt:lpstr>Nota Spese SAR</vt:lpstr>
      <vt:lpstr>Nota Spese AED</vt:lpstr>
      <vt:lpstr>'Nota Spese EGP'!Print_Area</vt:lpstr>
      <vt:lpstr>'Nota Spese Italia'!Print_Area</vt:lpstr>
      <vt:lpstr>'Nota Spese SAR'!Print_Area</vt:lpstr>
      <vt:lpstr>'Nota Spese TRY'!Print_Area</vt:lpstr>
      <vt:lpstr>'Nota Spese USD'!Print_Area</vt:lpstr>
      <vt:lpstr>'Nota Spese EGP'!Print_Titles</vt:lpstr>
      <vt:lpstr>'Nota Spese Italia'!Print_Titles</vt:lpstr>
      <vt:lpstr>'Nota Spese SAR'!Print_Titles</vt:lpstr>
      <vt:lpstr>'Nota Spese TRY'!Print_Titles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2015-04-15T08:43:39Z</cp:lastPrinted>
  <dcterms:created xsi:type="dcterms:W3CDTF">2007-03-06T14:42:56Z</dcterms:created>
  <dcterms:modified xsi:type="dcterms:W3CDTF">2015-04-15T09:54:35Z</dcterms:modified>
</cp:coreProperties>
</file>