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3040" windowHeight="9405" tabRatio="433" activeTab="1"/>
  </bookViews>
  <sheets>
    <sheet name="Expense Value MXN" sheetId="8" r:id="rId1"/>
    <sheet name="Expense Value USD" sheetId="2" r:id="rId2"/>
  </sheets>
  <definedNames>
    <definedName name="_xlnm.Print_Area" localSheetId="0">'Expense Value MXN'!$A$1:$S$30</definedName>
    <definedName name="_xlnm.Print_Area" localSheetId="1">'Expense Value USD'!$A$1:$S$30</definedName>
    <definedName name="_xlnm.Print_Titles" localSheetId="0">'Expense Value MXN'!$7:$10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" i="2"/>
  <c r="S1"/>
  <c r="R5"/>
  <c r="R1"/>
  <c r="H18"/>
  <c r="N18"/>
  <c r="O7"/>
  <c r="H19"/>
  <c r="N19"/>
  <c r="H20"/>
  <c r="N20"/>
  <c r="H21"/>
  <c r="N21"/>
  <c r="H22"/>
  <c r="N22"/>
  <c r="H23"/>
  <c r="N23"/>
  <c r="H17"/>
  <c r="N17"/>
  <c r="H16"/>
  <c r="N16"/>
  <c r="H15"/>
  <c r="N15"/>
  <c r="H14"/>
  <c r="N14"/>
  <c r="H13"/>
  <c r="N13"/>
  <c r="H12"/>
  <c r="N12"/>
  <c r="H11"/>
  <c r="N11"/>
  <c r="Q5" i="8"/>
  <c r="Q1"/>
  <c r="H12"/>
  <c r="N12"/>
  <c r="H11"/>
  <c r="N11"/>
  <c r="N24"/>
  <c r="N23"/>
  <c r="N22"/>
  <c r="N21"/>
  <c r="N20"/>
  <c r="N19"/>
  <c r="N18"/>
  <c r="N17"/>
  <c r="N16"/>
  <c r="N15"/>
  <c r="N14"/>
  <c r="N13"/>
  <c r="O7"/>
  <c r="N7"/>
  <c r="M7"/>
  <c r="L7"/>
  <c r="K7"/>
  <c r="J7"/>
  <c r="I7"/>
  <c r="H7"/>
  <c r="G7"/>
  <c r="P1"/>
  <c r="P3"/>
  <c r="P5"/>
  <c r="M1"/>
  <c r="I7" i="2"/>
  <c r="H25"/>
  <c r="N25"/>
  <c r="H24"/>
  <c r="N24"/>
  <c r="M7"/>
  <c r="L7"/>
  <c r="K7"/>
  <c r="J7"/>
  <c r="G7"/>
  <c r="P3"/>
  <c r="H7"/>
  <c r="P1"/>
  <c r="P5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<sst xmlns="http://schemas.openxmlformats.org/spreadsheetml/2006/main" count="186" uniqueCount="79">
  <si>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</si>
  <si>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</si>
  <si>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</si>
  <si>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</si>
  <si>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</si>
  <si>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</si>
  <si>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</si>
  <si>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</si>
  <si>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</si>
  <si>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</si>
  <si>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</si>
  <si>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</si>
  <si>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</si>
  <si>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</si>
  <si>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</si>
  <si>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</si>
  <si>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</si>
  <si>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</si>
  <si>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</si>
  <si>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</si>
  <si>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</si>
  <si>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</si>
  <si>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</si>
  <si>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</si>
  <si>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</si>
  <si>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</si>
  <si>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</si>
  <si>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</si>
  <si>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</si>
  <si>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</si>
  <si>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</si>
  <si>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</si>
  <si>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</si>
  <si>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</si>
  <si>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</si>
  <si>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</si>
  <si>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</si>
  <si>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</si>
  <si>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</si>
  <si>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</si>
  <si>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</si>
  <si>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Fuel cost (company car)</t>
  </si>
  <si>
    <t>Car waste (company car)</t>
  </si>
  <si>
    <t>Cost per Mile</t>
  </si>
  <si>
    <t>Daniel Martinez</t>
  </si>
  <si>
    <t>Daniele Milan</t>
  </si>
  <si>
    <t>(value MXN )</t>
  </si>
  <si>
    <t>Mexico</t>
  </si>
  <si>
    <t>Lunch</t>
  </si>
  <si>
    <t>Lunch with Alex Velasco</t>
  </si>
  <si>
    <t>Dinner</t>
  </si>
  <si>
    <t>02_01</t>
  </si>
  <si>
    <t>Washington</t>
  </si>
  <si>
    <t>Taxi from airport to hotel</t>
  </si>
  <si>
    <t>Breakfast</t>
  </si>
  <si>
    <t>Dinner with Alex Velasco</t>
  </si>
  <si>
    <t>Train from Washingoton to New York</t>
  </si>
  <si>
    <t>New York</t>
  </si>
  <si>
    <t>Lunch with prospect 4 persons</t>
  </si>
  <si>
    <t>Lunch at the airport</t>
  </si>
  <si>
    <t>Demo USSS</t>
  </si>
  <si>
    <t>Demo DANY</t>
  </si>
  <si>
    <t>Dinner with prospect 4 persons</t>
  </si>
  <si>
    <t>Taxi from home to airport</t>
  </si>
  <si>
    <t>USA</t>
  </si>
  <si>
    <t>D. F.</t>
  </si>
  <si>
    <t>Breakfast at the airport</t>
  </si>
  <si>
    <t>Taxi form airport to home</t>
  </si>
  <si>
    <t>Mérida</t>
  </si>
  <si>
    <t>Taxi from hotel to office</t>
  </si>
  <si>
    <t>Mobile and internet phone</t>
  </si>
  <si>
    <t>Follow up YUKI</t>
  </si>
  <si>
    <t>Operations</t>
  </si>
  <si>
    <t>MXP Value</t>
  </si>
  <si>
    <t>MXP Ex Rate</t>
  </si>
  <si>
    <t>(value USD )</t>
  </si>
  <si>
    <t>EURO Value</t>
  </si>
  <si>
    <t>Extra Hotel</t>
  </si>
  <si>
    <t>02_02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</si>
</sst>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\ * #,##0.00_-;\-[$€-2]\ * #,##0.00_-;_-[$€-2]\ * \-??_-"/>
    <numFmt numFmtId="166" formatCode="mmmm\ yyyy"/>
    <numFmt numFmtId="167" formatCode="_-[$€-2]\ * #,##0.00_-;\-[$€-2]\ * #,##0.00_-;_-[$€-2]\ * \-??_-;_-@_-"/>
    <numFmt numFmtId="168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_-[$$-409]* #,##0.00_ ;_-[$$-409]* \-#,##0.00\ ;_-[$$-409]* &quot;-&quot;??_ ;_-@_ "/>
    <numFmt numFmtId="174" formatCode="&quot;$&quot;#,##0.00;[Red]&quot;$&quot;#,##0.00"/>
    <numFmt numFmtId="176" formatCode="[$MXN]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</borders>
  <cellStyleXfs count="35">
    <xf numFmtId="0" fontId="0" fillId="0" borderId="0"/>
    <xf numFmtId="165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7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7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5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8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5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vertical="center" wrapText="1"/>
    </xf>
    <xf numFmtId="166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8" fontId="1" fillId="4" borderId="6" xfId="1" applyNumberFormat="1" applyFont="1" applyFill="1" applyBorder="1" applyAlignment="1" applyProtection="1">
      <alignment horizontal="right" vertical="center"/>
      <protection locked="0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3" fontId="1" fillId="2" borderId="54" xfId="0" applyNumberFormat="1" applyFont="1" applyFill="1" applyBorder="1" applyAlignment="1" applyProtection="1">
      <alignment horizontal="right" vertical="center"/>
    </xf>
    <xf numFmtId="173" fontId="1" fillId="2" borderId="51" xfId="0" applyNumberFormat="1" applyFont="1" applyFill="1" applyBorder="1" applyAlignment="1" applyProtection="1">
      <alignment horizontal="right" vertical="center"/>
    </xf>
    <xf numFmtId="173" fontId="1" fillId="2" borderId="52" xfId="0" applyNumberFormat="1" applyFont="1" applyFill="1" applyBorder="1" applyAlignment="1" applyProtection="1">
      <alignment horizontal="right" vertical="center"/>
    </xf>
    <xf numFmtId="173" fontId="1" fillId="3" borderId="22" xfId="1" applyNumberFormat="1" applyFont="1" applyFill="1" applyBorder="1" applyAlignment="1" applyProtection="1">
      <alignment horizontal="right" vertical="center"/>
    </xf>
    <xf numFmtId="164" fontId="1" fillId="2" borderId="50" xfId="10" applyFont="1" applyFill="1" applyBorder="1" applyAlignment="1" applyProtection="1">
      <alignment horizontal="right" vertical="center"/>
    </xf>
    <xf numFmtId="164" fontId="2" fillId="3" borderId="3" xfId="10" applyFont="1" applyFill="1" applyBorder="1" applyAlignment="1" applyProtection="1">
      <alignment horizontal="right" vertical="center"/>
    </xf>
    <xf numFmtId="164" fontId="2" fillId="4" borderId="3" xfId="10" applyFont="1" applyFill="1" applyBorder="1" applyAlignment="1" applyProtection="1">
      <alignment horizontal="right" vertical="center"/>
      <protection locked="0"/>
    </xf>
    <xf numFmtId="164" fontId="2" fillId="4" borderId="6" xfId="10" applyFont="1" applyFill="1" applyBorder="1" applyAlignment="1" applyProtection="1">
      <alignment horizontal="right" vertical="center"/>
      <protection locked="0"/>
    </xf>
    <xf numFmtId="164" fontId="2" fillId="5" borderId="7" xfId="10" applyFont="1" applyFill="1" applyBorder="1" applyAlignment="1" applyProtection="1">
      <alignment vertical="center"/>
    </xf>
    <xf numFmtId="173" fontId="1" fillId="3" borderId="1" xfId="0" applyNumberFormat="1" applyFont="1" applyFill="1" applyBorder="1" applyAlignment="1" applyProtection="1">
      <alignment horizontal="left" vertical="center"/>
    </xf>
    <xf numFmtId="173" fontId="1" fillId="4" borderId="1" xfId="0" applyNumberFormat="1" applyFont="1" applyFill="1" applyBorder="1" applyAlignment="1" applyProtection="1">
      <alignment horizontal="left" vertical="center"/>
    </xf>
    <xf numFmtId="173" fontId="1" fillId="4" borderId="4" xfId="0" applyNumberFormat="1" applyFont="1" applyFill="1" applyBorder="1" applyAlignment="1" applyProtection="1">
      <alignment horizontal="left" vertical="center"/>
    </xf>
    <xf numFmtId="173" fontId="1" fillId="0" borderId="0" xfId="0" applyNumberFormat="1" applyFont="1" applyAlignment="1" applyProtection="1">
      <alignment vertical="center"/>
    </xf>
    <xf numFmtId="173" fontId="1" fillId="9" borderId="0" xfId="0" applyNumberFormat="1" applyFont="1" applyFill="1" applyAlignment="1" applyProtection="1">
      <alignment vertical="center"/>
    </xf>
    <xf numFmtId="173" fontId="1" fillId="9" borderId="0" xfId="1" applyNumberFormat="1" applyFont="1" applyFill="1" applyBorder="1" applyAlignment="1" applyProtection="1">
      <alignment horizontal="right" vertical="center"/>
    </xf>
    <xf numFmtId="173" fontId="1" fillId="9" borderId="55" xfId="0" applyNumberFormat="1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horizontal="left" vertical="center"/>
      <protection locked="0"/>
    </xf>
    <xf numFmtId="174" fontId="1" fillId="2" borderId="61" xfId="0" applyNumberFormat="1" applyFont="1" applyFill="1" applyBorder="1" applyAlignment="1" applyProtection="1">
      <alignment horizontal="center" vertical="center"/>
    </xf>
    <xf numFmtId="174" fontId="1" fillId="2" borderId="62" xfId="0" applyNumberFormat="1" applyFont="1" applyFill="1" applyBorder="1" applyAlignment="1" applyProtection="1">
      <alignment horizontal="right" vertical="center"/>
    </xf>
    <xf numFmtId="174" fontId="1" fillId="2" borderId="11" xfId="0" applyNumberFormat="1" applyFont="1" applyFill="1" applyBorder="1" applyAlignment="1" applyProtection="1">
      <alignment horizontal="right" vertical="center"/>
    </xf>
    <xf numFmtId="174" fontId="1" fillId="2" borderId="12" xfId="0" applyNumberFormat="1" applyFont="1" applyFill="1" applyBorder="1" applyAlignment="1" applyProtection="1">
      <alignment horizontal="right" vertical="center"/>
    </xf>
    <xf numFmtId="174" fontId="1" fillId="2" borderId="10" xfId="0" applyNumberFormat="1" applyFont="1" applyFill="1" applyBorder="1" applyAlignment="1" applyProtection="1">
      <alignment horizontal="right" vertical="center"/>
    </xf>
    <xf numFmtId="174" fontId="1" fillId="2" borderId="27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164" fontId="1" fillId="0" borderId="0" xfId="10" applyFont="1" applyAlignment="1" applyProtection="1">
      <alignment vertical="center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173" fontId="2" fillId="3" borderId="46" xfId="0" applyNumberFormat="1" applyFont="1" applyFill="1" applyBorder="1" applyAlignment="1" applyProtection="1">
      <alignment horizontal="center" vertical="center" wrapText="1"/>
    </xf>
    <xf numFmtId="173" fontId="2" fillId="3" borderId="33" xfId="0" applyNumberFormat="1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</cellXfs>
  <cellStyles count="35">
    <cellStyle name="Currency" xfId="10" builtinId="4"/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="60" zoomScaleNormal="60" zoomScaleSheetLayoutView="50" zoomScalePageLayoutView="60" workbookViewId="0">
      <pane xSplit="6" ySplit="10" topLeftCell="J11" activePane="bottomRight" state="frozen"/>
      <selection pane="topRight" activeCell="G1" sqref="G1"/>
      <selection pane="bottomLeft" activeCell="A11" sqref="A11"/>
      <selection pane="bottomRight" activeCell="Q1" sqref="Q1:Q5"/>
    </sheetView>
  </sheetViews>
  <sheetFormatPr defaultColWidth="8.7109375" defaultRowHeight="18.75"/>
  <cols>
    <col min="1" max="1" width="6.7109375" style="1" customWidth="1"/>
    <col min="2" max="2" width="19.42578125" style="2" customWidth="1"/>
    <col min="3" max="3" width="34.140625" style="2" bestFit="1" customWidth="1"/>
    <col min="4" max="4" width="46.7109375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32.28515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42578125" style="2" customWidth="1"/>
    <col min="14" max="14" width="19.7109375" style="103" customWidth="1"/>
    <col min="15" max="17" width="19.7109375" style="2" customWidth="1"/>
    <col min="18" max="18" width="19.7109375" style="3" customWidth="1"/>
    <col min="19" max="19" width="8.42578125" style="2" customWidth="1"/>
    <col min="20" max="16384" width="8.7109375" style="2"/>
  </cols>
  <sheetData>
    <row r="1" spans="1:19" s="7" customFormat="1" ht="35.25" customHeight="1">
      <c r="A1" s="4"/>
      <c r="B1" s="116" t="s">
        <v>31</v>
      </c>
      <c r="C1" s="116"/>
      <c r="D1" s="116"/>
      <c r="E1" s="117" t="s">
        <v>44</v>
      </c>
      <c r="F1" s="117"/>
      <c r="G1" s="44">
        <v>42036</v>
      </c>
      <c r="H1" s="43" t="s">
        <v>51</v>
      </c>
      <c r="L1" s="7" t="s">
        <v>2</v>
      </c>
      <c r="M1" s="3">
        <f>+P1-N7</f>
        <v>0</v>
      </c>
      <c r="N1" s="100" t="s">
        <v>22</v>
      </c>
      <c r="O1" s="6"/>
      <c r="P1" s="96">
        <f>SUM(H7:M7)</f>
        <v>5034.2999999999993</v>
      </c>
      <c r="Q1" s="163">
        <f>SUM(P11:P24)</f>
        <v>298.06999999999994</v>
      </c>
    </row>
    <row r="2" spans="1:19" s="7" customFormat="1" ht="35.25" customHeight="1">
      <c r="A2" s="4"/>
      <c r="B2" s="118" t="s">
        <v>8</v>
      </c>
      <c r="C2" s="118"/>
      <c r="D2" s="118"/>
      <c r="E2" s="117" t="s">
        <v>45</v>
      </c>
      <c r="F2" s="117"/>
      <c r="G2" s="8"/>
      <c r="H2" s="8"/>
      <c r="N2" s="101" t="s">
        <v>29</v>
      </c>
      <c r="O2" s="10"/>
      <c r="P2" s="97"/>
      <c r="Q2" s="163"/>
    </row>
    <row r="3" spans="1:19" s="7" customFormat="1" ht="35.25" customHeight="1">
      <c r="A3" s="4"/>
      <c r="B3" s="118" t="s">
        <v>9</v>
      </c>
      <c r="C3" s="118"/>
      <c r="D3" s="118"/>
      <c r="E3" s="117" t="s">
        <v>1</v>
      </c>
      <c r="F3" s="117"/>
      <c r="N3" s="101" t="s">
        <v>28</v>
      </c>
      <c r="O3" s="10"/>
      <c r="P3" s="97">
        <f>+O7</f>
        <v>0</v>
      </c>
      <c r="Q3" s="164">
        <v>0</v>
      </c>
      <c r="R3" s="13"/>
    </row>
    <row r="4" spans="1:19" s="7" customFormat="1" ht="35.25" customHeight="1" thickBot="1">
      <c r="A4" s="4"/>
      <c r="E4" s="13"/>
      <c r="F4" s="13"/>
      <c r="G4" s="9" t="s">
        <v>43</v>
      </c>
      <c r="H4" s="20">
        <v>1</v>
      </c>
      <c r="I4" s="14"/>
      <c r="J4" s="14"/>
      <c r="K4" s="14"/>
      <c r="L4" s="2"/>
      <c r="M4" s="2"/>
      <c r="N4" s="102"/>
      <c r="O4" s="16"/>
      <c r="P4" s="98"/>
      <c r="Q4" s="164"/>
      <c r="R4" s="13"/>
    </row>
    <row r="5" spans="1:19" s="7" customFormat="1" ht="46.5" customHeight="1" thickTop="1" thickBot="1">
      <c r="A5" s="4"/>
      <c r="B5" s="18" t="s">
        <v>10</v>
      </c>
      <c r="C5" s="52"/>
      <c r="D5" s="19"/>
      <c r="E5" s="49">
        <v>12</v>
      </c>
      <c r="F5" s="13"/>
      <c r="G5" s="72" t="s">
        <v>41</v>
      </c>
      <c r="H5" s="20">
        <v>1.1100000000000001</v>
      </c>
      <c r="N5" s="142" t="s">
        <v>30</v>
      </c>
      <c r="O5" s="142"/>
      <c r="P5" s="99">
        <f>P1-P2-P3</f>
        <v>5034.2999999999993</v>
      </c>
      <c r="Q5" s="164">
        <f>Q1-Q3</f>
        <v>298.06999999999994</v>
      </c>
      <c r="R5" s="13"/>
    </row>
    <row r="6" spans="1:19" s="7" customFormat="1" ht="43.5" customHeight="1" thickTop="1" thickBot="1">
      <c r="A6" s="4"/>
      <c r="B6" s="21" t="s">
        <v>46</v>
      </c>
      <c r="C6" s="21"/>
      <c r="D6" s="21"/>
      <c r="E6" s="13"/>
      <c r="F6" s="13"/>
      <c r="G6" s="72" t="s">
        <v>42</v>
      </c>
      <c r="H6" s="22">
        <v>11.11</v>
      </c>
      <c r="N6" s="103"/>
      <c r="R6" s="12"/>
      <c r="S6" s="13"/>
    </row>
    <row r="7" spans="1:19" s="7" customFormat="1" ht="27" customHeight="1" thickBot="1">
      <c r="A7" s="45"/>
      <c r="B7" s="46"/>
      <c r="C7" s="46"/>
      <c r="D7" s="47" t="s">
        <v>37</v>
      </c>
      <c r="E7" s="148" t="s">
        <v>12</v>
      </c>
      <c r="F7" s="149"/>
      <c r="G7" s="23">
        <f>SUM(G11:G24)</f>
        <v>0</v>
      </c>
      <c r="H7" s="23">
        <f>SUM(H11:H24)</f>
        <v>0</v>
      </c>
      <c r="I7" s="95">
        <f>SUM(I11:I24)</f>
        <v>0</v>
      </c>
      <c r="J7" s="91">
        <f>SUM(J11:J24)</f>
        <v>2042.7</v>
      </c>
      <c r="K7" s="92">
        <f>SUM(K11:K24)</f>
        <v>1811</v>
      </c>
      <c r="L7" s="92">
        <f>SUM(L11:L24)</f>
        <v>0</v>
      </c>
      <c r="M7" s="92">
        <f>SUM(M11:M24)</f>
        <v>1180.5999999999999</v>
      </c>
      <c r="N7" s="92">
        <f>SUM(N11:N24)</f>
        <v>5034.2999999999993</v>
      </c>
      <c r="O7" s="93">
        <f>SUM(O11:O24)</f>
        <v>0</v>
      </c>
      <c r="P7" s="12"/>
    </row>
    <row r="8" spans="1:19" ht="36" customHeight="1" thickTop="1" thickBot="1">
      <c r="A8" s="150"/>
      <c r="B8" s="53"/>
      <c r="C8" s="151" t="s">
        <v>24</v>
      </c>
      <c r="D8" s="154" t="s">
        <v>17</v>
      </c>
      <c r="E8" s="130" t="s">
        <v>13</v>
      </c>
      <c r="F8" s="155" t="s">
        <v>40</v>
      </c>
      <c r="G8" s="156" t="s">
        <v>14</v>
      </c>
      <c r="H8" s="157" t="s">
        <v>15</v>
      </c>
      <c r="I8" s="123" t="s">
        <v>16</v>
      </c>
      <c r="J8" s="123" t="s">
        <v>18</v>
      </c>
      <c r="K8" s="123" t="s">
        <v>19</v>
      </c>
      <c r="L8" s="143" t="s">
        <v>20</v>
      </c>
      <c r="M8" s="144"/>
      <c r="N8" s="160" t="s">
        <v>22</v>
      </c>
      <c r="O8" s="162" t="s">
        <v>23</v>
      </c>
      <c r="P8" s="134" t="s">
        <v>76</v>
      </c>
      <c r="R8" s="2"/>
    </row>
    <row r="9" spans="1:19" ht="36" customHeight="1" thickTop="1" thickBot="1">
      <c r="A9" s="129"/>
      <c r="B9" s="53" t="s">
        <v>11</v>
      </c>
      <c r="C9" s="152"/>
      <c r="D9" s="130"/>
      <c r="E9" s="130"/>
      <c r="F9" s="155"/>
      <c r="G9" s="156"/>
      <c r="H9" s="158"/>
      <c r="I9" s="122" t="s">
        <v>4</v>
      </c>
      <c r="J9" s="122"/>
      <c r="K9" s="122" t="s">
        <v>3</v>
      </c>
      <c r="L9" s="123" t="s">
        <v>21</v>
      </c>
      <c r="M9" s="146" t="s">
        <v>25</v>
      </c>
      <c r="N9" s="161"/>
      <c r="O9" s="145"/>
      <c r="P9" s="135"/>
      <c r="R9" s="2"/>
    </row>
    <row r="10" spans="1:19" ht="37.5" customHeight="1" thickTop="1" thickBot="1">
      <c r="A10" s="129"/>
      <c r="B10" s="48"/>
      <c r="C10" s="153"/>
      <c r="D10" s="130"/>
      <c r="E10" s="130"/>
      <c r="F10" s="155"/>
      <c r="G10" s="24" t="s">
        <v>0</v>
      </c>
      <c r="H10" s="159"/>
      <c r="I10" s="122"/>
      <c r="J10" s="122"/>
      <c r="K10" s="122"/>
      <c r="L10" s="122"/>
      <c r="M10" s="147"/>
      <c r="N10" s="161"/>
      <c r="O10" s="145"/>
      <c r="P10" s="136"/>
      <c r="R10" s="2"/>
    </row>
    <row r="11" spans="1:19" ht="30" customHeight="1" thickTop="1">
      <c r="A11" s="25">
        <v>1</v>
      </c>
      <c r="B11" s="40">
        <v>42037</v>
      </c>
      <c r="C11" s="27" t="s">
        <v>60</v>
      </c>
      <c r="D11" s="27" t="s">
        <v>63</v>
      </c>
      <c r="E11" s="54" t="s">
        <v>47</v>
      </c>
      <c r="F11" s="54" t="s">
        <v>65</v>
      </c>
      <c r="G11" s="107"/>
      <c r="H11" s="70">
        <f>IF($E$3="si",($H$5/$H$6*G11),IF($E$3="no",G11*$H$4,0))</f>
        <v>0</v>
      </c>
      <c r="I11" s="55"/>
      <c r="J11" s="55">
        <v>480</v>
      </c>
      <c r="K11" s="28"/>
      <c r="L11" s="29"/>
      <c r="M11" s="29"/>
      <c r="N11" s="94">
        <f t="shared" ref="N11:N24" si="0">SUM(H11:M11)</f>
        <v>480</v>
      </c>
      <c r="O11" s="34"/>
      <c r="P11" s="84">
        <v>28.37</v>
      </c>
      <c r="R11" s="2"/>
    </row>
    <row r="12" spans="1:19" ht="30" customHeight="1">
      <c r="A12" s="35">
        <v>2</v>
      </c>
      <c r="B12" s="40">
        <v>42037</v>
      </c>
      <c r="C12" s="27" t="s">
        <v>60</v>
      </c>
      <c r="D12" s="27" t="s">
        <v>66</v>
      </c>
      <c r="E12" s="54" t="s">
        <v>47</v>
      </c>
      <c r="F12" s="54" t="s">
        <v>65</v>
      </c>
      <c r="G12" s="114"/>
      <c r="H12" s="70">
        <f>IF($E$3="si",($H$5/$H$6*G12),IF($E$3="no",G12*$H$4,0))</f>
        <v>0</v>
      </c>
      <c r="I12" s="55"/>
      <c r="J12" s="55"/>
      <c r="K12" s="28"/>
      <c r="L12" s="29"/>
      <c r="M12" s="29">
        <v>110</v>
      </c>
      <c r="N12" s="94">
        <f t="shared" si="0"/>
        <v>110</v>
      </c>
      <c r="O12" s="36"/>
      <c r="P12" s="84">
        <v>6.5</v>
      </c>
      <c r="R12" s="2"/>
    </row>
    <row r="13" spans="1:19" ht="30" customHeight="1">
      <c r="A13" s="35">
        <v>3</v>
      </c>
      <c r="B13" s="26">
        <v>42042</v>
      </c>
      <c r="C13" s="27" t="s">
        <v>60</v>
      </c>
      <c r="D13" s="27" t="s">
        <v>67</v>
      </c>
      <c r="E13" s="54" t="s">
        <v>47</v>
      </c>
      <c r="F13" s="54" t="s">
        <v>65</v>
      </c>
      <c r="G13" s="67"/>
      <c r="H13" s="70"/>
      <c r="I13" s="55"/>
      <c r="J13" s="55">
        <v>480</v>
      </c>
      <c r="K13" s="28"/>
      <c r="L13" s="29"/>
      <c r="M13" s="29"/>
      <c r="N13" s="94">
        <f t="shared" si="0"/>
        <v>480</v>
      </c>
      <c r="O13" s="36"/>
      <c r="P13" s="86">
        <v>28.36</v>
      </c>
      <c r="R13" s="2"/>
    </row>
    <row r="14" spans="1:19" ht="30" customHeight="1">
      <c r="A14" s="35">
        <v>4</v>
      </c>
      <c r="B14" s="26">
        <v>42045</v>
      </c>
      <c r="C14" s="27" t="s">
        <v>71</v>
      </c>
      <c r="D14" s="27" t="s">
        <v>63</v>
      </c>
      <c r="E14" s="54" t="s">
        <v>47</v>
      </c>
      <c r="F14" s="54" t="s">
        <v>65</v>
      </c>
      <c r="G14" s="67"/>
      <c r="H14" s="70"/>
      <c r="I14" s="55"/>
      <c r="J14" s="55">
        <v>480</v>
      </c>
      <c r="K14" s="28"/>
      <c r="L14" s="29"/>
      <c r="M14" s="29"/>
      <c r="N14" s="94">
        <f t="shared" si="0"/>
        <v>480</v>
      </c>
      <c r="O14" s="36"/>
      <c r="P14" s="87">
        <v>28.56</v>
      </c>
      <c r="R14" s="2"/>
    </row>
    <row r="15" spans="1:19" ht="30" customHeight="1">
      <c r="A15" s="35">
        <v>5</v>
      </c>
      <c r="B15" s="26">
        <v>42045</v>
      </c>
      <c r="C15" s="27" t="s">
        <v>71</v>
      </c>
      <c r="D15" s="27" t="s">
        <v>66</v>
      </c>
      <c r="E15" s="54" t="s">
        <v>47</v>
      </c>
      <c r="F15" s="54" t="s">
        <v>65</v>
      </c>
      <c r="G15" s="67"/>
      <c r="H15" s="70"/>
      <c r="I15" s="55"/>
      <c r="J15" s="55"/>
      <c r="K15" s="28"/>
      <c r="L15" s="29"/>
      <c r="M15" s="29">
        <v>104</v>
      </c>
      <c r="N15" s="94">
        <f t="shared" si="0"/>
        <v>104</v>
      </c>
      <c r="O15" s="36"/>
      <c r="P15" s="88">
        <v>6.19</v>
      </c>
      <c r="R15" s="2"/>
    </row>
    <row r="16" spans="1:19" ht="30" customHeight="1">
      <c r="A16" s="35">
        <v>6</v>
      </c>
      <c r="B16" s="26">
        <v>42045</v>
      </c>
      <c r="C16" s="27" t="s">
        <v>71</v>
      </c>
      <c r="D16" s="27" t="s">
        <v>48</v>
      </c>
      <c r="E16" s="54" t="s">
        <v>47</v>
      </c>
      <c r="F16" s="54" t="s">
        <v>68</v>
      </c>
      <c r="G16" s="67"/>
      <c r="H16" s="70"/>
      <c r="I16" s="55"/>
      <c r="J16" s="55"/>
      <c r="K16" s="28"/>
      <c r="L16" s="29"/>
      <c r="M16" s="29">
        <v>345</v>
      </c>
      <c r="N16" s="94">
        <f t="shared" si="0"/>
        <v>345</v>
      </c>
      <c r="O16" s="36"/>
      <c r="P16" s="87">
        <v>20.53</v>
      </c>
      <c r="R16" s="2"/>
    </row>
    <row r="17" spans="1:18" ht="30" customHeight="1">
      <c r="A17" s="35">
        <v>7</v>
      </c>
      <c r="B17" s="26">
        <v>42046</v>
      </c>
      <c r="C17" s="27" t="s">
        <v>71</v>
      </c>
      <c r="D17" s="27" t="s">
        <v>69</v>
      </c>
      <c r="E17" s="54" t="s">
        <v>47</v>
      </c>
      <c r="F17" s="54" t="s">
        <v>68</v>
      </c>
      <c r="G17" s="67"/>
      <c r="H17" s="70"/>
      <c r="I17" s="55"/>
      <c r="J17" s="55">
        <v>26</v>
      </c>
      <c r="K17" s="28"/>
      <c r="L17" s="29"/>
      <c r="M17" s="29"/>
      <c r="N17" s="94">
        <f t="shared" si="0"/>
        <v>26</v>
      </c>
      <c r="O17" s="36"/>
      <c r="P17" s="87">
        <v>1.55</v>
      </c>
      <c r="R17" s="2"/>
    </row>
    <row r="18" spans="1:18" ht="30" customHeight="1">
      <c r="A18" s="35">
        <v>8</v>
      </c>
      <c r="B18" s="26">
        <v>42046</v>
      </c>
      <c r="C18" s="27" t="s">
        <v>71</v>
      </c>
      <c r="D18" s="27" t="s">
        <v>48</v>
      </c>
      <c r="E18" s="54" t="s">
        <v>47</v>
      </c>
      <c r="F18" s="54" t="s">
        <v>68</v>
      </c>
      <c r="G18" s="67"/>
      <c r="H18" s="70"/>
      <c r="I18" s="55"/>
      <c r="J18" s="55"/>
      <c r="K18" s="28"/>
      <c r="L18" s="29"/>
      <c r="M18" s="29">
        <v>512.6</v>
      </c>
      <c r="N18" s="94">
        <f t="shared" si="0"/>
        <v>512.6</v>
      </c>
      <c r="O18" s="36"/>
      <c r="P18" s="87">
        <v>30.47</v>
      </c>
      <c r="R18" s="2"/>
    </row>
    <row r="19" spans="1:18" ht="30" customHeight="1">
      <c r="A19" s="35">
        <v>9</v>
      </c>
      <c r="B19" s="26">
        <v>42047</v>
      </c>
      <c r="C19" s="27" t="s">
        <v>71</v>
      </c>
      <c r="D19" s="37" t="s">
        <v>69</v>
      </c>
      <c r="E19" s="54" t="s">
        <v>47</v>
      </c>
      <c r="F19" s="54" t="s">
        <v>68</v>
      </c>
      <c r="G19" s="69"/>
      <c r="H19" s="70"/>
      <c r="I19" s="55"/>
      <c r="J19" s="55">
        <v>25.7</v>
      </c>
      <c r="K19" s="28"/>
      <c r="L19" s="29"/>
      <c r="M19" s="29"/>
      <c r="N19" s="94">
        <f t="shared" si="0"/>
        <v>25.7</v>
      </c>
      <c r="O19" s="36"/>
      <c r="P19" s="87">
        <v>1.51</v>
      </c>
      <c r="R19" s="2"/>
    </row>
    <row r="20" spans="1:18" ht="30" customHeight="1">
      <c r="A20" s="35">
        <v>10</v>
      </c>
      <c r="B20" s="26">
        <v>42047</v>
      </c>
      <c r="C20" s="27" t="s">
        <v>71</v>
      </c>
      <c r="D20" s="37" t="s">
        <v>48</v>
      </c>
      <c r="E20" s="54" t="s">
        <v>47</v>
      </c>
      <c r="F20" s="54" t="s">
        <v>68</v>
      </c>
      <c r="G20" s="69"/>
      <c r="H20" s="70"/>
      <c r="I20" s="55"/>
      <c r="J20" s="55"/>
      <c r="K20" s="28"/>
      <c r="L20" s="29"/>
      <c r="M20" s="29">
        <v>109</v>
      </c>
      <c r="N20" s="94">
        <f t="shared" si="0"/>
        <v>109</v>
      </c>
      <c r="O20" s="36"/>
      <c r="P20" s="87">
        <v>6.42</v>
      </c>
      <c r="R20" s="2"/>
    </row>
    <row r="21" spans="1:18" ht="30" customHeight="1">
      <c r="A21" s="35">
        <v>11</v>
      </c>
      <c r="B21" s="26">
        <v>42047</v>
      </c>
      <c r="C21" s="27" t="s">
        <v>71</v>
      </c>
      <c r="D21" s="37" t="s">
        <v>67</v>
      </c>
      <c r="E21" s="54" t="s">
        <v>47</v>
      </c>
      <c r="F21" s="54" t="s">
        <v>68</v>
      </c>
      <c r="G21" s="68"/>
      <c r="H21" s="70"/>
      <c r="I21" s="55"/>
      <c r="J21" s="55">
        <v>551</v>
      </c>
      <c r="K21" s="28"/>
      <c r="L21" s="29"/>
      <c r="M21" s="29"/>
      <c r="N21" s="94">
        <f t="shared" si="0"/>
        <v>551</v>
      </c>
      <c r="O21" s="36"/>
      <c r="P21" s="87">
        <v>32.450000000000003</v>
      </c>
      <c r="R21" s="2"/>
    </row>
    <row r="22" spans="1:18" ht="30" customHeight="1">
      <c r="A22" s="35">
        <v>12</v>
      </c>
      <c r="B22" s="26">
        <v>42063</v>
      </c>
      <c r="C22" s="27" t="s">
        <v>72</v>
      </c>
      <c r="D22" s="37" t="s">
        <v>70</v>
      </c>
      <c r="E22" s="54"/>
      <c r="F22" s="54"/>
      <c r="G22" s="68"/>
      <c r="H22" s="70"/>
      <c r="I22" s="55"/>
      <c r="J22" s="55"/>
      <c r="K22" s="28">
        <v>1811</v>
      </c>
      <c r="L22" s="29"/>
      <c r="M22" s="29"/>
      <c r="N22" s="94">
        <f t="shared" si="0"/>
        <v>1811</v>
      </c>
      <c r="O22" s="36"/>
      <c r="P22" s="87">
        <v>107.16</v>
      </c>
      <c r="R22" s="2"/>
    </row>
    <row r="23" spans="1:18" ht="30" customHeight="1">
      <c r="A23" s="35">
        <v>13</v>
      </c>
      <c r="B23" s="26"/>
      <c r="C23" s="27"/>
      <c r="D23" s="37"/>
      <c r="E23" s="54"/>
      <c r="F23" s="54"/>
      <c r="G23" s="68"/>
      <c r="H23" s="70"/>
      <c r="I23" s="55"/>
      <c r="J23" s="55"/>
      <c r="K23" s="28"/>
      <c r="L23" s="29"/>
      <c r="M23" s="29"/>
      <c r="N23" s="94">
        <f t="shared" si="0"/>
        <v>0</v>
      </c>
      <c r="O23" s="36"/>
      <c r="P23" s="87"/>
      <c r="R23" s="2"/>
    </row>
    <row r="24" spans="1:18" ht="30" customHeight="1">
      <c r="A24" s="35">
        <v>14</v>
      </c>
      <c r="B24" s="26"/>
      <c r="C24" s="27"/>
      <c r="D24" s="37"/>
      <c r="E24" s="54"/>
      <c r="F24" s="54"/>
      <c r="G24" s="68"/>
      <c r="H24" s="70"/>
      <c r="I24" s="55"/>
      <c r="J24" s="55"/>
      <c r="K24" s="28"/>
      <c r="L24" s="29"/>
      <c r="M24" s="29"/>
      <c r="N24" s="94">
        <f t="shared" si="0"/>
        <v>0</v>
      </c>
      <c r="O24" s="36"/>
      <c r="P24" s="87"/>
      <c r="R24" s="2"/>
    </row>
    <row r="25" spans="1:18">
      <c r="P25" s="89"/>
    </row>
    <row r="26" spans="1:18">
      <c r="A26" s="50"/>
      <c r="B26" s="51"/>
      <c r="C26" s="51"/>
      <c r="D26" s="51"/>
      <c r="E26" s="51"/>
      <c r="F26" s="51"/>
      <c r="G26" s="51"/>
      <c r="H26" s="51"/>
      <c r="I26" s="51"/>
      <c r="J26" s="71"/>
      <c r="K26" s="71"/>
      <c r="L26" s="51"/>
      <c r="M26" s="51"/>
      <c r="N26" s="104"/>
      <c r="O26" s="51"/>
      <c r="P26" s="90"/>
      <c r="Q26" s="3"/>
    </row>
    <row r="27" spans="1:18">
      <c r="A27" s="57"/>
      <c r="B27" s="58"/>
      <c r="C27" s="59"/>
      <c r="D27" s="60"/>
      <c r="E27" s="60"/>
      <c r="F27" s="61"/>
      <c r="G27" s="62"/>
      <c r="H27" s="63"/>
      <c r="I27" s="64"/>
      <c r="J27" s="71"/>
      <c r="K27" s="71"/>
      <c r="L27" s="64"/>
      <c r="M27" s="64"/>
      <c r="N27" s="105"/>
      <c r="O27" s="66"/>
      <c r="P27" s="71"/>
      <c r="Q27" s="3"/>
    </row>
    <row r="28" spans="1:18">
      <c r="A28" s="50"/>
      <c r="B28" s="56" t="s">
        <v>32</v>
      </c>
      <c r="C28" s="56"/>
      <c r="D28" s="56"/>
      <c r="E28" s="51"/>
      <c r="F28" s="51"/>
      <c r="G28" s="56" t="s">
        <v>33</v>
      </c>
      <c r="H28" s="56"/>
      <c r="I28" s="56"/>
      <c r="J28" s="71"/>
      <c r="K28" s="71"/>
      <c r="L28" s="56" t="s">
        <v>34</v>
      </c>
      <c r="M28" s="56"/>
      <c r="N28" s="106"/>
      <c r="O28" s="51"/>
      <c r="P28" s="71"/>
      <c r="Q28" s="3"/>
    </row>
    <row r="29" spans="1:18">
      <c r="A29" s="50"/>
      <c r="B29" s="51"/>
      <c r="C29" s="51"/>
      <c r="D29" s="51"/>
      <c r="E29" s="51"/>
      <c r="F29" s="51"/>
      <c r="G29" s="51"/>
      <c r="H29" s="51"/>
      <c r="I29" s="51"/>
      <c r="J29" s="71"/>
      <c r="K29" s="71"/>
      <c r="L29" s="51"/>
      <c r="M29" s="51"/>
      <c r="N29" s="104"/>
      <c r="O29" s="51"/>
      <c r="P29" s="71"/>
      <c r="Q29" s="3"/>
    </row>
    <row r="30" spans="1:18">
      <c r="A30" s="50"/>
      <c r="B30" s="51"/>
      <c r="C30" s="51"/>
      <c r="D30" s="51"/>
      <c r="E30" s="51"/>
      <c r="F30" s="51"/>
      <c r="G30" s="51"/>
      <c r="H30" s="51"/>
      <c r="I30" s="51"/>
      <c r="J30" s="71"/>
      <c r="K30" s="71"/>
      <c r="L30" s="51"/>
      <c r="M30" s="51"/>
      <c r="N30" s="104"/>
      <c r="O30" s="51"/>
      <c r="P30" s="71"/>
      <c r="Q30" s="3"/>
    </row>
  </sheetData>
  <sortState ref="B11:O32">
    <sortCondition ref="B11"/>
  </sortState>
  <mergeCells count="24">
    <mergeCell ref="P8:P10"/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7 N11:N24">
      <formula1>0</formula1>
      <formula2>0</formula2>
    </dataValidation>
    <dataValidation type="decimal" operator="greaterThanOrEqual" allowBlank="1" showErrorMessage="1" errorTitle="Valore" error="Inserire un numero maggiore o uguale a 0 (zero)!" sqref="H27:M27 L11:M24 H11:K11 K17:K24 H12:J24">
      <formula1>0</formula1>
      <formula2>0</formula2>
    </dataValidation>
    <dataValidation type="textLength" operator="greaterThan" allowBlank="1" showErrorMessage="1" sqref="D27:E27 F24">
      <formula1>1</formula1>
      <formula2>0</formula2>
    </dataValidation>
    <dataValidation type="textLength" operator="greaterThan" sqref="F27 G19:G24">
      <formula1>1</formula1>
      <formula2>0</formula2>
    </dataValidation>
    <dataValidation type="date" operator="greaterThanOrEqual" showErrorMessage="1" errorTitle="Data" error="Inserire una data superiore al 1/11/2000" sqref="B27 B11:B12">
      <formula1>36831</formula1>
      <formula2>0</formula2>
    </dataValidation>
    <dataValidation type="textLength" operator="greaterThan" allowBlank="1" sqref="C2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rowBreaks count="1" manualBreakCount="1">
    <brk id="10" max="18" man="1"/>
  </rowBreaks>
  <colBreaks count="1" manualBreakCount="1">
    <brk id="6" max="134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topLeftCell="B1" zoomScale="50" zoomScaleNormal="60" zoomScaleSheetLayoutView="50" zoomScalePageLayoutView="60" workbookViewId="0">
      <selection activeCell="H13" sqref="H13"/>
    </sheetView>
  </sheetViews>
  <sheetFormatPr defaultColWidth="8.71093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52.28515625" style="2" bestFit="1" customWidth="1"/>
    <col min="5" max="5" width="22.7109375" style="2" customWidth="1"/>
    <col min="6" max="6" width="38.7109375" style="2" customWidth="1"/>
    <col min="7" max="7" width="18.28515625" style="2" customWidth="1"/>
    <col min="8" max="8" width="23.7109375" style="2" customWidth="1"/>
    <col min="9" max="9" width="22.42578125" style="2" customWidth="1"/>
    <col min="10" max="11" width="25.7109375" style="2" customWidth="1"/>
    <col min="12" max="12" width="25.42578125" style="2" customWidth="1"/>
    <col min="13" max="13" width="19.7109375" style="2" customWidth="1"/>
    <col min="14" max="14" width="30.7109375" style="2" customWidth="1"/>
    <col min="15" max="15" width="27.28515625" style="2" customWidth="1"/>
    <col min="16" max="16" width="19.7109375" style="2" customWidth="1"/>
    <col min="17" max="17" width="19.7109375" style="3" hidden="1" customWidth="1"/>
    <col min="18" max="18" width="31.140625" style="2" customWidth="1"/>
    <col min="19" max="19" width="20.7109375" style="2" customWidth="1"/>
    <col min="20" max="16384" width="8.7109375" style="2"/>
  </cols>
  <sheetData>
    <row r="1" spans="1:19" s="7" customFormat="1" ht="65.25" customHeight="1">
      <c r="A1" s="4"/>
      <c r="B1" s="116" t="s">
        <v>31</v>
      </c>
      <c r="C1" s="116"/>
      <c r="D1" s="117" t="s">
        <v>44</v>
      </c>
      <c r="E1" s="117"/>
      <c r="F1" s="44">
        <v>42036</v>
      </c>
      <c r="G1" s="43" t="s">
        <v>78</v>
      </c>
      <c r="L1" s="7" t="s">
        <v>2</v>
      </c>
      <c r="M1" s="3">
        <f>+P1-N7</f>
        <v>0</v>
      </c>
      <c r="N1" s="5" t="s">
        <v>22</v>
      </c>
      <c r="O1" s="6"/>
      <c r="P1" s="73">
        <f>SUM(H7:M7)</f>
        <v>931.85000000000014</v>
      </c>
      <c r="Q1" s="3" t="s">
        <v>35</v>
      </c>
      <c r="R1" s="165">
        <f>SUM(P11:P25)</f>
        <v>13832.109999999999</v>
      </c>
      <c r="S1" s="163">
        <f>SUM(R11:R25)</f>
        <v>819.56999999999994</v>
      </c>
    </row>
    <row r="2" spans="1:19" s="7" customFormat="1" ht="57.75" customHeight="1">
      <c r="A2" s="4"/>
      <c r="B2" s="118" t="s">
        <v>8</v>
      </c>
      <c r="C2" s="118"/>
      <c r="D2" s="117" t="s">
        <v>45</v>
      </c>
      <c r="E2" s="117"/>
      <c r="F2" s="8"/>
      <c r="G2" s="8"/>
      <c r="N2" s="9" t="s">
        <v>29</v>
      </c>
      <c r="O2" s="10"/>
      <c r="P2" s="11"/>
      <c r="Q2" s="3" t="s">
        <v>1</v>
      </c>
      <c r="R2" s="165"/>
      <c r="S2" s="163"/>
    </row>
    <row r="3" spans="1:19" s="7" customFormat="1" ht="35.25" customHeight="1">
      <c r="A3" s="4"/>
      <c r="B3" s="118" t="s">
        <v>9</v>
      </c>
      <c r="C3" s="118"/>
      <c r="D3" s="117" t="s">
        <v>1</v>
      </c>
      <c r="E3" s="117"/>
      <c r="N3" s="9" t="s">
        <v>28</v>
      </c>
      <c r="O3" s="10"/>
      <c r="P3" s="74">
        <f>+O7</f>
        <v>0</v>
      </c>
      <c r="Q3" s="12"/>
      <c r="R3" s="165">
        <v>0</v>
      </c>
      <c r="S3" s="163">
        <v>0</v>
      </c>
    </row>
    <row r="4" spans="1:19" s="7" customFormat="1" ht="35.25" customHeight="1" thickBot="1">
      <c r="A4" s="4"/>
      <c r="D4" s="13"/>
      <c r="E4" s="13"/>
      <c r="F4" s="9" t="s">
        <v>43</v>
      </c>
      <c r="G4" s="75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65"/>
      <c r="S4" s="163"/>
    </row>
    <row r="5" spans="1:19" s="7" customFormat="1" ht="43.5" customHeight="1" thickTop="1" thickBot="1">
      <c r="A5" s="4"/>
      <c r="B5" s="18" t="s">
        <v>10</v>
      </c>
      <c r="C5" s="19"/>
      <c r="D5" s="49">
        <v>13</v>
      </c>
      <c r="E5" s="13"/>
      <c r="F5" s="9" t="s">
        <v>26</v>
      </c>
      <c r="G5" s="75">
        <v>1.1100000000000001</v>
      </c>
      <c r="N5" s="142" t="s">
        <v>30</v>
      </c>
      <c r="O5" s="142"/>
      <c r="P5" s="76">
        <f>P1-P2-P3</f>
        <v>931.85000000000014</v>
      </c>
      <c r="Q5" s="12"/>
      <c r="R5" s="165">
        <f>R1-R3</f>
        <v>13832.109999999999</v>
      </c>
      <c r="S5" s="163">
        <f>S1-S3</f>
        <v>819.56999999999994</v>
      </c>
    </row>
    <row r="6" spans="1:19" s="7" customFormat="1" ht="43.5" customHeight="1" thickTop="1" thickBot="1">
      <c r="A6" s="4"/>
      <c r="B6" s="77" t="s">
        <v>75</v>
      </c>
      <c r="C6" s="77"/>
      <c r="D6" s="13"/>
      <c r="E6" s="13"/>
      <c r="F6" s="9" t="s">
        <v>27</v>
      </c>
      <c r="G6" s="78">
        <v>11.11</v>
      </c>
      <c r="N6" s="7" t="s">
        <v>74</v>
      </c>
      <c r="O6" s="115">
        <v>15</v>
      </c>
      <c r="Q6" s="12"/>
    </row>
    <row r="7" spans="1:19" s="7" customFormat="1" ht="27" customHeight="1" thickTop="1" thickBot="1">
      <c r="A7" s="124" t="s">
        <v>37</v>
      </c>
      <c r="B7" s="125"/>
      <c r="C7" s="126"/>
      <c r="D7" s="127" t="s">
        <v>12</v>
      </c>
      <c r="E7" s="128"/>
      <c r="F7" s="128"/>
      <c r="G7" s="108">
        <f>SUM(G11:G25)</f>
        <v>0</v>
      </c>
      <c r="H7" s="109">
        <f>SUM(H11:H25)</f>
        <v>0</v>
      </c>
      <c r="I7" s="110">
        <f>SUM(I11:I25)</f>
        <v>0</v>
      </c>
      <c r="J7" s="110">
        <f>SUM(J11:J25)</f>
        <v>250</v>
      </c>
      <c r="K7" s="110">
        <f>SUM(K11:K25)</f>
        <v>0</v>
      </c>
      <c r="L7" s="110">
        <f>SUM(L11:L25)</f>
        <v>99.88</v>
      </c>
      <c r="M7" s="111">
        <f>SUM(M11:M25)</f>
        <v>581.97000000000014</v>
      </c>
      <c r="N7" s="112">
        <f>SUM(N11:N25)</f>
        <v>931.85000000000014</v>
      </c>
      <c r="O7" s="113">
        <f>SUM(O11:O25)</f>
        <v>0</v>
      </c>
    </row>
    <row r="8" spans="1:19" ht="36" customHeight="1" thickTop="1" thickBot="1">
      <c r="A8" s="129"/>
      <c r="B8" s="130" t="s">
        <v>11</v>
      </c>
      <c r="C8" s="130" t="s">
        <v>24</v>
      </c>
      <c r="D8" s="131" t="s">
        <v>17</v>
      </c>
      <c r="E8" s="130" t="s">
        <v>38</v>
      </c>
      <c r="F8" s="133" t="s">
        <v>39</v>
      </c>
      <c r="G8" s="119" t="s">
        <v>14</v>
      </c>
      <c r="H8" s="121" t="s">
        <v>15</v>
      </c>
      <c r="I8" s="122" t="s">
        <v>16</v>
      </c>
      <c r="J8" s="123" t="s">
        <v>18</v>
      </c>
      <c r="K8" s="123" t="s">
        <v>19</v>
      </c>
      <c r="L8" s="143" t="s">
        <v>20</v>
      </c>
      <c r="M8" s="144"/>
      <c r="N8" s="141" t="s">
        <v>22</v>
      </c>
      <c r="O8" s="145" t="s">
        <v>23</v>
      </c>
      <c r="P8" s="134" t="s">
        <v>73</v>
      </c>
      <c r="Q8" s="2"/>
      <c r="R8" s="134" t="s">
        <v>76</v>
      </c>
    </row>
    <row r="9" spans="1:19" ht="36" customHeight="1" thickTop="1" thickBot="1">
      <c r="A9" s="129"/>
      <c r="B9" s="130" t="s">
        <v>36</v>
      </c>
      <c r="C9" s="130"/>
      <c r="D9" s="132"/>
      <c r="E9" s="130"/>
      <c r="F9" s="133"/>
      <c r="G9" s="120"/>
      <c r="H9" s="121" t="s">
        <v>4</v>
      </c>
      <c r="I9" s="122" t="s">
        <v>4</v>
      </c>
      <c r="J9" s="122"/>
      <c r="K9" s="122" t="s">
        <v>3</v>
      </c>
      <c r="L9" s="137" t="s">
        <v>21</v>
      </c>
      <c r="M9" s="139" t="s">
        <v>25</v>
      </c>
      <c r="N9" s="141"/>
      <c r="O9" s="145"/>
      <c r="P9" s="135"/>
      <c r="Q9" s="2"/>
      <c r="R9" s="135"/>
    </row>
    <row r="10" spans="1:19" ht="37.5" customHeight="1" thickTop="1" thickBot="1">
      <c r="A10" s="129"/>
      <c r="B10" s="130"/>
      <c r="C10" s="130"/>
      <c r="D10" s="132"/>
      <c r="E10" s="130"/>
      <c r="F10" s="133"/>
      <c r="G10" s="79" t="s">
        <v>0</v>
      </c>
      <c r="H10" s="121"/>
      <c r="I10" s="122"/>
      <c r="J10" s="122"/>
      <c r="K10" s="122"/>
      <c r="L10" s="138"/>
      <c r="M10" s="140"/>
      <c r="N10" s="141"/>
      <c r="O10" s="145"/>
      <c r="P10" s="136"/>
      <c r="Q10" s="2"/>
      <c r="R10" s="136"/>
    </row>
    <row r="11" spans="1:19" ht="30" customHeight="1" thickTop="1">
      <c r="A11" s="25">
        <v>1</v>
      </c>
      <c r="B11" s="40">
        <v>42037</v>
      </c>
      <c r="C11" s="27" t="s">
        <v>60</v>
      </c>
      <c r="D11" s="80" t="s">
        <v>53</v>
      </c>
      <c r="E11" s="2" t="s">
        <v>64</v>
      </c>
      <c r="F11" s="80" t="s">
        <v>52</v>
      </c>
      <c r="G11" s="81"/>
      <c r="H11" s="82">
        <f>IF($D$3="si",($G$5/$G$6*G11),IF($D$3="no",G11*$G$4,0))</f>
        <v>0</v>
      </c>
      <c r="I11" s="28"/>
      <c r="J11" s="29">
        <v>100</v>
      </c>
      <c r="K11" s="83"/>
      <c r="L11" s="83"/>
      <c r="M11" s="32"/>
      <c r="N11" s="33">
        <f>SUM(H11:M11)</f>
        <v>100</v>
      </c>
      <c r="O11" s="34"/>
      <c r="P11" s="84">
        <v>1497.16</v>
      </c>
      <c r="Q11" s="2"/>
      <c r="R11" s="84">
        <v>88.55</v>
      </c>
    </row>
    <row r="12" spans="1:19" ht="30" customHeight="1">
      <c r="A12" s="35">
        <v>2</v>
      </c>
      <c r="B12" s="40">
        <v>42037</v>
      </c>
      <c r="C12" s="27" t="s">
        <v>60</v>
      </c>
      <c r="D12" s="80" t="s">
        <v>50</v>
      </c>
      <c r="E12" s="2" t="s">
        <v>64</v>
      </c>
      <c r="F12" s="80" t="s">
        <v>52</v>
      </c>
      <c r="G12" s="85"/>
      <c r="H12" s="82">
        <f>IF($D$3="si",($G$5/$G$6*G12),IF($D$3="no",G12*$G$4,0))</f>
        <v>0</v>
      </c>
      <c r="I12" s="28"/>
      <c r="J12" s="29"/>
      <c r="K12" s="83"/>
      <c r="L12" s="31"/>
      <c r="M12" s="32">
        <v>11.34</v>
      </c>
      <c r="N12" s="33">
        <f>SUM(H12:M12)</f>
        <v>11.34</v>
      </c>
      <c r="O12" s="36"/>
      <c r="P12" s="84">
        <v>169.78</v>
      </c>
      <c r="Q12" s="2"/>
      <c r="R12" s="84">
        <v>10.039999999999999</v>
      </c>
    </row>
    <row r="13" spans="1:19" ht="30" customHeight="1">
      <c r="A13" s="35">
        <v>3</v>
      </c>
      <c r="B13" s="26">
        <v>42037</v>
      </c>
      <c r="C13" s="27" t="s">
        <v>60</v>
      </c>
      <c r="D13" s="80" t="s">
        <v>77</v>
      </c>
      <c r="E13" s="2" t="s">
        <v>64</v>
      </c>
      <c r="F13" s="80" t="s">
        <v>52</v>
      </c>
      <c r="G13" s="85"/>
      <c r="H13" s="82">
        <f t="shared" ref="H13:H25" si="0">IF($D$3="si",($G$5/$G$6*G13),IF($D$3="no",G13*$G$4,0))</f>
        <v>0</v>
      </c>
      <c r="I13" s="28"/>
      <c r="J13" s="29"/>
      <c r="K13" s="83"/>
      <c r="L13" s="31">
        <v>99.88</v>
      </c>
      <c r="M13" s="32"/>
      <c r="N13" s="33">
        <f t="shared" ref="N13:N25" si="1">SUM(H13:M13)</f>
        <v>99.88</v>
      </c>
      <c r="O13" s="36"/>
      <c r="P13" s="84">
        <v>1495.36</v>
      </c>
      <c r="Q13" s="2"/>
      <c r="R13" s="84">
        <v>88.53</v>
      </c>
    </row>
    <row r="14" spans="1:19" ht="30" customHeight="1">
      <c r="A14" s="35">
        <v>4</v>
      </c>
      <c r="B14" s="26">
        <v>42038</v>
      </c>
      <c r="C14" s="27" t="s">
        <v>60</v>
      </c>
      <c r="D14" s="80" t="s">
        <v>54</v>
      </c>
      <c r="E14" s="2" t="s">
        <v>64</v>
      </c>
      <c r="F14" s="80" t="s">
        <v>52</v>
      </c>
      <c r="G14" s="85"/>
      <c r="H14" s="82">
        <f t="shared" si="0"/>
        <v>0</v>
      </c>
      <c r="I14" s="28"/>
      <c r="J14" s="29"/>
      <c r="K14" s="83"/>
      <c r="L14" s="31"/>
      <c r="M14" s="32">
        <v>13.11</v>
      </c>
      <c r="N14" s="33">
        <f t="shared" si="1"/>
        <v>13.11</v>
      </c>
      <c r="O14" s="36"/>
      <c r="P14" s="84">
        <v>195.77</v>
      </c>
      <c r="Q14" s="2"/>
      <c r="R14" s="84">
        <v>11.58</v>
      </c>
    </row>
    <row r="15" spans="1:19" ht="30" customHeight="1">
      <c r="A15" s="35">
        <v>5</v>
      </c>
      <c r="B15" s="26">
        <v>42038</v>
      </c>
      <c r="C15" s="27" t="s">
        <v>60</v>
      </c>
      <c r="D15" s="80" t="s">
        <v>49</v>
      </c>
      <c r="E15" s="2" t="s">
        <v>64</v>
      </c>
      <c r="F15" s="80" t="s">
        <v>52</v>
      </c>
      <c r="G15" s="85"/>
      <c r="H15" s="82">
        <f t="shared" si="0"/>
        <v>0</v>
      </c>
      <c r="I15" s="28"/>
      <c r="J15" s="29"/>
      <c r="K15" s="83"/>
      <c r="L15" s="31"/>
      <c r="M15" s="32">
        <v>42.96</v>
      </c>
      <c r="N15" s="33">
        <f t="shared" si="1"/>
        <v>42.96</v>
      </c>
      <c r="O15" s="36"/>
      <c r="P15" s="84">
        <v>641.5</v>
      </c>
      <c r="Q15" s="2"/>
      <c r="R15" s="84">
        <v>37.94</v>
      </c>
    </row>
    <row r="16" spans="1:19" ht="30" customHeight="1">
      <c r="A16" s="35">
        <v>6</v>
      </c>
      <c r="B16" s="26">
        <v>42038</v>
      </c>
      <c r="C16" s="27" t="s">
        <v>60</v>
      </c>
      <c r="D16" s="80" t="s">
        <v>62</v>
      </c>
      <c r="E16" s="2" t="s">
        <v>64</v>
      </c>
      <c r="F16" s="80" t="s">
        <v>52</v>
      </c>
      <c r="G16" s="85"/>
      <c r="H16" s="82">
        <f t="shared" si="0"/>
        <v>0</v>
      </c>
      <c r="I16" s="28"/>
      <c r="J16" s="29"/>
      <c r="K16" s="83"/>
      <c r="L16" s="31"/>
      <c r="M16" s="32">
        <v>148.83000000000001</v>
      </c>
      <c r="N16" s="33">
        <f t="shared" si="1"/>
        <v>148.83000000000001</v>
      </c>
      <c r="O16" s="36"/>
      <c r="P16" s="84">
        <v>2222.42</v>
      </c>
      <c r="Q16" s="2"/>
      <c r="R16" s="84">
        <v>131.44</v>
      </c>
    </row>
    <row r="17" spans="1:18" ht="30" customHeight="1">
      <c r="A17" s="35">
        <v>7</v>
      </c>
      <c r="B17" s="26">
        <v>42038</v>
      </c>
      <c r="C17" s="27" t="s">
        <v>60</v>
      </c>
      <c r="D17" s="80" t="s">
        <v>54</v>
      </c>
      <c r="E17" s="2" t="s">
        <v>64</v>
      </c>
      <c r="F17" s="80" t="s">
        <v>57</v>
      </c>
      <c r="G17" s="85"/>
      <c r="H17" s="82">
        <f t="shared" si="0"/>
        <v>0</v>
      </c>
      <c r="I17" s="28"/>
      <c r="J17" s="29"/>
      <c r="K17" s="83"/>
      <c r="L17" s="31"/>
      <c r="M17" s="32">
        <v>6.89</v>
      </c>
      <c r="N17" s="33">
        <f t="shared" si="1"/>
        <v>6.89</v>
      </c>
      <c r="O17" s="36"/>
      <c r="P17" s="84">
        <v>102.89</v>
      </c>
      <c r="Q17" s="2"/>
      <c r="R17" s="84">
        <v>6.08</v>
      </c>
    </row>
    <row r="18" spans="1:18" ht="30" customHeight="1">
      <c r="A18" s="35">
        <v>8</v>
      </c>
      <c r="B18" s="26">
        <v>42039</v>
      </c>
      <c r="C18" s="27" t="s">
        <v>61</v>
      </c>
      <c r="D18" s="80" t="s">
        <v>56</v>
      </c>
      <c r="E18" s="2" t="s">
        <v>64</v>
      </c>
      <c r="F18" s="80" t="s">
        <v>57</v>
      </c>
      <c r="G18" s="85"/>
      <c r="H18" s="82">
        <f t="shared" ref="H18:H23" si="2">IF($D$3="si",($G$5/$G$6*G18),IF($D$3="no",G18*$G$4,0))</f>
        <v>0</v>
      </c>
      <c r="I18" s="28"/>
      <c r="J18" s="29">
        <v>150</v>
      </c>
      <c r="K18" s="83"/>
      <c r="L18" s="31"/>
      <c r="M18" s="32"/>
      <c r="N18" s="33">
        <f t="shared" ref="N18:N23" si="3">SUM(H18:M18)</f>
        <v>150</v>
      </c>
      <c r="O18" s="36"/>
      <c r="P18" s="84">
        <v>2221.92</v>
      </c>
      <c r="Q18" s="2"/>
      <c r="R18" s="84">
        <v>131.81</v>
      </c>
    </row>
    <row r="19" spans="1:18" ht="30" customHeight="1">
      <c r="A19" s="35">
        <v>9</v>
      </c>
      <c r="B19" s="26">
        <v>42040</v>
      </c>
      <c r="C19" s="27" t="s">
        <v>61</v>
      </c>
      <c r="D19" s="80" t="s">
        <v>58</v>
      </c>
      <c r="E19" s="2" t="s">
        <v>64</v>
      </c>
      <c r="F19" s="80" t="s">
        <v>57</v>
      </c>
      <c r="G19" s="85"/>
      <c r="H19" s="82">
        <f t="shared" si="2"/>
        <v>0</v>
      </c>
      <c r="I19" s="28"/>
      <c r="J19" s="29"/>
      <c r="K19" s="83"/>
      <c r="L19" s="31"/>
      <c r="M19" s="32">
        <v>190.11</v>
      </c>
      <c r="N19" s="33">
        <f t="shared" si="3"/>
        <v>190.11</v>
      </c>
      <c r="O19" s="36"/>
      <c r="P19" s="84">
        <v>2795.83</v>
      </c>
      <c r="Q19" s="2"/>
      <c r="R19" s="84">
        <v>166.02</v>
      </c>
    </row>
    <row r="20" spans="1:18" ht="30" customHeight="1">
      <c r="A20" s="35">
        <v>10</v>
      </c>
      <c r="B20" s="26">
        <v>42040</v>
      </c>
      <c r="C20" s="27" t="s">
        <v>61</v>
      </c>
      <c r="D20" s="80" t="s">
        <v>55</v>
      </c>
      <c r="E20" s="2" t="s">
        <v>64</v>
      </c>
      <c r="F20" s="80" t="s">
        <v>57</v>
      </c>
      <c r="G20" s="85"/>
      <c r="H20" s="82">
        <f t="shared" si="2"/>
        <v>0</v>
      </c>
      <c r="I20" s="28"/>
      <c r="J20" s="29"/>
      <c r="K20" s="83"/>
      <c r="L20" s="31"/>
      <c r="M20" s="32">
        <v>95.1</v>
      </c>
      <c r="N20" s="33">
        <f t="shared" si="3"/>
        <v>95.1</v>
      </c>
      <c r="O20" s="36"/>
      <c r="P20" s="84">
        <v>1398.58</v>
      </c>
      <c r="Q20" s="2"/>
      <c r="R20" s="84">
        <v>83.05</v>
      </c>
    </row>
    <row r="21" spans="1:18" ht="30" customHeight="1">
      <c r="A21" s="35">
        <v>11</v>
      </c>
      <c r="B21" s="26">
        <v>42041</v>
      </c>
      <c r="C21" s="37" t="s">
        <v>61</v>
      </c>
      <c r="D21" s="80" t="s">
        <v>48</v>
      </c>
      <c r="E21" s="2" t="s">
        <v>64</v>
      </c>
      <c r="F21" s="80" t="s">
        <v>57</v>
      </c>
      <c r="G21" s="85"/>
      <c r="H21" s="82">
        <f t="shared" si="2"/>
        <v>0</v>
      </c>
      <c r="I21" s="28"/>
      <c r="J21" s="29"/>
      <c r="K21" s="83"/>
      <c r="L21" s="31"/>
      <c r="M21" s="32">
        <v>30.71</v>
      </c>
      <c r="N21" s="33">
        <f t="shared" si="3"/>
        <v>30.71</v>
      </c>
      <c r="O21" s="36"/>
      <c r="P21" s="84">
        <v>455.39</v>
      </c>
      <c r="Q21" s="2"/>
      <c r="R21" s="84">
        <v>26.96</v>
      </c>
    </row>
    <row r="22" spans="1:18" ht="30" customHeight="1">
      <c r="A22" s="35">
        <v>12</v>
      </c>
      <c r="B22" s="26">
        <v>42042</v>
      </c>
      <c r="C22" s="37" t="s">
        <v>61</v>
      </c>
      <c r="D22" s="80" t="s">
        <v>54</v>
      </c>
      <c r="E22" s="2" t="s">
        <v>64</v>
      </c>
      <c r="F22" s="80" t="s">
        <v>57</v>
      </c>
      <c r="G22" s="85"/>
      <c r="H22" s="82">
        <f t="shared" si="2"/>
        <v>0</v>
      </c>
      <c r="I22" s="28"/>
      <c r="J22" s="30"/>
      <c r="K22" s="31"/>
      <c r="L22" s="31"/>
      <c r="M22" s="32">
        <v>12.58</v>
      </c>
      <c r="N22" s="33">
        <f t="shared" si="3"/>
        <v>12.58</v>
      </c>
      <c r="O22" s="36"/>
      <c r="P22" s="84">
        <v>186.27</v>
      </c>
      <c r="Q22" s="2"/>
      <c r="R22" s="84">
        <v>11.01</v>
      </c>
    </row>
    <row r="23" spans="1:18" ht="30" customHeight="1">
      <c r="A23" s="35">
        <v>13</v>
      </c>
      <c r="B23" s="26">
        <v>42042</v>
      </c>
      <c r="C23" s="37" t="s">
        <v>61</v>
      </c>
      <c r="D23" s="80" t="s">
        <v>59</v>
      </c>
      <c r="E23" s="2" t="s">
        <v>64</v>
      </c>
      <c r="F23" s="80" t="s">
        <v>57</v>
      </c>
      <c r="G23" s="85"/>
      <c r="H23" s="82">
        <f t="shared" si="2"/>
        <v>0</v>
      </c>
      <c r="I23" s="29"/>
      <c r="J23" s="29"/>
      <c r="K23" s="83"/>
      <c r="L23" s="31"/>
      <c r="M23" s="32">
        <v>30.34</v>
      </c>
      <c r="N23" s="33">
        <f t="shared" si="3"/>
        <v>30.34</v>
      </c>
      <c r="O23" s="36"/>
      <c r="P23" s="84">
        <v>449.24</v>
      </c>
      <c r="Q23" s="2"/>
      <c r="R23" s="84">
        <v>26.56</v>
      </c>
    </row>
    <row r="24" spans="1:18" ht="30" customHeight="1">
      <c r="A24" s="35">
        <v>14</v>
      </c>
      <c r="B24" s="40"/>
      <c r="C24" s="37"/>
      <c r="D24" s="42"/>
      <c r="E24" s="38"/>
      <c r="F24" s="39"/>
      <c r="G24" s="85"/>
      <c r="H24" s="82">
        <f t="shared" si="0"/>
        <v>0</v>
      </c>
      <c r="I24" s="41"/>
      <c r="J24" s="30"/>
      <c r="K24" s="31"/>
      <c r="L24" s="31"/>
      <c r="M24" s="32"/>
      <c r="N24" s="33">
        <f t="shared" si="1"/>
        <v>0</v>
      </c>
      <c r="O24" s="36"/>
      <c r="P24" s="87"/>
      <c r="Q24" s="2"/>
      <c r="R24" s="87"/>
    </row>
    <row r="25" spans="1:18" ht="30" customHeight="1">
      <c r="A25" s="35">
        <v>15</v>
      </c>
      <c r="B25" s="40"/>
      <c r="C25" s="37"/>
      <c r="D25" s="42"/>
      <c r="E25" s="38"/>
      <c r="F25" s="39"/>
      <c r="G25" s="85"/>
      <c r="H25" s="82">
        <f t="shared" si="0"/>
        <v>0</v>
      </c>
      <c r="I25" s="41"/>
      <c r="J25" s="30"/>
      <c r="K25" s="31"/>
      <c r="L25" s="31"/>
      <c r="M25" s="32"/>
      <c r="N25" s="33">
        <f t="shared" si="1"/>
        <v>0</v>
      </c>
      <c r="O25" s="36"/>
      <c r="P25" s="87"/>
      <c r="Q25" s="2"/>
      <c r="R25" s="87"/>
    </row>
    <row r="26" spans="1:18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Q26" s="2"/>
    </row>
    <row r="27" spans="1:18">
      <c r="A27" s="57"/>
      <c r="B27" s="58"/>
      <c r="C27" s="59"/>
      <c r="D27" s="60"/>
      <c r="E27" s="60"/>
      <c r="F27" s="61"/>
      <c r="G27" s="62"/>
      <c r="H27" s="63"/>
      <c r="I27" s="64"/>
      <c r="J27" s="64"/>
      <c r="K27" s="64"/>
      <c r="L27" s="64"/>
      <c r="M27" s="64"/>
      <c r="N27" s="65"/>
      <c r="O27" s="66"/>
      <c r="Q27" s="2"/>
    </row>
    <row r="28" spans="1:18">
      <c r="A28" s="50"/>
      <c r="B28" s="56" t="s">
        <v>5</v>
      </c>
      <c r="C28" s="56"/>
      <c r="D28" s="56"/>
      <c r="E28" s="51"/>
      <c r="F28" s="51"/>
      <c r="G28" s="56" t="s">
        <v>7</v>
      </c>
      <c r="H28" s="56"/>
      <c r="I28" s="56"/>
      <c r="J28" s="51"/>
      <c r="K28" s="51"/>
      <c r="L28" s="56" t="s">
        <v>6</v>
      </c>
      <c r="M28" s="56"/>
      <c r="N28" s="56"/>
      <c r="O28" s="51"/>
      <c r="Q28" s="2"/>
    </row>
    <row r="29" spans="1:18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Q29" s="2"/>
    </row>
    <row r="30" spans="1:18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Q30" s="2"/>
    </row>
  </sheetData>
  <mergeCells count="27">
    <mergeCell ref="R8:R10"/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7:M27 M19:M23 H12:H25 J13:L23 J11:M12 H11:I11 I17:I23 I24:M25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 F21:F22 D24:E25">
      <formula1>1</formula1>
      <formula2>0</formula2>
    </dataValidation>
    <dataValidation type="textLength" operator="greaterThan" sqref="F27 F24:F25">
      <formula1>1</formula1>
      <formula2>0</formula2>
    </dataValidation>
    <dataValidation type="date" operator="greaterThanOrEqual" showErrorMessage="1" errorTitle="Data" error="Inserire una data superiore al 1/11/2000" sqref="B27 B24:B25 B11:B12">
      <formula1>36831</formula1>
      <formula2>0</formula2>
    </dataValidation>
    <dataValidation type="textLength" operator="greaterThan" allowBlank="1" sqref="C27 C22 C24:C2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38" bottom="0.74803149606299213" header="0.31496062992125984" footer="0.31496062992125984"/>
  <pageSetup paperSize="9" scale="2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Expense Value MXN</vt:lpstr>
      <vt:lpstr>Expense Value USD</vt:lpstr>
      <vt:lpstr>'Expense Value MXN'!Print_Area</vt:lpstr>
      <vt:lpstr>'Expense Value USD'!Print_Area</vt:lpstr>
      <vt:lpstr>'Expense Value MXN'!Print_Titles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2015-02-27T11:41:36Z</cp:lastPrinted>
  <dcterms:created xsi:type="dcterms:W3CDTF">2007-03-06T14:42:56Z</dcterms:created>
  <dcterms:modified xsi:type="dcterms:W3CDTF">2015-02-27T11:41:37Z</dcterms:modified>
</cp:coreProperties>
</file>