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0" windowWidth="15480" windowHeight="7590" tabRatio="433"/>
  </bookViews>
  <sheets>
    <sheet name="Nota Spese Italia" sheetId="1" r:id="rId1"/>
    <sheet name="Nota Spese EAD" sheetId="7" r:id="rId2"/>
    <sheet name="Nota Spese CHK" sheetId="9" r:id="rId3"/>
  </sheets>
  <definedNames>
    <definedName name="_xlnm.Print_Area" localSheetId="2">'Nota Spese CHK'!$A$1:$R$24</definedName>
    <definedName name="_xlnm.Print_Area" localSheetId="1">'Nota Spese EAD'!$A$1:$R$24</definedName>
    <definedName name="_xlnm.Print_Area" localSheetId="0">'Nota Spese Italia'!$A$1:$R$50</definedName>
    <definedName name="_xlnm.Print_Titles" localSheetId="2">'Nota Spese CHK'!$1:$10</definedName>
    <definedName name="_xlnm.Print_Titles" localSheetId="1">'Nota Spese EAD'!$1:$10</definedName>
    <definedName name="_xlnm.Print_Titles" localSheetId="0">'Nota Spese Italia'!$7:$10</definedName>
  </definedNames>
  <calcPr calcId="125725"/>
</workbook>
</file>

<file path=xl/calcChain.xml><?xml version="1.0" encoding="utf-8"?>
<calcChain xmlns="http://schemas.openxmlformats.org/spreadsheetml/2006/main">
  <c r="H44" i="1"/>
  <c r="N43"/>
  <c r="N42"/>
  <c r="N41"/>
  <c r="N40"/>
  <c r="N39"/>
  <c r="N38"/>
  <c r="N37"/>
  <c r="N36"/>
  <c r="N35"/>
  <c r="N34"/>
  <c r="H31"/>
  <c r="H30"/>
  <c r="H29"/>
  <c r="H28"/>
  <c r="H27"/>
  <c r="H26"/>
  <c r="H25"/>
  <c r="H24"/>
  <c r="N24" s="1"/>
  <c r="N23"/>
  <c r="H23"/>
  <c r="H22"/>
  <c r="N22" s="1"/>
  <c r="N21"/>
  <c r="H21"/>
  <c r="R3" i="7" l="1"/>
  <c r="R1" i="9"/>
  <c r="R1" i="7"/>
  <c r="N20" i="9" l="1"/>
  <c r="N19"/>
  <c r="N18"/>
  <c r="N17"/>
  <c r="N16"/>
  <c r="N15"/>
  <c r="N14"/>
  <c r="N13"/>
  <c r="N12"/>
  <c r="N11"/>
  <c r="O7"/>
  <c r="M7"/>
  <c r="P1" s="1"/>
  <c r="L7"/>
  <c r="K7"/>
  <c r="J7"/>
  <c r="I7"/>
  <c r="H7"/>
  <c r="G7"/>
  <c r="R3"/>
  <c r="P3"/>
  <c r="H15" i="1"/>
  <c r="H16"/>
  <c r="H17"/>
  <c r="H18"/>
  <c r="H19"/>
  <c r="H20"/>
  <c r="H45"/>
  <c r="R5" i="9" l="1"/>
  <c r="M1"/>
  <c r="N7"/>
  <c r="P7" s="1"/>
  <c r="P5"/>
  <c r="N15" i="1" l="1"/>
  <c r="N16"/>
  <c r="N17"/>
  <c r="N18"/>
  <c r="N19"/>
  <c r="N20"/>
  <c r="N11" i="7"/>
  <c r="N12"/>
  <c r="N13"/>
  <c r="N14"/>
  <c r="N15"/>
  <c r="N16"/>
  <c r="N17"/>
  <c r="N18"/>
  <c r="N19"/>
  <c r="N20"/>
  <c r="N7" l="1"/>
  <c r="O7"/>
  <c r="P3" s="1"/>
  <c r="M7"/>
  <c r="L7"/>
  <c r="K7"/>
  <c r="J7"/>
  <c r="I7"/>
  <c r="H7"/>
  <c r="G7"/>
  <c r="P1" l="1"/>
  <c r="P5" s="1"/>
  <c r="P7"/>
  <c r="R5"/>
  <c r="M1" l="1"/>
  <c r="H13" i="1" l="1"/>
  <c r="N13" s="1"/>
  <c r="H14"/>
  <c r="N14" s="1"/>
  <c r="H12" l="1"/>
  <c r="N12" s="1"/>
  <c r="H11" l="1"/>
  <c r="N11" s="1"/>
  <c r="O7" l="1"/>
  <c r="P3" s="1"/>
  <c r="M7"/>
  <c r="L7"/>
  <c r="K7"/>
  <c r="J7"/>
  <c r="I7"/>
  <c r="H7" l="1"/>
  <c r="P1" s="1"/>
  <c r="P5" s="1"/>
  <c r="N7"/>
  <c r="P7" s="1"/>
  <c r="M1" l="1"/>
  <c r="G7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<sst xmlns="http://schemas.openxmlformats.org/spreadsheetml/2006/main" count="250" uniqueCount="82">
  <si>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</si>
  <si>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</si>
  <si>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</si>
  <si>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</si>
  <si>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</si>
  <si>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</si>
  <si>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</si>
  <si>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>TOTALE DOVUTO</t>
  </si>
  <si>
    <t>(importi in Euro € )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</si>
  <si>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</si>
  <si>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</si>
  <si>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</si>
  <si>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</si>
  <si>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</si>
  <si>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</si>
  <si>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</si>
  <si>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</si>
  <si>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</si>
  <si>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</si>
  <si>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</si>
  <si>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</si>
  <si>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</si>
  <si>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</si>
  <si>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</si>
  <si>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</si>
  <si>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</si>
  <si>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</si>
  <si>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</si>
  <si>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</si>
  <si>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</si>
  <si>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</si>
  <si>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</si>
  <si>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</si>
  <si>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</si>
  <si>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Firma Dipendente</t>
  </si>
  <si>
    <t>Autorizzazione Responsabile Amministrativo</t>
  </si>
  <si>
    <t>Verifica Amministrativa</t>
  </si>
  <si>
    <t>Walter Furlan</t>
  </si>
  <si>
    <t>Ford Fiesta 1.4 97CV</t>
  </si>
  <si>
    <t>Daniele Milan</t>
  </si>
  <si>
    <t xml:space="preserve">Costo carburante - </t>
  </si>
  <si>
    <t>Consumo autovettura -</t>
  </si>
  <si>
    <t>SPESE ESTERO</t>
  </si>
  <si>
    <t>Paese</t>
  </si>
  <si>
    <t>Valuta</t>
  </si>
  <si>
    <t>SPESE VITTO / ALLOGGIO</t>
  </si>
  <si>
    <t>Controvalore € Carta Credito</t>
  </si>
  <si>
    <t>Costo Carburante</t>
  </si>
  <si>
    <t>Milano</t>
  </si>
  <si>
    <t>Prelievo</t>
  </si>
  <si>
    <t>DEMO Abu Dhabi</t>
  </si>
  <si>
    <t>02_01</t>
  </si>
  <si>
    <t>02_02</t>
  </si>
  <si>
    <t>Taxi</t>
  </si>
  <si>
    <t>Pranzo</t>
  </si>
  <si>
    <t>Roma</t>
  </si>
  <si>
    <t>pranzo</t>
  </si>
  <si>
    <t>UAE</t>
  </si>
  <si>
    <t>cena</t>
  </si>
  <si>
    <t>colazione</t>
  </si>
  <si>
    <t>Malpensa Express</t>
  </si>
  <si>
    <t>Training MACC</t>
  </si>
  <si>
    <t>Follow-UP GID</t>
  </si>
  <si>
    <t>Parcheggio</t>
  </si>
  <si>
    <t>Bar</t>
  </si>
  <si>
    <t>Cena</t>
  </si>
  <si>
    <t>02_03</t>
  </si>
  <si>
    <t>Svizzera</t>
  </si>
  <si>
    <t>CHK</t>
  </si>
  <si>
    <t>Viaggio Milano-Malpensa</t>
  </si>
  <si>
    <t>Autostrada</t>
  </si>
  <si>
    <t>Viaggio Malpensa-Milano</t>
  </si>
  <si>
    <t>Austria</t>
  </si>
  <si>
    <t>Cipro</t>
  </si>
  <si>
    <t>EUR</t>
  </si>
  <si>
    <t>N/A</t>
  </si>
  <si>
    <t>Spesa Personale</t>
  </si>
  <si>
    <r>
      <t xml:space="preserve">Colazione + panini </t>
    </r>
    <r>
      <rPr>
        <b/>
        <sz val="14"/>
        <color rgb="FFFF0000"/>
        <rFont val="Gulim"/>
        <family val="2"/>
      </rPr>
      <t>(manca lo scontrino)</t>
    </r>
  </si>
  <si>
    <t>AED</t>
  </si>
  <si>
    <t>(importi in Valuta AED)</t>
  </si>
  <si>
    <t>Extra Hotel</t>
  </si>
  <si>
    <t>(importi in Valuta CHF)</t>
  </si>
</sst>
</file>

<file path=xl/styles.xml><?xml version="1.0" encoding="utf-8"?>
<styleSheet xmlns="http://schemas.openxmlformats.org/spreadsheetml/2006/main">
  <numFmts count="12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  <numFmt numFmtId="173" formatCode="0.000"/>
    <numFmt numFmtId="174" formatCode="#,##0.000_ ;\-#,##0.000\ "/>
  </numFmts>
  <fonts count="15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i/>
      <sz val="20"/>
      <color indexed="10"/>
      <name val="Gulim"/>
      <family val="2"/>
    </font>
    <font>
      <sz val="14"/>
      <color rgb="FFFF0000"/>
      <name val="Gulim"/>
      <family val="2"/>
    </font>
    <font>
      <sz val="14"/>
      <color theme="1"/>
      <name val="Gulim"/>
      <family val="2"/>
    </font>
    <font>
      <b/>
      <sz val="14"/>
      <color rgb="FFFF000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9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64"/>
      </top>
      <bottom style="thick">
        <color indexed="8"/>
      </bottom>
      <diagonal/>
    </border>
    <border>
      <left style="thick">
        <color indexed="8"/>
      </left>
      <right/>
      <top style="medium">
        <color indexed="64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ck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8"/>
      </right>
      <top style="medium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64"/>
      </top>
      <bottom style="thick">
        <color indexed="8"/>
      </bottom>
      <diagonal/>
    </border>
    <border>
      <left style="thick">
        <color indexed="8"/>
      </left>
      <right style="medium">
        <color indexed="64"/>
      </right>
      <top style="medium">
        <color indexed="64"/>
      </top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64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thick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medium">
        <color indexed="64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medium">
        <color indexed="64"/>
      </bottom>
      <diagonal/>
    </border>
    <border>
      <left style="thick">
        <color indexed="8"/>
      </left>
      <right/>
      <top style="thin">
        <color indexed="8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ck">
        <color indexed="8"/>
      </top>
      <bottom style="medium">
        <color indexed="64"/>
      </bottom>
      <diagonal/>
    </border>
    <border>
      <left/>
      <right style="thick">
        <color indexed="8"/>
      </right>
      <top/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64"/>
      </bottom>
      <diagonal/>
    </border>
    <border>
      <left style="thick">
        <color indexed="8"/>
      </left>
      <right style="medium">
        <color indexed="64"/>
      </right>
      <top style="thick">
        <color indexed="8"/>
      </top>
      <bottom style="medium">
        <color indexed="64"/>
      </bottom>
      <diagonal/>
    </border>
    <border>
      <left style="thick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73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169" fontId="1" fillId="6" borderId="12" xfId="0" applyNumberFormat="1" applyFont="1" applyFill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vertical="center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7" xfId="0" applyNumberFormat="1" applyFont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32" xfId="0" applyFont="1" applyFill="1" applyBorder="1" applyAlignment="1" applyProtection="1">
      <alignment horizontal="center" vertical="center"/>
    </xf>
    <xf numFmtId="0" fontId="1" fillId="9" borderId="41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4" fontId="1" fillId="9" borderId="0" xfId="0" applyNumberFormat="1" applyFont="1" applyFill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172" fontId="2" fillId="0" borderId="0" xfId="0" applyNumberFormat="1" applyFont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0" fontId="11" fillId="9" borderId="0" xfId="0" applyNumberFormat="1" applyFont="1" applyFill="1" applyBorder="1" applyAlignment="1" applyProtection="1">
      <alignment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45" xfId="0" applyNumberFormat="1" applyFont="1" applyFill="1" applyBorder="1" applyAlignment="1" applyProtection="1">
      <alignment horizontal="center" vertical="center"/>
    </xf>
    <xf numFmtId="4" fontId="1" fillId="2" borderId="46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horizontal="right" vertical="center"/>
    </xf>
    <xf numFmtId="4" fontId="1" fillId="2" borderId="24" xfId="0" applyNumberFormat="1" applyFont="1" applyFill="1" applyBorder="1" applyAlignment="1" applyProtection="1">
      <alignment horizontal="right" vertical="center"/>
    </xf>
    <xf numFmtId="0" fontId="1" fillId="2" borderId="55" xfId="0" applyFont="1" applyFill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right" vertical="center" wrapText="1"/>
    </xf>
    <xf numFmtId="0" fontId="2" fillId="0" borderId="40" xfId="0" applyFont="1" applyBorder="1" applyAlignment="1" applyProtection="1">
      <alignment horizontal="right" vertical="center"/>
    </xf>
    <xf numFmtId="0" fontId="2" fillId="9" borderId="0" xfId="0" applyFont="1" applyFill="1" applyBorder="1" applyAlignment="1" applyProtection="1">
      <alignment vertical="center"/>
    </xf>
    <xf numFmtId="0" fontId="1" fillId="8" borderId="42" xfId="0" applyNumberFormat="1" applyFont="1" applyFill="1" applyBorder="1" applyAlignment="1" applyProtection="1">
      <alignment horizontal="center" vertical="center"/>
    </xf>
    <xf numFmtId="0" fontId="1" fillId="8" borderId="43" xfId="0" applyNumberFormat="1" applyFont="1" applyFill="1" applyBorder="1" applyAlignment="1" applyProtection="1">
      <alignment vertical="center"/>
    </xf>
    <xf numFmtId="0" fontId="1" fillId="8" borderId="44" xfId="0" applyNumberFormat="1" applyFont="1" applyFill="1" applyBorder="1" applyAlignment="1" applyProtection="1">
      <alignment vertical="center"/>
    </xf>
    <xf numFmtId="38" fontId="1" fillId="2" borderId="60" xfId="0" applyNumberFormat="1" applyFont="1" applyFill="1" applyBorder="1" applyAlignment="1" applyProtection="1">
      <alignment horizontal="center" vertical="center"/>
    </xf>
    <xf numFmtId="168" fontId="1" fillId="2" borderId="61" xfId="0" applyNumberFormat="1" applyFont="1" applyFill="1" applyBorder="1" applyAlignment="1" applyProtection="1">
      <alignment horizontal="right" vertical="center"/>
    </xf>
    <xf numFmtId="168" fontId="1" fillId="2" borderId="62" xfId="0" applyNumberFormat="1" applyFont="1" applyFill="1" applyBorder="1" applyAlignment="1" applyProtection="1">
      <alignment horizontal="right" vertical="center"/>
    </xf>
    <xf numFmtId="168" fontId="1" fillId="2" borderId="63" xfId="0" applyNumberFormat="1" applyFont="1" applyFill="1" applyBorder="1" applyAlignment="1" applyProtection="1">
      <alignment horizontal="right" vertical="center"/>
    </xf>
    <xf numFmtId="168" fontId="1" fillId="2" borderId="64" xfId="0" applyNumberFormat="1" applyFont="1" applyFill="1" applyBorder="1" applyAlignment="1" applyProtection="1">
      <alignment horizontal="right" vertical="center"/>
    </xf>
    <xf numFmtId="0" fontId="2" fillId="7" borderId="63" xfId="0" applyFont="1" applyFill="1" applyBorder="1" applyAlignment="1" applyProtection="1">
      <alignment horizontal="center" vertical="center"/>
    </xf>
    <xf numFmtId="0" fontId="2" fillId="7" borderId="79" xfId="0" applyFont="1" applyFill="1" applyBorder="1" applyAlignment="1" applyProtection="1">
      <alignment horizontal="center" vertical="center"/>
    </xf>
    <xf numFmtId="0" fontId="1" fillId="2" borderId="82" xfId="0" applyFont="1" applyFill="1" applyBorder="1" applyAlignment="1" applyProtection="1">
      <alignment horizontal="center" vertical="center" wrapText="1"/>
    </xf>
    <xf numFmtId="171" fontId="1" fillId="0" borderId="89" xfId="0" applyNumberFormat="1" applyFont="1" applyBorder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49" fontId="1" fillId="0" borderId="13" xfId="0" applyNumberFormat="1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</xf>
    <xf numFmtId="169" fontId="1" fillId="6" borderId="22" xfId="0" applyNumberFormat="1" applyFont="1" applyFill="1" applyBorder="1" applyAlignment="1" applyProtection="1">
      <alignment horizontal="center" vertical="center"/>
    </xf>
    <xf numFmtId="170" fontId="1" fillId="0" borderId="17" xfId="0" applyNumberFormat="1" applyFont="1" applyBorder="1" applyAlignment="1" applyProtection="1">
      <alignment horizontal="center" vertical="center"/>
      <protection locked="0"/>
    </xf>
    <xf numFmtId="4" fontId="12" fillId="0" borderId="0" xfId="0" applyNumberFormat="1" applyFont="1" applyBorder="1" applyAlignment="1" applyProtection="1">
      <alignment vertical="center"/>
    </xf>
    <xf numFmtId="0" fontId="12" fillId="0" borderId="14" xfId="0" applyFont="1" applyBorder="1" applyAlignment="1" applyProtection="1">
      <alignment vertical="center"/>
      <protection locked="0"/>
    </xf>
    <xf numFmtId="171" fontId="12" fillId="0" borderId="15" xfId="0" applyNumberFormat="1" applyFont="1" applyBorder="1" applyAlignment="1" applyProtection="1">
      <alignment horizontal="right" vertical="center"/>
    </xf>
    <xf numFmtId="170" fontId="13" fillId="0" borderId="17" xfId="0" applyNumberFormat="1" applyFont="1" applyBorder="1" applyAlignment="1" applyProtection="1">
      <alignment horizontal="center" vertical="center"/>
      <protection locked="0"/>
    </xf>
    <xf numFmtId="49" fontId="13" fillId="0" borderId="13" xfId="0" applyNumberFormat="1" applyFont="1" applyBorder="1" applyAlignment="1" applyProtection="1">
      <alignment horizontal="left" vertical="center"/>
      <protection locked="0"/>
    </xf>
    <xf numFmtId="0" fontId="13" fillId="0" borderId="14" xfId="0" applyFont="1" applyBorder="1" applyAlignment="1" applyProtection="1">
      <alignment horizontal="left" vertical="center"/>
      <protection locked="0"/>
    </xf>
    <xf numFmtId="0" fontId="13" fillId="0" borderId="14" xfId="0" applyFont="1" applyBorder="1" applyAlignment="1" applyProtection="1">
      <alignment vertical="center"/>
      <protection locked="0"/>
    </xf>
    <xf numFmtId="171" fontId="13" fillId="0" borderId="89" xfId="0" applyNumberFormat="1" applyFont="1" applyBorder="1" applyAlignment="1" applyProtection="1">
      <alignment horizontal="right" vertical="center"/>
    </xf>
    <xf numFmtId="171" fontId="13" fillId="0" borderId="16" xfId="0" applyNumberFormat="1" applyFont="1" applyBorder="1" applyAlignment="1" applyProtection="1">
      <alignment horizontal="right" vertical="center"/>
      <protection locked="0"/>
    </xf>
    <xf numFmtId="171" fontId="13" fillId="0" borderId="13" xfId="0" applyNumberFormat="1" applyFont="1" applyBorder="1" applyAlignment="1" applyProtection="1">
      <alignment horizontal="right" vertical="center"/>
      <protection locked="0"/>
    </xf>
    <xf numFmtId="171" fontId="13" fillId="0" borderId="39" xfId="0" applyNumberFormat="1" applyFont="1" applyBorder="1" applyAlignment="1" applyProtection="1">
      <alignment horizontal="right" vertical="center"/>
      <protection locked="0"/>
    </xf>
    <xf numFmtId="171" fontId="13" fillId="0" borderId="18" xfId="0" applyNumberFormat="1" applyFont="1" applyBorder="1" applyAlignment="1" applyProtection="1">
      <alignment horizontal="right" vertical="center"/>
      <protection locked="0"/>
    </xf>
    <xf numFmtId="4" fontId="13" fillId="4" borderId="20" xfId="0" applyNumberFormat="1" applyFont="1" applyFill="1" applyBorder="1" applyAlignment="1" applyProtection="1">
      <alignment vertical="center"/>
      <protection locked="0"/>
    </xf>
    <xf numFmtId="49" fontId="13" fillId="0" borderId="17" xfId="0" applyNumberFormat="1" applyFont="1" applyBorder="1" applyAlignment="1" applyProtection="1">
      <alignment horizontal="left" vertical="center"/>
      <protection locked="0"/>
    </xf>
    <xf numFmtId="49" fontId="13" fillId="0" borderId="14" xfId="0" applyNumberFormat="1" applyFont="1" applyBorder="1" applyAlignment="1" applyProtection="1">
      <alignment horizontal="left" vertical="center"/>
      <protection locked="0"/>
    </xf>
    <xf numFmtId="171" fontId="13" fillId="0" borderId="15" xfId="0" applyNumberFormat="1" applyFont="1" applyBorder="1" applyAlignment="1" applyProtection="1">
      <alignment horizontal="right" vertical="center"/>
    </xf>
    <xf numFmtId="171" fontId="13" fillId="0" borderId="16" xfId="0" applyNumberFormat="1" applyFont="1" applyBorder="1" applyAlignment="1" applyProtection="1">
      <alignment horizontal="right" vertical="center"/>
    </xf>
    <xf numFmtId="173" fontId="1" fillId="3" borderId="20" xfId="1" applyNumberFormat="1" applyFont="1" applyFill="1" applyBorder="1" applyAlignment="1" applyProtection="1">
      <alignment horizontal="right" vertical="center"/>
    </xf>
    <xf numFmtId="173" fontId="13" fillId="4" borderId="20" xfId="0" applyNumberFormat="1" applyFont="1" applyFill="1" applyBorder="1" applyAlignment="1" applyProtection="1">
      <alignment vertical="center"/>
      <protection locked="0"/>
    </xf>
    <xf numFmtId="173" fontId="1" fillId="4" borderId="20" xfId="0" applyNumberFormat="1" applyFont="1" applyFill="1" applyBorder="1" applyAlignment="1" applyProtection="1">
      <alignment vertical="center"/>
      <protection locked="0"/>
    </xf>
    <xf numFmtId="174" fontId="13" fillId="0" borderId="13" xfId="0" applyNumberFormat="1" applyFont="1" applyBorder="1" applyAlignment="1" applyProtection="1">
      <alignment horizontal="right" vertical="center"/>
      <protection locked="0"/>
    </xf>
    <xf numFmtId="174" fontId="13" fillId="0" borderId="39" xfId="0" applyNumberFormat="1" applyFont="1" applyBorder="1" applyAlignment="1" applyProtection="1">
      <alignment horizontal="right" vertical="center"/>
      <protection locked="0"/>
    </xf>
    <xf numFmtId="174" fontId="13" fillId="0" borderId="18" xfId="0" applyNumberFormat="1" applyFont="1" applyBorder="1" applyAlignment="1" applyProtection="1">
      <alignment horizontal="right" vertical="center"/>
      <protection locked="0"/>
    </xf>
    <xf numFmtId="174" fontId="13" fillId="0" borderId="19" xfId="0" applyNumberFormat="1" applyFont="1" applyBorder="1" applyAlignment="1" applyProtection="1">
      <alignment horizontal="right" vertical="center"/>
      <protection locked="0"/>
    </xf>
    <xf numFmtId="49" fontId="12" fillId="0" borderId="14" xfId="0" applyNumberFormat="1" applyFont="1" applyBorder="1" applyAlignment="1" applyProtection="1">
      <alignment horizontal="left" vertical="center"/>
      <protection locked="0"/>
    </xf>
    <xf numFmtId="49" fontId="1" fillId="0" borderId="17" xfId="0" applyNumberFormat="1" applyFont="1" applyBorder="1" applyAlignment="1" applyProtection="1">
      <alignment horizontal="left" vertical="center"/>
      <protection locked="0"/>
    </xf>
    <xf numFmtId="174" fontId="1" fillId="0" borderId="13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</xf>
    <xf numFmtId="43" fontId="14" fillId="5" borderId="7" xfId="0" applyNumberFormat="1" applyFont="1" applyFill="1" applyBorder="1" applyAlignment="1" applyProtection="1">
      <alignment vertical="center"/>
    </xf>
    <xf numFmtId="4" fontId="1" fillId="4" borderId="20" xfId="0" applyNumberFormat="1" applyFont="1" applyFill="1" applyBorder="1" applyAlignment="1" applyProtection="1">
      <alignment vertical="center"/>
      <protection locked="0"/>
    </xf>
    <xf numFmtId="0" fontId="2" fillId="0" borderId="75" xfId="0" applyFont="1" applyBorder="1" applyAlignment="1" applyProtection="1">
      <alignment horizontal="center" vertical="center" textRotation="180"/>
    </xf>
    <xf numFmtId="0" fontId="2" fillId="0" borderId="77" xfId="0" applyFont="1" applyBorder="1" applyAlignment="1" applyProtection="1">
      <alignment horizontal="center" vertical="center" textRotation="180"/>
    </xf>
    <xf numFmtId="0" fontId="2" fillId="0" borderId="88" xfId="0" applyFont="1" applyBorder="1" applyAlignment="1" applyProtection="1">
      <alignment horizontal="center" vertical="center" textRotation="180"/>
    </xf>
    <xf numFmtId="0" fontId="2" fillId="3" borderId="73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86" xfId="0" applyFont="1" applyFill="1" applyBorder="1" applyAlignment="1" applyProtection="1">
      <alignment horizontal="center" vertical="center" wrapText="1"/>
    </xf>
    <xf numFmtId="0" fontId="1" fillId="6" borderId="65" xfId="0" applyNumberFormat="1" applyFont="1" applyFill="1" applyBorder="1" applyAlignment="1" applyProtection="1">
      <alignment horizontal="center" vertical="center"/>
    </xf>
    <xf numFmtId="0" fontId="1" fillId="6" borderId="76" xfId="0" applyNumberFormat="1" applyFont="1" applyFill="1" applyBorder="1" applyAlignment="1" applyProtection="1">
      <alignment horizontal="center" vertical="center"/>
    </xf>
    <xf numFmtId="0" fontId="1" fillId="6" borderId="78" xfId="0" applyNumberFormat="1" applyFont="1" applyFill="1" applyBorder="1" applyAlignment="1" applyProtection="1">
      <alignment horizontal="center" vertical="center"/>
    </xf>
    <xf numFmtId="0" fontId="2" fillId="7" borderId="66" xfId="0" applyFont="1" applyFill="1" applyBorder="1" applyAlignment="1" applyProtection="1">
      <alignment horizontal="center" vertical="center"/>
    </xf>
    <xf numFmtId="0" fontId="2" fillId="7" borderId="10" xfId="0" applyFont="1" applyFill="1" applyBorder="1" applyAlignment="1" applyProtection="1">
      <alignment horizontal="center" vertical="center"/>
    </xf>
    <xf numFmtId="0" fontId="2" fillId="7" borderId="80" xfId="0" applyFont="1" applyFill="1" applyBorder="1" applyAlignment="1" applyProtection="1">
      <alignment horizontal="center" vertical="center"/>
    </xf>
    <xf numFmtId="0" fontId="2" fillId="7" borderId="66" xfId="0" applyFont="1" applyFill="1" applyBorder="1" applyAlignment="1" applyProtection="1">
      <alignment horizontal="center" vertical="center" wrapText="1"/>
    </xf>
    <xf numFmtId="0" fontId="2" fillId="7" borderId="67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81" xfId="0" applyFont="1" applyFill="1" applyBorder="1" applyAlignment="1" applyProtection="1">
      <alignment horizontal="center" vertical="center" wrapText="1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69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83" xfId="0" applyFont="1" applyFill="1" applyBorder="1" applyAlignment="1" applyProtection="1">
      <alignment horizontal="center" vertical="center" wrapText="1"/>
    </xf>
    <xf numFmtId="4" fontId="1" fillId="0" borderId="74" xfId="0" applyNumberFormat="1" applyFont="1" applyBorder="1" applyAlignment="1" applyProtection="1">
      <alignment horizontal="center" vertical="center" wrapText="1"/>
    </xf>
    <xf numFmtId="4" fontId="1" fillId="0" borderId="24" xfId="0" applyNumberFormat="1" applyFont="1" applyBorder="1" applyAlignment="1" applyProtection="1">
      <alignment horizontal="center" vertical="center" wrapText="1"/>
    </xf>
    <xf numFmtId="4" fontId="1" fillId="0" borderId="87" xfId="0" applyNumberFormat="1" applyFont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84" xfId="0" applyFont="1" applyFill="1" applyBorder="1" applyAlignment="1" applyProtection="1">
      <alignment horizontal="center" vertical="center" wrapText="1"/>
    </xf>
    <xf numFmtId="49" fontId="2" fillId="4" borderId="25" xfId="0" applyNumberFormat="1" applyFont="1" applyFill="1" applyBorder="1" applyAlignment="1" applyProtection="1">
      <alignment horizontal="left" vertical="center"/>
    </xf>
    <xf numFmtId="49" fontId="2" fillId="4" borderId="25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85" xfId="0" applyFont="1" applyFill="1" applyBorder="1" applyAlignment="1" applyProtection="1">
      <alignment horizontal="center" vertical="center" wrapText="1"/>
    </xf>
    <xf numFmtId="0" fontId="2" fillId="5" borderId="26" xfId="0" applyNumberFormat="1" applyFont="1" applyFill="1" applyBorder="1" applyAlignment="1" applyProtection="1">
      <alignment horizontal="center" vertical="center"/>
    </xf>
    <xf numFmtId="0" fontId="1" fillId="2" borderId="71" xfId="0" applyFont="1" applyFill="1" applyBorder="1" applyAlignment="1" applyProtection="1">
      <alignment horizontal="center" vertical="center" wrapText="1"/>
    </xf>
    <xf numFmtId="0" fontId="1" fillId="2" borderId="72" xfId="0" applyFont="1" applyFill="1" applyBorder="1" applyAlignment="1" applyProtection="1">
      <alignment horizontal="center" vertical="center" wrapText="1"/>
    </xf>
    <xf numFmtId="0" fontId="2" fillId="7" borderId="58" xfId="0" applyFont="1" applyFill="1" applyBorder="1" applyAlignment="1" applyProtection="1">
      <alignment horizontal="center" vertical="center"/>
    </xf>
    <xf numFmtId="0" fontId="2" fillId="7" borderId="59" xfId="0" applyFont="1" applyFill="1" applyBorder="1" applyAlignment="1" applyProtection="1">
      <alignment horizontal="center" vertical="center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10" borderId="42" xfId="0" applyNumberFormat="1" applyFont="1" applyFill="1" applyBorder="1" applyAlignment="1" applyProtection="1">
      <alignment horizontal="center" vertical="center"/>
    </xf>
    <xf numFmtId="0" fontId="1" fillId="10" borderId="43" xfId="0" applyNumberFormat="1" applyFont="1" applyFill="1" applyBorder="1" applyAlignment="1" applyProtection="1">
      <alignment horizontal="center" vertical="center"/>
    </xf>
    <xf numFmtId="0" fontId="1" fillId="10" borderId="44" xfId="0" applyNumberFormat="1" applyFont="1" applyFill="1" applyBorder="1" applyAlignment="1" applyProtection="1">
      <alignment horizontal="center" vertical="center"/>
    </xf>
    <xf numFmtId="38" fontId="1" fillId="2" borderId="30" xfId="0" applyNumberFormat="1" applyFont="1" applyFill="1" applyBorder="1" applyAlignment="1" applyProtection="1">
      <alignment horizontal="center" vertical="center"/>
    </xf>
    <xf numFmtId="38" fontId="1" fillId="2" borderId="31" xfId="0" applyNumberFormat="1" applyFont="1" applyFill="1" applyBorder="1" applyAlignment="1" applyProtection="1">
      <alignment horizontal="center" vertical="center"/>
    </xf>
    <xf numFmtId="0" fontId="1" fillId="6" borderId="9" xfId="0" applyNumberFormat="1" applyFont="1" applyFill="1" applyBorder="1" applyAlignment="1" applyProtection="1">
      <alignment horizontal="center" vertical="center"/>
    </xf>
    <xf numFmtId="0" fontId="2" fillId="7" borderId="46" xfId="0" applyFont="1" applyFill="1" applyBorder="1" applyAlignment="1" applyProtection="1">
      <alignment horizontal="center" vertical="center" wrapText="1"/>
    </xf>
    <xf numFmtId="0" fontId="2" fillId="7" borderId="46" xfId="0" applyFont="1" applyFill="1" applyBorder="1" applyAlignment="1" applyProtection="1">
      <alignment horizontal="center" vertical="center"/>
    </xf>
    <xf numFmtId="0" fontId="2" fillId="7" borderId="28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textRotation="180"/>
    </xf>
    <xf numFmtId="0" fontId="2" fillId="0" borderId="51" xfId="0" applyFont="1" applyBorder="1" applyAlignment="1" applyProtection="1">
      <alignment horizontal="center" vertical="center" wrapText="1"/>
    </xf>
    <xf numFmtId="0" fontId="2" fillId="0" borderId="54" xfId="0" applyFont="1" applyBorder="1" applyAlignment="1" applyProtection="1">
      <alignment horizontal="center" vertical="center" wrapText="1"/>
    </xf>
    <xf numFmtId="0" fontId="2" fillId="0" borderId="57" xfId="0" applyFont="1" applyBorder="1" applyAlignment="1" applyProtection="1">
      <alignment horizontal="center" vertical="center" wrapText="1"/>
    </xf>
    <xf numFmtId="0" fontId="1" fillId="2" borderId="56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2" fontId="1" fillId="3" borderId="20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166" fontId="14" fillId="5" borderId="7" xfId="0" applyNumberFormat="1" applyFont="1" applyFill="1" applyBorder="1" applyAlignment="1" applyProtection="1">
      <alignment vertical="center"/>
    </xf>
  </cellXfs>
  <cellStyles count="2">
    <cellStyle name="Euro" xfId="1"/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0"/>
  <sheetViews>
    <sheetView tabSelected="1" view="pageBreakPreview" zoomScale="45" zoomScaleSheetLayoutView="45" workbookViewId="0">
      <pane ySplit="10" topLeftCell="A14" activePane="bottomLeft" state="frozen"/>
      <selection pane="bottomLeft" activeCell="J38" sqref="J38:J41"/>
    </sheetView>
  </sheetViews>
  <sheetFormatPr defaultRowHeight="18.75"/>
  <cols>
    <col min="1" max="1" width="6.7109375" style="1" customWidth="1"/>
    <col min="2" max="2" width="19.42578125" style="2" customWidth="1"/>
    <col min="3" max="3" width="40.140625" style="2" bestFit="1" customWidth="1"/>
    <col min="4" max="4" width="50.42578125" style="2" bestFit="1" customWidth="1"/>
    <col min="5" max="5" width="28.7109375" style="2" customWidth="1"/>
    <col min="6" max="6" width="39.42578125" style="2" customWidth="1"/>
    <col min="7" max="7" width="33.140625" style="2" customWidth="1"/>
    <col min="8" max="8" width="2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8.5703125" style="2" customWidth="1"/>
    <col min="19" max="16384" width="9.140625" style="2"/>
  </cols>
  <sheetData>
    <row r="1" spans="1:18" s="8" customFormat="1" ht="35.25" customHeight="1">
      <c r="A1" s="4"/>
      <c r="B1" s="136" t="s">
        <v>0</v>
      </c>
      <c r="C1" s="136"/>
      <c r="D1" s="136"/>
      <c r="E1" s="137" t="s">
        <v>37</v>
      </c>
      <c r="F1" s="137"/>
      <c r="G1" s="27">
        <v>42036</v>
      </c>
      <c r="H1" s="26" t="s">
        <v>51</v>
      </c>
      <c r="L1" s="8" t="s">
        <v>27</v>
      </c>
      <c r="M1" s="3">
        <f>+P1-N7</f>
        <v>0</v>
      </c>
      <c r="N1" s="5" t="s">
        <v>1</v>
      </c>
      <c r="O1" s="6"/>
      <c r="P1" s="7">
        <f>SUM(H7:M7)</f>
        <v>1225.5100000000002</v>
      </c>
      <c r="Q1" s="3" t="s">
        <v>25</v>
      </c>
    </row>
    <row r="2" spans="1:18" s="8" customFormat="1" ht="35.25" customHeight="1">
      <c r="A2" s="4"/>
      <c r="B2" s="138" t="s">
        <v>2</v>
      </c>
      <c r="C2" s="138"/>
      <c r="D2" s="138"/>
      <c r="E2" s="137" t="s">
        <v>39</v>
      </c>
      <c r="F2" s="137"/>
      <c r="G2" s="9"/>
      <c r="H2" s="9"/>
      <c r="N2" s="10" t="s">
        <v>3</v>
      </c>
      <c r="O2" s="11"/>
      <c r="P2" s="12"/>
      <c r="Q2" s="3" t="s">
        <v>24</v>
      </c>
    </row>
    <row r="3" spans="1:18" s="8" customFormat="1" ht="35.25" customHeight="1">
      <c r="A3" s="4"/>
      <c r="B3" s="138" t="s">
        <v>23</v>
      </c>
      <c r="C3" s="138"/>
      <c r="D3" s="138"/>
      <c r="E3" s="137" t="s">
        <v>24</v>
      </c>
      <c r="F3" s="137"/>
      <c r="N3" s="10" t="s">
        <v>4</v>
      </c>
      <c r="O3" s="11"/>
      <c r="P3" s="12">
        <f>+O7</f>
        <v>1719.0500000000004</v>
      </c>
      <c r="Q3" s="13"/>
    </row>
    <row r="4" spans="1:18" s="8" customFormat="1" ht="35.25" customHeight="1" thickBot="1">
      <c r="A4" s="4"/>
      <c r="E4" s="14"/>
      <c r="F4" s="14"/>
      <c r="G4" s="10" t="s">
        <v>19</v>
      </c>
      <c r="H4" s="21">
        <v>0.47</v>
      </c>
      <c r="I4" s="15"/>
      <c r="J4" s="15"/>
      <c r="K4" s="15"/>
      <c r="L4" s="2"/>
      <c r="M4" s="2"/>
      <c r="N4" s="16" t="s">
        <v>5</v>
      </c>
      <c r="O4" s="17"/>
      <c r="P4" s="18"/>
      <c r="Q4" s="13"/>
    </row>
    <row r="5" spans="1:18" s="8" customFormat="1" ht="33" customHeight="1" thickTop="1" thickBot="1">
      <c r="A5" s="4"/>
      <c r="B5" s="19" t="s">
        <v>6</v>
      </c>
      <c r="C5" s="31"/>
      <c r="D5" s="20"/>
      <c r="E5" s="28">
        <v>20</v>
      </c>
      <c r="F5" s="14"/>
      <c r="G5" s="10" t="s">
        <v>47</v>
      </c>
      <c r="H5" s="21">
        <v>1.1100000000000001</v>
      </c>
      <c r="N5" s="141" t="s">
        <v>7</v>
      </c>
      <c r="O5" s="141"/>
      <c r="P5" s="172">
        <f>P1-P2-P3-P4</f>
        <v>-493.54000000000019</v>
      </c>
      <c r="Q5" s="13"/>
    </row>
    <row r="6" spans="1:18" s="8" customFormat="1" ht="31.5" customHeight="1" thickTop="1" thickBot="1">
      <c r="A6" s="4"/>
      <c r="B6" s="22" t="s">
        <v>8</v>
      </c>
      <c r="C6" s="22"/>
      <c r="D6" s="22"/>
      <c r="E6" s="14"/>
      <c r="F6" s="14"/>
      <c r="G6" s="10" t="s">
        <v>38</v>
      </c>
      <c r="H6" s="23">
        <v>11.11</v>
      </c>
      <c r="R6" s="14"/>
    </row>
    <row r="7" spans="1:18" s="8" customFormat="1" ht="27" customHeight="1" thickBot="1">
      <c r="A7" s="61"/>
      <c r="B7" s="62"/>
      <c r="C7" s="62"/>
      <c r="D7" s="63" t="s">
        <v>26</v>
      </c>
      <c r="E7" s="144" t="s">
        <v>9</v>
      </c>
      <c r="F7" s="145"/>
      <c r="G7" s="64">
        <f>SUM(G11:G45)</f>
        <v>110</v>
      </c>
      <c r="H7" s="64">
        <f>SUM(H11:H45)</f>
        <v>51.699999999999996</v>
      </c>
      <c r="I7" s="65">
        <f>SUM(I11:I45)</f>
        <v>6</v>
      </c>
      <c r="J7" s="66">
        <f>SUM(J11:J45)</f>
        <v>197</v>
      </c>
      <c r="K7" s="67">
        <f>SUM(K11:K45)</f>
        <v>0</v>
      </c>
      <c r="L7" s="67">
        <f>SUM(L11:L45)</f>
        <v>817.91000000000008</v>
      </c>
      <c r="M7" s="67">
        <f>SUM(M11:M45)</f>
        <v>152.90000000000003</v>
      </c>
      <c r="N7" s="67">
        <f>SUM(N11:N45)</f>
        <v>1225.5100000000004</v>
      </c>
      <c r="O7" s="68">
        <f>SUM(O11:O45)</f>
        <v>1719.0500000000004</v>
      </c>
      <c r="P7" s="13">
        <f>+N7-SUM(I7:M7)</f>
        <v>51.700000000000273</v>
      </c>
    </row>
    <row r="8" spans="1:18" ht="36" customHeight="1" thickBot="1">
      <c r="A8" s="115"/>
      <c r="B8" s="69"/>
      <c r="C8" s="118" t="s">
        <v>11</v>
      </c>
      <c r="D8" s="121" t="s">
        <v>22</v>
      </c>
      <c r="E8" s="118" t="s">
        <v>12</v>
      </c>
      <c r="F8" s="122" t="s">
        <v>28</v>
      </c>
      <c r="G8" s="125" t="s">
        <v>13</v>
      </c>
      <c r="H8" s="127" t="s">
        <v>14</v>
      </c>
      <c r="I8" s="133" t="s">
        <v>31</v>
      </c>
      <c r="J8" s="133" t="s">
        <v>33</v>
      </c>
      <c r="K8" s="133" t="s">
        <v>32</v>
      </c>
      <c r="L8" s="142" t="s">
        <v>29</v>
      </c>
      <c r="M8" s="143"/>
      <c r="N8" s="112" t="s">
        <v>15</v>
      </c>
      <c r="O8" s="130" t="s">
        <v>16</v>
      </c>
      <c r="P8" s="109" t="s">
        <v>17</v>
      </c>
    </row>
    <row r="9" spans="1:18" ht="36" customHeight="1" thickTop="1" thickBot="1">
      <c r="A9" s="116"/>
      <c r="B9" s="32" t="s">
        <v>10</v>
      </c>
      <c r="C9" s="119"/>
      <c r="D9" s="119"/>
      <c r="E9" s="119"/>
      <c r="F9" s="123"/>
      <c r="G9" s="126"/>
      <c r="H9" s="128"/>
      <c r="I9" s="134" t="s">
        <v>31</v>
      </c>
      <c r="J9" s="134"/>
      <c r="K9" s="134" t="s">
        <v>30</v>
      </c>
      <c r="L9" s="146" t="s">
        <v>20</v>
      </c>
      <c r="M9" s="139" t="s">
        <v>21</v>
      </c>
      <c r="N9" s="113"/>
      <c r="O9" s="131"/>
      <c r="P9" s="110"/>
    </row>
    <row r="10" spans="1:18" ht="37.5" customHeight="1" thickTop="1" thickBot="1">
      <c r="A10" s="117"/>
      <c r="B10" s="70"/>
      <c r="C10" s="120"/>
      <c r="D10" s="120"/>
      <c r="E10" s="120"/>
      <c r="F10" s="124"/>
      <c r="G10" s="71" t="s">
        <v>18</v>
      </c>
      <c r="H10" s="129"/>
      <c r="I10" s="135"/>
      <c r="J10" s="135"/>
      <c r="K10" s="135"/>
      <c r="L10" s="147"/>
      <c r="M10" s="140"/>
      <c r="N10" s="114"/>
      <c r="O10" s="132"/>
      <c r="P10" s="111"/>
    </row>
    <row r="11" spans="1:18" ht="30" customHeight="1">
      <c r="A11" s="24">
        <v>1</v>
      </c>
      <c r="B11" s="78">
        <v>42035</v>
      </c>
      <c r="C11" s="74" t="s">
        <v>50</v>
      </c>
      <c r="D11" s="92" t="s">
        <v>49</v>
      </c>
      <c r="E11" s="93"/>
      <c r="F11" s="93" t="s">
        <v>48</v>
      </c>
      <c r="G11" s="85"/>
      <c r="H11" s="94">
        <f>IF($E$3="si",($H$5/$H$6*G11),IF($E$3="no",G11*$H$4,0))</f>
        <v>0</v>
      </c>
      <c r="I11" s="94"/>
      <c r="J11" s="95"/>
      <c r="K11" s="87"/>
      <c r="L11" s="88"/>
      <c r="M11" s="90"/>
      <c r="N11" s="170">
        <f>SUM(H11:M11)</f>
        <v>0</v>
      </c>
      <c r="O11" s="91">
        <v>150</v>
      </c>
      <c r="P11" s="25"/>
    </row>
    <row r="12" spans="1:18" s="73" customFormat="1" ht="30" customHeight="1">
      <c r="A12" s="24">
        <v>2</v>
      </c>
      <c r="B12" s="78">
        <v>42039</v>
      </c>
      <c r="C12" s="74" t="s">
        <v>50</v>
      </c>
      <c r="D12" s="92" t="s">
        <v>53</v>
      </c>
      <c r="E12" s="93"/>
      <c r="F12" s="93" t="s">
        <v>48</v>
      </c>
      <c r="G12" s="85"/>
      <c r="H12" s="94">
        <f t="shared" ref="H12:H45" si="0">IF($E$3="si",($H$5/$H$6*G12),IF($E$3="no",G12*$H$4,0))</f>
        <v>0</v>
      </c>
      <c r="I12" s="94"/>
      <c r="J12" s="95">
        <v>40</v>
      </c>
      <c r="K12" s="87"/>
      <c r="L12" s="89"/>
      <c r="M12" s="90"/>
      <c r="N12" s="170">
        <f t="shared" ref="N12:N20" si="1">SUM(H12:M12)</f>
        <v>40</v>
      </c>
      <c r="O12" s="91"/>
      <c r="P12" s="76"/>
    </row>
    <row r="13" spans="1:18" ht="30" customHeight="1">
      <c r="A13" s="24">
        <v>3</v>
      </c>
      <c r="B13" s="78">
        <v>42039</v>
      </c>
      <c r="C13" s="74" t="s">
        <v>50</v>
      </c>
      <c r="D13" s="92" t="s">
        <v>54</v>
      </c>
      <c r="E13" s="93"/>
      <c r="F13" s="93" t="s">
        <v>55</v>
      </c>
      <c r="G13" s="85"/>
      <c r="H13" s="94">
        <f t="shared" si="0"/>
        <v>0</v>
      </c>
      <c r="I13" s="94"/>
      <c r="J13" s="95"/>
      <c r="K13" s="87"/>
      <c r="L13" s="90"/>
      <c r="M13" s="90">
        <v>30.2</v>
      </c>
      <c r="N13" s="170">
        <f t="shared" si="1"/>
        <v>30.2</v>
      </c>
      <c r="O13" s="91">
        <v>30.2</v>
      </c>
      <c r="P13" s="25"/>
    </row>
    <row r="14" spans="1:18" s="73" customFormat="1" ht="30" customHeight="1">
      <c r="A14" s="24">
        <v>4</v>
      </c>
      <c r="B14" s="78">
        <v>42037</v>
      </c>
      <c r="C14" s="74" t="s">
        <v>50</v>
      </c>
      <c r="D14" s="104" t="s">
        <v>59</v>
      </c>
      <c r="E14" s="93"/>
      <c r="F14" s="93" t="s">
        <v>48</v>
      </c>
      <c r="G14" s="85"/>
      <c r="H14" s="94">
        <f t="shared" si="0"/>
        <v>0</v>
      </c>
      <c r="I14" s="94"/>
      <c r="J14" s="95"/>
      <c r="K14" s="87"/>
      <c r="L14" s="88"/>
      <c r="M14" s="90">
        <v>14</v>
      </c>
      <c r="N14" s="170">
        <f t="shared" si="1"/>
        <v>14</v>
      </c>
      <c r="O14" s="91">
        <v>14</v>
      </c>
      <c r="P14" s="76"/>
    </row>
    <row r="15" spans="1:18" s="73" customFormat="1" ht="30" customHeight="1">
      <c r="A15" s="24">
        <v>5</v>
      </c>
      <c r="B15" s="78">
        <v>42037</v>
      </c>
      <c r="C15" s="74" t="s">
        <v>50</v>
      </c>
      <c r="D15" s="104" t="s">
        <v>60</v>
      </c>
      <c r="E15" s="93"/>
      <c r="F15" s="93" t="s">
        <v>48</v>
      </c>
      <c r="G15" s="85"/>
      <c r="H15" s="94">
        <f t="shared" si="0"/>
        <v>0</v>
      </c>
      <c r="I15" s="106"/>
      <c r="J15" s="95">
        <v>12</v>
      </c>
      <c r="K15" s="87"/>
      <c r="L15" s="88"/>
      <c r="M15" s="90"/>
      <c r="N15" s="170">
        <f t="shared" si="1"/>
        <v>12</v>
      </c>
      <c r="O15" s="91">
        <v>12</v>
      </c>
      <c r="P15" s="76"/>
    </row>
    <row r="16" spans="1:18" s="73" customFormat="1" ht="30" customHeight="1">
      <c r="A16" s="24">
        <v>6</v>
      </c>
      <c r="B16" s="78">
        <v>42061</v>
      </c>
      <c r="C16" s="74" t="s">
        <v>61</v>
      </c>
      <c r="D16" s="74" t="s">
        <v>54</v>
      </c>
      <c r="E16" s="93"/>
      <c r="F16" s="93" t="s">
        <v>48</v>
      </c>
      <c r="G16" s="85"/>
      <c r="H16" s="94">
        <f t="shared" si="0"/>
        <v>0</v>
      </c>
      <c r="I16" s="81"/>
      <c r="J16" s="95"/>
      <c r="K16" s="87"/>
      <c r="L16" s="88">
        <v>363</v>
      </c>
      <c r="M16" s="90"/>
      <c r="N16" s="170">
        <f t="shared" si="1"/>
        <v>363</v>
      </c>
      <c r="O16" s="91">
        <v>363</v>
      </c>
      <c r="P16" s="76"/>
    </row>
    <row r="17" spans="1:16" s="73" customFormat="1" ht="30" customHeight="1">
      <c r="A17" s="24">
        <v>7</v>
      </c>
      <c r="B17" s="78">
        <v>42060</v>
      </c>
      <c r="C17" s="74" t="s">
        <v>61</v>
      </c>
      <c r="D17" s="74" t="s">
        <v>54</v>
      </c>
      <c r="E17" s="93"/>
      <c r="F17" s="93" t="s">
        <v>48</v>
      </c>
      <c r="G17" s="85"/>
      <c r="H17" s="94">
        <f t="shared" si="0"/>
        <v>0</v>
      </c>
      <c r="I17" s="81"/>
      <c r="J17" s="95"/>
      <c r="K17" s="87"/>
      <c r="L17" s="88">
        <v>61.6</v>
      </c>
      <c r="M17" s="90"/>
      <c r="N17" s="170">
        <f t="shared" si="1"/>
        <v>61.6</v>
      </c>
      <c r="O17" s="91">
        <v>61.6</v>
      </c>
      <c r="P17" s="76"/>
    </row>
    <row r="18" spans="1:16" s="73" customFormat="1" ht="30" customHeight="1">
      <c r="A18" s="24">
        <v>8</v>
      </c>
      <c r="B18" s="78">
        <v>42059</v>
      </c>
      <c r="C18" s="74" t="s">
        <v>61</v>
      </c>
      <c r="D18" s="74" t="s">
        <v>54</v>
      </c>
      <c r="E18" s="93"/>
      <c r="F18" s="93" t="s">
        <v>48</v>
      </c>
      <c r="G18" s="85"/>
      <c r="H18" s="94">
        <f t="shared" si="0"/>
        <v>0</v>
      </c>
      <c r="I18" s="81"/>
      <c r="J18" s="95"/>
      <c r="K18" s="87"/>
      <c r="L18" s="88">
        <v>142</v>
      </c>
      <c r="M18" s="90"/>
      <c r="N18" s="170">
        <f t="shared" si="1"/>
        <v>142</v>
      </c>
      <c r="O18" s="91">
        <v>142</v>
      </c>
      <c r="P18" s="76"/>
    </row>
    <row r="19" spans="1:16" s="73" customFormat="1" ht="30" customHeight="1">
      <c r="A19" s="24">
        <v>9</v>
      </c>
      <c r="B19" s="78">
        <v>42058</v>
      </c>
      <c r="C19" s="74" t="s">
        <v>61</v>
      </c>
      <c r="D19" s="74" t="s">
        <v>54</v>
      </c>
      <c r="E19" s="93"/>
      <c r="F19" s="93" t="s">
        <v>48</v>
      </c>
      <c r="G19" s="85"/>
      <c r="H19" s="94">
        <f t="shared" si="0"/>
        <v>0</v>
      </c>
      <c r="I19" s="81"/>
      <c r="J19" s="95"/>
      <c r="K19" s="87"/>
      <c r="L19" s="88">
        <v>173.61</v>
      </c>
      <c r="M19" s="90"/>
      <c r="N19" s="170">
        <f t="shared" si="1"/>
        <v>173.61</v>
      </c>
      <c r="O19" s="91">
        <v>173.61</v>
      </c>
      <c r="P19" s="76"/>
    </row>
    <row r="20" spans="1:16" s="73" customFormat="1" ht="30" customHeight="1">
      <c r="A20" s="24">
        <v>10</v>
      </c>
      <c r="B20" s="78">
        <v>42054</v>
      </c>
      <c r="C20" s="74" t="s">
        <v>62</v>
      </c>
      <c r="D20" s="74" t="s">
        <v>63</v>
      </c>
      <c r="E20" s="93"/>
      <c r="F20" s="93" t="s">
        <v>48</v>
      </c>
      <c r="G20" s="85"/>
      <c r="H20" s="94">
        <f t="shared" si="0"/>
        <v>0</v>
      </c>
      <c r="I20" s="81"/>
      <c r="J20" s="95">
        <v>117</v>
      </c>
      <c r="K20" s="87"/>
      <c r="L20" s="88"/>
      <c r="M20" s="90"/>
      <c r="N20" s="170">
        <f t="shared" si="1"/>
        <v>117</v>
      </c>
      <c r="O20" s="91">
        <v>117</v>
      </c>
      <c r="P20" s="76"/>
    </row>
    <row r="21" spans="1:16" s="73" customFormat="1" ht="30" customHeight="1">
      <c r="A21" s="24">
        <v>11</v>
      </c>
      <c r="B21" s="78">
        <v>42051</v>
      </c>
      <c r="C21" s="74" t="s">
        <v>62</v>
      </c>
      <c r="D21" s="92" t="s">
        <v>69</v>
      </c>
      <c r="E21" s="93"/>
      <c r="F21" s="93" t="s">
        <v>48</v>
      </c>
      <c r="G21" s="85">
        <v>55</v>
      </c>
      <c r="H21" s="94">
        <f t="shared" ref="H21:H44" si="2">IF($E$3="si",($H$5/$H$6*G21),IF($E$3="no",G21*$H$4,0))</f>
        <v>25.849999999999998</v>
      </c>
      <c r="I21" s="94"/>
      <c r="J21" s="95"/>
      <c r="K21" s="87"/>
      <c r="L21" s="88"/>
      <c r="M21" s="90"/>
      <c r="N21" s="170">
        <f t="shared" ref="N21:N34" si="3">SUM(H21:M21)</f>
        <v>25.849999999999998</v>
      </c>
      <c r="O21" s="108"/>
      <c r="P21" s="76"/>
    </row>
    <row r="22" spans="1:16" ht="31.5" customHeight="1">
      <c r="A22" s="24">
        <v>12</v>
      </c>
      <c r="B22" s="78">
        <v>42054</v>
      </c>
      <c r="C22" s="74" t="s">
        <v>62</v>
      </c>
      <c r="D22" s="92" t="s">
        <v>70</v>
      </c>
      <c r="E22" s="93"/>
      <c r="F22" s="93" t="s">
        <v>48</v>
      </c>
      <c r="G22" s="85"/>
      <c r="H22" s="94">
        <f t="shared" si="2"/>
        <v>0</v>
      </c>
      <c r="I22" s="94">
        <v>6</v>
      </c>
      <c r="J22" s="95"/>
      <c r="K22" s="87"/>
      <c r="L22" s="88"/>
      <c r="M22" s="90"/>
      <c r="N22" s="170">
        <f t="shared" si="3"/>
        <v>6</v>
      </c>
      <c r="O22" s="91"/>
      <c r="P22" s="76"/>
    </row>
    <row r="23" spans="1:16" s="73" customFormat="1" ht="30" customHeight="1">
      <c r="A23" s="24">
        <v>13</v>
      </c>
      <c r="B23" s="78">
        <v>42054</v>
      </c>
      <c r="C23" s="74" t="s">
        <v>62</v>
      </c>
      <c r="D23" s="92" t="s">
        <v>71</v>
      </c>
      <c r="E23" s="93"/>
      <c r="F23" s="93" t="s">
        <v>48</v>
      </c>
      <c r="G23" s="75">
        <v>55</v>
      </c>
      <c r="H23" s="94">
        <f t="shared" si="2"/>
        <v>25.849999999999998</v>
      </c>
      <c r="I23" s="81"/>
      <c r="J23" s="95"/>
      <c r="K23" s="87"/>
      <c r="L23" s="88"/>
      <c r="M23" s="90"/>
      <c r="N23" s="170">
        <f t="shared" si="3"/>
        <v>25.849999999999998</v>
      </c>
      <c r="O23" s="91"/>
      <c r="P23" s="76"/>
    </row>
    <row r="24" spans="1:16" s="73" customFormat="1" ht="30" customHeight="1">
      <c r="A24" s="24">
        <v>14</v>
      </c>
      <c r="B24" s="78">
        <v>42051</v>
      </c>
      <c r="C24" s="74" t="s">
        <v>62</v>
      </c>
      <c r="D24" s="92" t="s">
        <v>77</v>
      </c>
      <c r="E24" s="93"/>
      <c r="F24" s="93" t="s">
        <v>48</v>
      </c>
      <c r="G24" s="75"/>
      <c r="H24" s="94">
        <f t="shared" si="2"/>
        <v>0</v>
      </c>
      <c r="I24" s="81"/>
      <c r="J24" s="95"/>
      <c r="K24" s="87"/>
      <c r="L24" s="88"/>
      <c r="M24" s="90">
        <v>22.8</v>
      </c>
      <c r="N24" s="170">
        <f t="shared" si="3"/>
        <v>22.8</v>
      </c>
      <c r="O24" s="91">
        <v>22.8</v>
      </c>
      <c r="P24" s="76"/>
    </row>
    <row r="25" spans="1:16" s="73" customFormat="1" ht="30" customHeight="1">
      <c r="A25" s="24">
        <v>15</v>
      </c>
      <c r="B25" s="78">
        <v>42041</v>
      </c>
      <c r="C25" s="74" t="s">
        <v>75</v>
      </c>
      <c r="D25" s="92" t="s">
        <v>76</v>
      </c>
      <c r="E25" s="93"/>
      <c r="F25" s="93"/>
      <c r="G25" s="80"/>
      <c r="H25" s="94">
        <f t="shared" si="2"/>
        <v>0</v>
      </c>
      <c r="I25" s="81"/>
      <c r="J25" s="95"/>
      <c r="K25" s="87"/>
      <c r="L25" s="88"/>
      <c r="M25" s="90"/>
      <c r="N25" s="170"/>
      <c r="O25" s="91">
        <v>41.1</v>
      </c>
      <c r="P25" s="76"/>
    </row>
    <row r="26" spans="1:16" s="73" customFormat="1" ht="30" customHeight="1">
      <c r="A26" s="24">
        <v>16</v>
      </c>
      <c r="B26" s="78">
        <v>42045</v>
      </c>
      <c r="C26" s="74" t="s">
        <v>75</v>
      </c>
      <c r="D26" s="92" t="s">
        <v>76</v>
      </c>
      <c r="E26" s="93"/>
      <c r="F26" s="93"/>
      <c r="G26" s="80"/>
      <c r="H26" s="94">
        <f t="shared" si="2"/>
        <v>0</v>
      </c>
      <c r="I26" s="81"/>
      <c r="J26" s="95"/>
      <c r="K26" s="87"/>
      <c r="L26" s="88"/>
      <c r="M26" s="90"/>
      <c r="N26" s="170"/>
      <c r="O26" s="91">
        <v>34.9</v>
      </c>
      <c r="P26" s="76"/>
    </row>
    <row r="27" spans="1:16" s="73" customFormat="1" ht="30" customHeight="1">
      <c r="A27" s="24">
        <v>17</v>
      </c>
      <c r="B27" s="78">
        <v>42046</v>
      </c>
      <c r="C27" s="74" t="s">
        <v>75</v>
      </c>
      <c r="D27" s="92" t="s">
        <v>76</v>
      </c>
      <c r="E27" s="93"/>
      <c r="F27" s="93"/>
      <c r="G27" s="80"/>
      <c r="H27" s="94">
        <f t="shared" si="2"/>
        <v>0</v>
      </c>
      <c r="I27" s="81"/>
      <c r="J27" s="95"/>
      <c r="K27" s="87"/>
      <c r="L27" s="88"/>
      <c r="M27" s="90"/>
      <c r="N27" s="170"/>
      <c r="O27" s="91">
        <v>5.04</v>
      </c>
      <c r="P27" s="76"/>
    </row>
    <row r="28" spans="1:16" s="73" customFormat="1" ht="30" customHeight="1">
      <c r="A28" s="24">
        <v>18</v>
      </c>
      <c r="B28" s="78">
        <v>42046</v>
      </c>
      <c r="C28" s="74" t="s">
        <v>75</v>
      </c>
      <c r="D28" s="92" t="s">
        <v>76</v>
      </c>
      <c r="E28" s="93"/>
      <c r="F28" s="93"/>
      <c r="G28" s="80"/>
      <c r="H28" s="94">
        <f t="shared" si="2"/>
        <v>0</v>
      </c>
      <c r="I28" s="81"/>
      <c r="J28" s="95"/>
      <c r="K28" s="87"/>
      <c r="L28" s="88"/>
      <c r="M28" s="90"/>
      <c r="N28" s="170"/>
      <c r="O28" s="91">
        <v>294.99</v>
      </c>
      <c r="P28" s="76"/>
    </row>
    <row r="29" spans="1:16" s="73" customFormat="1" ht="30" customHeight="1">
      <c r="A29" s="24">
        <v>19</v>
      </c>
      <c r="B29" s="78">
        <v>42047</v>
      </c>
      <c r="C29" s="74" t="s">
        <v>75</v>
      </c>
      <c r="D29" s="92" t="s">
        <v>76</v>
      </c>
      <c r="E29" s="93"/>
      <c r="F29" s="93"/>
      <c r="G29" s="80"/>
      <c r="H29" s="94">
        <f t="shared" si="2"/>
        <v>0</v>
      </c>
      <c r="I29" s="81"/>
      <c r="J29" s="95"/>
      <c r="K29" s="87"/>
      <c r="L29" s="88"/>
      <c r="M29" s="90"/>
      <c r="N29" s="170"/>
      <c r="O29" s="91">
        <v>3.64</v>
      </c>
      <c r="P29" s="76"/>
    </row>
    <row r="30" spans="1:16" s="73" customFormat="1" ht="30" customHeight="1">
      <c r="A30" s="24">
        <v>20</v>
      </c>
      <c r="B30" s="78">
        <v>42047</v>
      </c>
      <c r="C30" s="74" t="s">
        <v>75</v>
      </c>
      <c r="D30" s="92" t="s">
        <v>76</v>
      </c>
      <c r="E30" s="93"/>
      <c r="F30" s="93"/>
      <c r="G30" s="80"/>
      <c r="H30" s="94">
        <f t="shared" si="2"/>
        <v>0</v>
      </c>
      <c r="I30" s="81"/>
      <c r="J30" s="95"/>
      <c r="K30" s="87"/>
      <c r="L30" s="88"/>
      <c r="M30" s="90"/>
      <c r="N30" s="170"/>
      <c r="O30" s="91">
        <v>32.9</v>
      </c>
      <c r="P30" s="76"/>
    </row>
    <row r="31" spans="1:16" s="73" customFormat="1" ht="30" customHeight="1">
      <c r="A31" s="24">
        <v>21</v>
      </c>
      <c r="B31" s="78">
        <v>42048</v>
      </c>
      <c r="C31" s="74" t="s">
        <v>75</v>
      </c>
      <c r="D31" s="92" t="s">
        <v>76</v>
      </c>
      <c r="E31" s="93"/>
      <c r="F31" s="93"/>
      <c r="G31" s="80"/>
      <c r="H31" s="94">
        <f t="shared" si="2"/>
        <v>0</v>
      </c>
      <c r="I31" s="81"/>
      <c r="J31" s="95"/>
      <c r="K31" s="87"/>
      <c r="L31" s="88"/>
      <c r="M31" s="90"/>
      <c r="N31" s="170"/>
      <c r="O31" s="91">
        <v>29.9</v>
      </c>
      <c r="P31" s="76"/>
    </row>
    <row r="32" spans="1:16" s="73" customFormat="1" ht="30" customHeight="1">
      <c r="A32" s="24">
        <v>22</v>
      </c>
      <c r="B32" s="78">
        <v>42054</v>
      </c>
      <c r="C32" s="74" t="s">
        <v>75</v>
      </c>
      <c r="D32" s="92" t="s">
        <v>76</v>
      </c>
      <c r="E32" s="93"/>
      <c r="F32" s="93"/>
      <c r="G32" s="80"/>
      <c r="H32" s="94"/>
      <c r="I32" s="81"/>
      <c r="J32" s="95"/>
      <c r="K32" s="87"/>
      <c r="L32" s="88"/>
      <c r="M32" s="90"/>
      <c r="N32" s="170"/>
      <c r="O32" s="91">
        <v>10.29</v>
      </c>
      <c r="P32" s="76"/>
    </row>
    <row r="33" spans="1:17" s="73" customFormat="1" ht="30" customHeight="1">
      <c r="A33" s="24">
        <v>23</v>
      </c>
      <c r="B33" s="78">
        <v>42055</v>
      </c>
      <c r="C33" s="74" t="s">
        <v>75</v>
      </c>
      <c r="D33" s="92" t="s">
        <v>76</v>
      </c>
      <c r="E33" s="93"/>
      <c r="F33" s="93"/>
      <c r="G33" s="80"/>
      <c r="H33" s="94"/>
      <c r="I33" s="81"/>
      <c r="J33" s="95"/>
      <c r="K33" s="87"/>
      <c r="L33" s="88"/>
      <c r="M33" s="90"/>
      <c r="N33" s="170"/>
      <c r="O33" s="91">
        <v>4.9800000000000004</v>
      </c>
      <c r="P33" s="76"/>
    </row>
    <row r="34" spans="1:17" s="73" customFormat="1" ht="30" customHeight="1">
      <c r="A34" s="24">
        <v>24</v>
      </c>
      <c r="B34" s="78">
        <v>42054</v>
      </c>
      <c r="C34" s="74" t="s">
        <v>62</v>
      </c>
      <c r="D34" s="104" t="s">
        <v>64</v>
      </c>
      <c r="E34" s="93" t="s">
        <v>72</v>
      </c>
      <c r="F34" s="93" t="s">
        <v>74</v>
      </c>
      <c r="G34" s="85"/>
      <c r="H34" s="86"/>
      <c r="I34" s="87"/>
      <c r="J34" s="95"/>
      <c r="K34" s="87"/>
      <c r="L34" s="88"/>
      <c r="M34" s="90">
        <v>3.9</v>
      </c>
      <c r="N34" s="170">
        <f t="shared" ref="N34:N43" si="4">SUM(G34:M34)</f>
        <v>3.9</v>
      </c>
      <c r="O34" s="91"/>
      <c r="P34" s="76"/>
    </row>
    <row r="35" spans="1:17" s="73" customFormat="1" ht="30" customHeight="1">
      <c r="A35" s="24">
        <v>25</v>
      </c>
      <c r="B35" s="78">
        <v>42054</v>
      </c>
      <c r="C35" s="74" t="s">
        <v>62</v>
      </c>
      <c r="D35" s="92" t="s">
        <v>54</v>
      </c>
      <c r="E35" s="93" t="s">
        <v>73</v>
      </c>
      <c r="F35" s="93" t="s">
        <v>74</v>
      </c>
      <c r="G35" s="85"/>
      <c r="H35" s="86"/>
      <c r="I35" s="87"/>
      <c r="J35" s="95"/>
      <c r="K35" s="87"/>
      <c r="L35" s="88"/>
      <c r="M35" s="90">
        <v>19.899999999999999</v>
      </c>
      <c r="N35" s="170">
        <f t="shared" si="4"/>
        <v>19.899999999999999</v>
      </c>
      <c r="O35" s="108">
        <v>19.899999999999999</v>
      </c>
      <c r="P35" s="76"/>
    </row>
    <row r="36" spans="1:17" s="73" customFormat="1" ht="30" customHeight="1">
      <c r="A36" s="24">
        <v>26</v>
      </c>
      <c r="B36" s="78">
        <v>42054</v>
      </c>
      <c r="C36" s="74" t="s">
        <v>62</v>
      </c>
      <c r="D36" s="92" t="s">
        <v>64</v>
      </c>
      <c r="E36" s="93" t="s">
        <v>73</v>
      </c>
      <c r="F36" s="93" t="s">
        <v>74</v>
      </c>
      <c r="G36" s="85"/>
      <c r="H36" s="86"/>
      <c r="I36" s="87"/>
      <c r="J36" s="95"/>
      <c r="K36" s="87"/>
      <c r="L36" s="88"/>
      <c r="M36" s="90">
        <v>6.8</v>
      </c>
      <c r="N36" s="170">
        <f t="shared" si="4"/>
        <v>6.8</v>
      </c>
      <c r="O36" s="91">
        <v>6.8</v>
      </c>
      <c r="P36" s="76"/>
    </row>
    <row r="37" spans="1:17" s="73" customFormat="1" ht="30" customHeight="1">
      <c r="A37" s="24">
        <v>27</v>
      </c>
      <c r="B37" s="78">
        <v>42053</v>
      </c>
      <c r="C37" s="74" t="s">
        <v>62</v>
      </c>
      <c r="D37" s="92" t="s">
        <v>65</v>
      </c>
      <c r="E37" s="93" t="s">
        <v>73</v>
      </c>
      <c r="F37" s="93" t="s">
        <v>74</v>
      </c>
      <c r="G37" s="85"/>
      <c r="H37" s="86"/>
      <c r="I37" s="87"/>
      <c r="J37" s="95"/>
      <c r="K37" s="87"/>
      <c r="L37" s="88"/>
      <c r="M37" s="90">
        <v>40</v>
      </c>
      <c r="N37" s="170">
        <f t="shared" si="4"/>
        <v>40</v>
      </c>
      <c r="O37" s="91">
        <v>40</v>
      </c>
      <c r="P37" s="76"/>
    </row>
    <row r="38" spans="1:17" s="73" customFormat="1" ht="30" customHeight="1">
      <c r="A38" s="24">
        <v>28</v>
      </c>
      <c r="B38" s="78">
        <v>42052</v>
      </c>
      <c r="C38" s="74" t="s">
        <v>62</v>
      </c>
      <c r="D38" s="92" t="s">
        <v>53</v>
      </c>
      <c r="E38" s="93" t="s">
        <v>73</v>
      </c>
      <c r="F38" s="93" t="s">
        <v>74</v>
      </c>
      <c r="G38" s="85"/>
      <c r="H38" s="86"/>
      <c r="I38" s="87"/>
      <c r="J38" s="95">
        <v>10</v>
      </c>
      <c r="K38" s="87"/>
      <c r="L38" s="88"/>
      <c r="M38" s="90"/>
      <c r="N38" s="170">
        <f t="shared" si="4"/>
        <v>10</v>
      </c>
      <c r="O38" s="98"/>
      <c r="P38" s="76"/>
    </row>
    <row r="39" spans="1:17" s="73" customFormat="1" ht="30" customHeight="1">
      <c r="A39" s="24">
        <v>29</v>
      </c>
      <c r="B39" s="78">
        <v>42052</v>
      </c>
      <c r="C39" s="74" t="s">
        <v>62</v>
      </c>
      <c r="D39" s="92" t="s">
        <v>65</v>
      </c>
      <c r="E39" s="93" t="s">
        <v>73</v>
      </c>
      <c r="F39" s="93" t="s">
        <v>74</v>
      </c>
      <c r="G39" s="85"/>
      <c r="H39" s="86"/>
      <c r="I39" s="87"/>
      <c r="J39" s="95"/>
      <c r="K39" s="87"/>
      <c r="L39" s="88"/>
      <c r="M39" s="90">
        <v>12.4</v>
      </c>
      <c r="N39" s="170">
        <f t="shared" si="4"/>
        <v>12.4</v>
      </c>
      <c r="O39" s="98">
        <v>16.399999999999999</v>
      </c>
      <c r="P39" s="76"/>
    </row>
    <row r="40" spans="1:17" s="73" customFormat="1" ht="30" customHeight="1">
      <c r="A40" s="24">
        <v>30</v>
      </c>
      <c r="B40" s="78">
        <v>42052</v>
      </c>
      <c r="C40" s="74" t="s">
        <v>62</v>
      </c>
      <c r="D40" s="92" t="s">
        <v>64</v>
      </c>
      <c r="E40" s="93" t="s">
        <v>73</v>
      </c>
      <c r="F40" s="93" t="s">
        <v>74</v>
      </c>
      <c r="G40" s="85"/>
      <c r="H40" s="86"/>
      <c r="I40" s="87"/>
      <c r="J40" s="95"/>
      <c r="K40" s="87"/>
      <c r="L40" s="88"/>
      <c r="M40" s="90">
        <v>2.9</v>
      </c>
      <c r="N40" s="170">
        <f t="shared" si="4"/>
        <v>2.9</v>
      </c>
      <c r="O40" s="98"/>
      <c r="P40" s="76"/>
    </row>
    <row r="41" spans="1:17" s="73" customFormat="1" ht="30" customHeight="1">
      <c r="A41" s="24">
        <v>31</v>
      </c>
      <c r="B41" s="78">
        <v>42052</v>
      </c>
      <c r="C41" s="74" t="s">
        <v>62</v>
      </c>
      <c r="D41" s="92" t="s">
        <v>53</v>
      </c>
      <c r="E41" s="93" t="s">
        <v>73</v>
      </c>
      <c r="F41" s="93" t="s">
        <v>74</v>
      </c>
      <c r="G41" s="85"/>
      <c r="H41" s="86"/>
      <c r="I41" s="87"/>
      <c r="J41" s="95">
        <v>18</v>
      </c>
      <c r="K41" s="87"/>
      <c r="L41" s="88"/>
      <c r="M41" s="90"/>
      <c r="N41" s="170">
        <f t="shared" si="4"/>
        <v>18</v>
      </c>
      <c r="O41" s="98"/>
      <c r="P41" s="76"/>
    </row>
    <row r="42" spans="1:17" s="73" customFormat="1" ht="30" customHeight="1">
      <c r="A42" s="24">
        <v>32</v>
      </c>
      <c r="B42" s="78">
        <v>42054</v>
      </c>
      <c r="C42" s="74" t="s">
        <v>62</v>
      </c>
      <c r="D42" s="92" t="s">
        <v>80</v>
      </c>
      <c r="E42" s="93" t="s">
        <v>73</v>
      </c>
      <c r="F42" s="93" t="s">
        <v>74</v>
      </c>
      <c r="G42" s="85"/>
      <c r="H42" s="86"/>
      <c r="I42" s="87"/>
      <c r="J42" s="95"/>
      <c r="K42" s="87"/>
      <c r="L42" s="88">
        <v>77.7</v>
      </c>
      <c r="M42" s="90"/>
      <c r="N42" s="170">
        <f t="shared" si="4"/>
        <v>77.7</v>
      </c>
      <c r="O42" s="97">
        <v>77.7</v>
      </c>
      <c r="P42" s="76"/>
    </row>
    <row r="43" spans="1:17" s="73" customFormat="1" ht="30" customHeight="1">
      <c r="A43" s="24">
        <v>33</v>
      </c>
      <c r="B43" s="78">
        <v>42054</v>
      </c>
      <c r="C43" s="74" t="s">
        <v>75</v>
      </c>
      <c r="D43" s="83" t="s">
        <v>76</v>
      </c>
      <c r="E43" s="84"/>
      <c r="F43" s="85"/>
      <c r="G43" s="85"/>
      <c r="H43" s="86"/>
      <c r="I43" s="87"/>
      <c r="J43" s="99"/>
      <c r="K43" s="100"/>
      <c r="L43" s="101"/>
      <c r="M43" s="102"/>
      <c r="N43" s="170">
        <f t="shared" si="4"/>
        <v>0</v>
      </c>
      <c r="O43" s="97">
        <v>14.3</v>
      </c>
      <c r="P43" s="76"/>
    </row>
    <row r="44" spans="1:17" s="73" customFormat="1" ht="30" customHeight="1">
      <c r="A44" s="24">
        <v>34</v>
      </c>
      <c r="B44" s="78"/>
      <c r="C44" s="74"/>
      <c r="D44" s="104"/>
      <c r="E44" s="103"/>
      <c r="F44" s="93"/>
      <c r="G44" s="80"/>
      <c r="H44" s="94">
        <f t="shared" ref="H44" si="5">IF($E$3="si",($H$5/$H$6*G44),IF($E$3="no",G44*$H$4,0))</f>
        <v>0</v>
      </c>
      <c r="I44" s="81"/>
      <c r="J44" s="95"/>
      <c r="K44" s="87"/>
      <c r="L44" s="88"/>
      <c r="M44" s="90"/>
      <c r="N44" s="170"/>
      <c r="O44" s="91"/>
      <c r="P44" s="76"/>
    </row>
    <row r="45" spans="1:17" s="73" customFormat="1" ht="30" customHeight="1">
      <c r="A45" s="24">
        <v>35</v>
      </c>
      <c r="B45" s="78"/>
      <c r="C45" s="74"/>
      <c r="D45" s="104"/>
      <c r="E45" s="103"/>
      <c r="F45" s="93"/>
      <c r="G45" s="80"/>
      <c r="H45" s="94">
        <f t="shared" si="0"/>
        <v>0</v>
      </c>
      <c r="I45" s="81"/>
      <c r="J45" s="95"/>
      <c r="K45" s="87"/>
      <c r="L45" s="88"/>
      <c r="M45" s="90"/>
      <c r="N45" s="170"/>
      <c r="O45" s="91"/>
      <c r="P45" s="76"/>
    </row>
    <row r="46" spans="1:17">
      <c r="A46" s="29"/>
      <c r="B46" s="30"/>
      <c r="C46" s="30"/>
      <c r="D46" s="30"/>
      <c r="E46" s="30"/>
      <c r="F46" s="30"/>
      <c r="G46" s="30"/>
      <c r="H46" s="30"/>
      <c r="I46" s="30"/>
      <c r="J46" s="44"/>
      <c r="K46" s="44"/>
      <c r="L46" s="30"/>
      <c r="M46" s="30"/>
      <c r="N46" s="30"/>
      <c r="O46" s="30"/>
      <c r="P46" s="44"/>
      <c r="Q46" s="3"/>
    </row>
    <row r="47" spans="1:17">
      <c r="A47" s="34"/>
      <c r="B47" s="35"/>
      <c r="C47" s="36"/>
      <c r="D47" s="37"/>
      <c r="E47" s="37"/>
      <c r="F47" s="38"/>
      <c r="G47" s="39"/>
      <c r="H47" s="40"/>
      <c r="I47" s="41"/>
      <c r="J47" s="44"/>
      <c r="K47" s="44"/>
      <c r="L47" s="41"/>
      <c r="M47" s="41"/>
      <c r="N47" s="42"/>
      <c r="O47" s="43"/>
      <c r="P47" s="44"/>
      <c r="Q47" s="3"/>
    </row>
    <row r="48" spans="1:17">
      <c r="A48" s="29"/>
      <c r="B48" s="33" t="s">
        <v>34</v>
      </c>
      <c r="C48" s="33"/>
      <c r="D48" s="33"/>
      <c r="E48" s="30"/>
      <c r="F48" s="30"/>
      <c r="G48" s="33" t="s">
        <v>36</v>
      </c>
      <c r="H48" s="33"/>
      <c r="I48" s="33"/>
      <c r="J48" s="44"/>
      <c r="K48" s="44"/>
      <c r="L48" s="33" t="s">
        <v>35</v>
      </c>
      <c r="M48" s="33"/>
      <c r="N48" s="33"/>
      <c r="O48" s="30"/>
      <c r="P48" s="44"/>
      <c r="Q48" s="3"/>
    </row>
    <row r="49" spans="1:17">
      <c r="A49" s="29"/>
      <c r="B49" s="30"/>
      <c r="C49" s="30"/>
      <c r="D49" s="30"/>
      <c r="E49" s="30"/>
      <c r="F49" s="30"/>
      <c r="G49" s="30"/>
      <c r="H49" s="30"/>
      <c r="I49" s="30"/>
      <c r="J49" s="44"/>
      <c r="K49" s="44"/>
      <c r="L49" s="30"/>
      <c r="M49" s="30"/>
      <c r="N49" s="30"/>
      <c r="O49" s="30"/>
      <c r="P49" s="44"/>
      <c r="Q49" s="3"/>
    </row>
    <row r="50" spans="1:17">
      <c r="A50" s="29"/>
      <c r="B50" s="30"/>
      <c r="C50" s="30"/>
      <c r="D50" s="30"/>
      <c r="E50" s="30"/>
      <c r="F50" s="30"/>
      <c r="G50" s="30"/>
      <c r="H50" s="30"/>
      <c r="I50" s="30"/>
      <c r="J50" s="44"/>
      <c r="K50" s="44"/>
      <c r="L50" s="30"/>
      <c r="M50" s="30"/>
      <c r="N50" s="30"/>
      <c r="O50" s="30"/>
      <c r="P50" s="44"/>
      <c r="Q50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decimal" operator="greaterThanOrEqual" allowBlank="1" showErrorMessage="1" errorTitle="Valore" error="Inserire un numero maggiore o uguale a 0 (zero)!" sqref="H47:M47 L34:M35 J34:J35 J36:M42 K43:L43 I22:M33 L11:M21 H11:H45 I44:M45 I11:J21 G11:G21">
      <formula1>0</formula1>
      <formula2>0</formula2>
    </dataValidation>
    <dataValidation type="whole" operator="greaterThanOrEqual" allowBlank="1" showErrorMessage="1" errorTitle="Valore" error="Inserire un numero maggiore o uguale a 0 (zero)!" sqref="N47 N11:N45">
      <formula1>0</formula1>
      <formula2>0</formula2>
    </dataValidation>
    <dataValidation type="textLength" operator="greaterThan" allowBlank="1" showErrorMessage="1" sqref="D47:E47">
      <formula1>1</formula1>
      <formula2>0</formula2>
    </dataValidation>
    <dataValidation type="textLength" operator="greaterThan" sqref="F47 F11:F42 F44:F45">
      <formula1>1</formula1>
      <formula2>0</formula2>
    </dataValidation>
    <dataValidation type="date" operator="greaterThanOrEqual" showErrorMessage="1" errorTitle="Data" error="Inserire una data superiore al 1/11/2000" sqref="B47 B11:B45">
      <formula1>36831</formula1>
      <formula2>0</formula2>
    </dataValidation>
    <dataValidation type="textLength" operator="greaterThan" allowBlank="1" sqref="C47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"/>
  <sheetViews>
    <sheetView view="pageBreakPreview" zoomScale="44" zoomScaleSheetLayoutView="44" workbookViewId="0">
      <pane ySplit="5" topLeftCell="A6" activePane="bottomLeft" state="frozen"/>
      <selection pane="bottomLeft" activeCell="R11" sqref="R11:R12"/>
    </sheetView>
  </sheetViews>
  <sheetFormatPr defaultRowHeight="18.75"/>
  <cols>
    <col min="1" max="1" width="6.7109375" style="1" customWidth="1"/>
    <col min="2" max="2" width="16.5703125" style="73" customWidth="1"/>
    <col min="3" max="3" width="29" style="73" bestFit="1" customWidth="1"/>
    <col min="4" max="4" width="49.28515625" style="73" bestFit="1" customWidth="1"/>
    <col min="5" max="5" width="22.85546875" style="73" customWidth="1"/>
    <col min="6" max="6" width="42.85546875" style="73" customWidth="1"/>
    <col min="7" max="7" width="18.28515625" style="73" customWidth="1"/>
    <col min="8" max="8" width="26.42578125" style="73" customWidth="1"/>
    <col min="9" max="9" width="22.42578125" style="73" customWidth="1"/>
    <col min="10" max="10" width="25.85546875" style="73" customWidth="1"/>
    <col min="11" max="11" width="20" style="73" customWidth="1"/>
    <col min="12" max="12" width="25.5703125" style="73" customWidth="1"/>
    <col min="13" max="13" width="19.85546875" style="73" customWidth="1"/>
    <col min="14" max="14" width="30.7109375" style="73" customWidth="1"/>
    <col min="15" max="15" width="27.28515625" style="73" customWidth="1"/>
    <col min="16" max="16" width="19.85546875" style="73" customWidth="1"/>
    <col min="17" max="17" width="19.85546875" style="3" hidden="1" customWidth="1"/>
    <col min="18" max="18" width="31.140625" style="73" customWidth="1"/>
    <col min="19" max="16384" width="9.140625" style="73"/>
  </cols>
  <sheetData>
    <row r="1" spans="1:18" s="8" customFormat="1" ht="65.25" customHeight="1">
      <c r="A1" s="4"/>
      <c r="B1" s="136" t="s">
        <v>0</v>
      </c>
      <c r="C1" s="136"/>
      <c r="D1" s="137" t="s">
        <v>37</v>
      </c>
      <c r="E1" s="137"/>
      <c r="F1" s="27">
        <v>42036</v>
      </c>
      <c r="G1" s="26" t="s">
        <v>52</v>
      </c>
      <c r="L1" s="8" t="s">
        <v>27</v>
      </c>
      <c r="M1" s="3">
        <f>+P1-N7</f>
        <v>0</v>
      </c>
      <c r="N1" s="5" t="s">
        <v>1</v>
      </c>
      <c r="O1" s="6"/>
      <c r="P1" s="45">
        <f>SUM(H7:M7)</f>
        <v>901.03000000000009</v>
      </c>
      <c r="Q1" s="3" t="s">
        <v>25</v>
      </c>
      <c r="R1" s="46">
        <f>SUM(R11:R17)</f>
        <v>221.66000000000003</v>
      </c>
    </row>
    <row r="2" spans="1:18" s="8" customFormat="1" ht="57.75" customHeight="1">
      <c r="A2" s="4"/>
      <c r="B2" s="138" t="s">
        <v>2</v>
      </c>
      <c r="C2" s="138"/>
      <c r="D2" s="137" t="s">
        <v>39</v>
      </c>
      <c r="E2" s="137"/>
      <c r="F2" s="9"/>
      <c r="G2" s="9"/>
      <c r="N2" s="10" t="s">
        <v>3</v>
      </c>
      <c r="O2" s="11"/>
      <c r="P2" s="12"/>
      <c r="Q2" s="3"/>
      <c r="R2" s="46"/>
    </row>
    <row r="3" spans="1:18" s="8" customFormat="1" ht="35.25" customHeight="1">
      <c r="A3" s="4"/>
      <c r="B3" s="138" t="s">
        <v>23</v>
      </c>
      <c r="C3" s="138"/>
      <c r="D3" s="137" t="s">
        <v>24</v>
      </c>
      <c r="E3" s="137"/>
      <c r="N3" s="10" t="s">
        <v>4</v>
      </c>
      <c r="O3" s="11"/>
      <c r="P3" s="47">
        <f>+O7</f>
        <v>901.03000000000009</v>
      </c>
      <c r="Q3" s="13"/>
      <c r="R3" s="46">
        <f>SUM(R11:R20)</f>
        <v>221.66000000000003</v>
      </c>
    </row>
    <row r="4" spans="1:18" s="8" customFormat="1" ht="35.25" customHeight="1" thickBot="1">
      <c r="A4" s="4"/>
      <c r="D4" s="14"/>
      <c r="E4" s="14"/>
      <c r="F4" s="10" t="s">
        <v>19</v>
      </c>
      <c r="G4" s="48">
        <v>1</v>
      </c>
      <c r="H4" s="15"/>
      <c r="I4" s="15"/>
      <c r="J4" s="73"/>
      <c r="K4" s="73"/>
      <c r="L4" s="73"/>
      <c r="M4" s="73"/>
      <c r="N4" s="16" t="s">
        <v>5</v>
      </c>
      <c r="O4" s="17"/>
      <c r="P4" s="18"/>
      <c r="Q4" s="13"/>
      <c r="R4" s="46"/>
    </row>
    <row r="5" spans="1:18" s="8" customFormat="1" ht="43.5" customHeight="1" thickTop="1" thickBot="1">
      <c r="A5" s="4"/>
      <c r="B5" s="19" t="s">
        <v>6</v>
      </c>
      <c r="C5" s="20"/>
      <c r="D5" s="28"/>
      <c r="E5" s="14"/>
      <c r="F5" s="10" t="s">
        <v>40</v>
      </c>
      <c r="G5" s="48">
        <v>1</v>
      </c>
      <c r="N5" s="141" t="s">
        <v>7</v>
      </c>
      <c r="O5" s="141"/>
      <c r="P5" s="107">
        <f>P1-P2-P3-P4</f>
        <v>0</v>
      </c>
      <c r="Q5" s="79"/>
      <c r="R5" s="46">
        <f>R1-R2-R3</f>
        <v>0</v>
      </c>
    </row>
    <row r="6" spans="1:18" s="8" customFormat="1" ht="43.5" customHeight="1" thickTop="1" thickBot="1">
      <c r="A6" s="4"/>
      <c r="B6" s="49" t="s">
        <v>79</v>
      </c>
      <c r="C6" s="49"/>
      <c r="D6" s="14"/>
      <c r="E6" s="14"/>
      <c r="F6" s="10" t="s">
        <v>41</v>
      </c>
      <c r="G6" s="50">
        <v>1</v>
      </c>
      <c r="Q6" s="13"/>
    </row>
    <row r="7" spans="1:18" s="8" customFormat="1" ht="27" customHeight="1" thickTop="1" thickBot="1">
      <c r="A7" s="148" t="s">
        <v>42</v>
      </c>
      <c r="B7" s="149"/>
      <c r="C7" s="150"/>
      <c r="D7" s="151" t="s">
        <v>9</v>
      </c>
      <c r="E7" s="152"/>
      <c r="F7" s="152"/>
      <c r="G7" s="51">
        <f t="shared" ref="G7:O7" si="0">SUM(G11:G20)</f>
        <v>0</v>
      </c>
      <c r="H7" s="52">
        <f t="shared" si="0"/>
        <v>0</v>
      </c>
      <c r="I7" s="53">
        <f t="shared" si="0"/>
        <v>0</v>
      </c>
      <c r="J7" s="53">
        <f t="shared" si="0"/>
        <v>0</v>
      </c>
      <c r="K7" s="53">
        <f t="shared" si="0"/>
        <v>0</v>
      </c>
      <c r="L7" s="53">
        <f t="shared" si="0"/>
        <v>31.83</v>
      </c>
      <c r="M7" s="54">
        <f t="shared" si="0"/>
        <v>869.2</v>
      </c>
      <c r="N7" s="55">
        <f t="shared" si="0"/>
        <v>901.03000000000009</v>
      </c>
      <c r="O7" s="56">
        <f t="shared" si="0"/>
        <v>901.03000000000009</v>
      </c>
      <c r="P7" s="13">
        <f>+N7-SUM(H7:M7)</f>
        <v>0</v>
      </c>
    </row>
    <row r="8" spans="1:18" ht="36" customHeight="1" thickTop="1" thickBot="1">
      <c r="A8" s="153"/>
      <c r="B8" s="119" t="s">
        <v>10</v>
      </c>
      <c r="C8" s="119" t="s">
        <v>11</v>
      </c>
      <c r="D8" s="154" t="s">
        <v>22</v>
      </c>
      <c r="E8" s="119" t="s">
        <v>43</v>
      </c>
      <c r="F8" s="156" t="s">
        <v>44</v>
      </c>
      <c r="G8" s="157" t="s">
        <v>13</v>
      </c>
      <c r="H8" s="159" t="s">
        <v>14</v>
      </c>
      <c r="I8" s="134" t="s">
        <v>31</v>
      </c>
      <c r="J8" s="160" t="s">
        <v>33</v>
      </c>
      <c r="K8" s="160" t="s">
        <v>32</v>
      </c>
      <c r="L8" s="161" t="s">
        <v>45</v>
      </c>
      <c r="M8" s="162"/>
      <c r="N8" s="113" t="s">
        <v>15</v>
      </c>
      <c r="O8" s="131" t="s">
        <v>16</v>
      </c>
      <c r="P8" s="163" t="s">
        <v>17</v>
      </c>
      <c r="Q8" s="73"/>
      <c r="R8" s="164" t="s">
        <v>46</v>
      </c>
    </row>
    <row r="9" spans="1:18" ht="36" customHeight="1" thickTop="1" thickBot="1">
      <c r="A9" s="153"/>
      <c r="B9" s="119" t="s">
        <v>10</v>
      </c>
      <c r="C9" s="119"/>
      <c r="D9" s="155"/>
      <c r="E9" s="119"/>
      <c r="F9" s="156"/>
      <c r="G9" s="158"/>
      <c r="H9" s="159" t="s">
        <v>31</v>
      </c>
      <c r="I9" s="134" t="s">
        <v>31</v>
      </c>
      <c r="J9" s="134"/>
      <c r="K9" s="134" t="s">
        <v>30</v>
      </c>
      <c r="L9" s="146" t="s">
        <v>20</v>
      </c>
      <c r="M9" s="168" t="s">
        <v>21</v>
      </c>
      <c r="N9" s="113"/>
      <c r="O9" s="131"/>
      <c r="P9" s="163"/>
      <c r="Q9" s="73"/>
      <c r="R9" s="165"/>
    </row>
    <row r="10" spans="1:18" ht="37.5" customHeight="1" thickTop="1" thickBot="1">
      <c r="A10" s="153"/>
      <c r="B10" s="119"/>
      <c r="C10" s="119"/>
      <c r="D10" s="155"/>
      <c r="E10" s="119"/>
      <c r="F10" s="156"/>
      <c r="G10" s="57" t="s">
        <v>18</v>
      </c>
      <c r="H10" s="159"/>
      <c r="I10" s="134"/>
      <c r="J10" s="134"/>
      <c r="K10" s="134"/>
      <c r="L10" s="167"/>
      <c r="M10" s="169"/>
      <c r="N10" s="113"/>
      <c r="O10" s="131"/>
      <c r="P10" s="163"/>
      <c r="Q10" s="73"/>
      <c r="R10" s="166"/>
    </row>
    <row r="11" spans="1:18" ht="30" customHeight="1" thickTop="1">
      <c r="A11" s="77">
        <v>1</v>
      </c>
      <c r="B11" s="82">
        <v>42038</v>
      </c>
      <c r="C11" s="83" t="s">
        <v>50</v>
      </c>
      <c r="D11" s="83" t="s">
        <v>56</v>
      </c>
      <c r="E11" s="84" t="s">
        <v>57</v>
      </c>
      <c r="F11" s="85" t="s">
        <v>78</v>
      </c>
      <c r="G11" s="85"/>
      <c r="H11" s="86"/>
      <c r="I11" s="87"/>
      <c r="J11" s="99"/>
      <c r="K11" s="100"/>
      <c r="L11" s="101"/>
      <c r="M11" s="102">
        <v>150</v>
      </c>
      <c r="N11" s="96">
        <f t="shared" ref="N11:N20" si="1">SUM(G11:M11)</f>
        <v>150</v>
      </c>
      <c r="O11" s="98">
        <v>150</v>
      </c>
      <c r="P11" s="76"/>
      <c r="Q11" s="73"/>
      <c r="R11" s="59">
        <v>40.92</v>
      </c>
    </row>
    <row r="12" spans="1:18" ht="30" customHeight="1">
      <c r="A12" s="24">
        <v>2</v>
      </c>
      <c r="B12" s="82">
        <v>42037</v>
      </c>
      <c r="C12" s="83" t="s">
        <v>50</v>
      </c>
      <c r="D12" s="83" t="s">
        <v>58</v>
      </c>
      <c r="E12" s="84" t="s">
        <v>57</v>
      </c>
      <c r="F12" s="85" t="s">
        <v>78</v>
      </c>
      <c r="G12" s="85"/>
      <c r="H12" s="86"/>
      <c r="I12" s="87"/>
      <c r="J12" s="105"/>
      <c r="K12" s="100"/>
      <c r="L12" s="101"/>
      <c r="M12" s="102">
        <v>719.2</v>
      </c>
      <c r="N12" s="96">
        <f t="shared" si="1"/>
        <v>719.2</v>
      </c>
      <c r="O12" s="98">
        <v>719.2</v>
      </c>
      <c r="P12" s="76"/>
      <c r="Q12" s="73"/>
      <c r="R12" s="58">
        <v>173.11</v>
      </c>
    </row>
    <row r="13" spans="1:18" ht="30" customHeight="1">
      <c r="A13" s="77">
        <v>3</v>
      </c>
      <c r="B13" s="82">
        <v>42039</v>
      </c>
      <c r="C13" s="83" t="s">
        <v>50</v>
      </c>
      <c r="D13" s="83" t="s">
        <v>80</v>
      </c>
      <c r="E13" s="84" t="s">
        <v>57</v>
      </c>
      <c r="F13" s="85" t="s">
        <v>78</v>
      </c>
      <c r="G13" s="85"/>
      <c r="H13" s="86"/>
      <c r="I13" s="87"/>
      <c r="J13" s="105"/>
      <c r="K13" s="100"/>
      <c r="L13" s="101">
        <v>31.83</v>
      </c>
      <c r="M13" s="102"/>
      <c r="N13" s="96">
        <f t="shared" si="1"/>
        <v>31.83</v>
      </c>
      <c r="O13" s="98">
        <v>31.83</v>
      </c>
      <c r="P13" s="76"/>
      <c r="Q13" s="73"/>
      <c r="R13" s="58">
        <v>7.63</v>
      </c>
    </row>
    <row r="14" spans="1:18" ht="30" customHeight="1">
      <c r="A14" s="24">
        <v>4</v>
      </c>
      <c r="B14" s="82"/>
      <c r="C14" s="83"/>
      <c r="D14" s="83"/>
      <c r="E14" s="84"/>
      <c r="F14" s="85"/>
      <c r="G14" s="85"/>
      <c r="H14" s="86"/>
      <c r="I14" s="87"/>
      <c r="J14" s="99"/>
      <c r="K14" s="100"/>
      <c r="L14" s="101"/>
      <c r="M14" s="102"/>
      <c r="N14" s="96">
        <f t="shared" si="1"/>
        <v>0</v>
      </c>
      <c r="O14" s="98"/>
      <c r="P14" s="76"/>
      <c r="Q14" s="73"/>
      <c r="R14" s="59"/>
    </row>
    <row r="15" spans="1:18" ht="30" customHeight="1">
      <c r="A15" s="77">
        <v>5</v>
      </c>
      <c r="B15" s="82"/>
      <c r="C15" s="83"/>
      <c r="D15" s="83"/>
      <c r="E15" s="84"/>
      <c r="F15" s="85"/>
      <c r="G15" s="85"/>
      <c r="H15" s="86"/>
      <c r="I15" s="87"/>
      <c r="J15" s="99"/>
      <c r="K15" s="100"/>
      <c r="L15" s="101"/>
      <c r="M15" s="102"/>
      <c r="N15" s="96">
        <f t="shared" si="1"/>
        <v>0</v>
      </c>
      <c r="O15" s="98"/>
      <c r="P15" s="76"/>
      <c r="Q15" s="73"/>
      <c r="R15" s="59"/>
    </row>
    <row r="16" spans="1:18" ht="30" customHeight="1">
      <c r="A16" s="24">
        <v>6</v>
      </c>
      <c r="B16" s="82"/>
      <c r="C16" s="83"/>
      <c r="D16" s="83"/>
      <c r="E16" s="84"/>
      <c r="F16" s="85"/>
      <c r="G16" s="85"/>
      <c r="H16" s="86"/>
      <c r="I16" s="87"/>
      <c r="J16" s="105"/>
      <c r="K16" s="100"/>
      <c r="L16" s="101"/>
      <c r="M16" s="102"/>
      <c r="N16" s="96">
        <f t="shared" si="1"/>
        <v>0</v>
      </c>
      <c r="O16" s="98"/>
      <c r="P16" s="76"/>
      <c r="Q16" s="73"/>
      <c r="R16" s="58"/>
    </row>
    <row r="17" spans="1:18" ht="30" customHeight="1">
      <c r="A17" s="77">
        <v>7</v>
      </c>
      <c r="B17" s="82"/>
      <c r="C17" s="83"/>
      <c r="D17" s="83"/>
      <c r="E17" s="84"/>
      <c r="F17" s="85"/>
      <c r="G17" s="85"/>
      <c r="H17" s="86"/>
      <c r="I17" s="87"/>
      <c r="J17" s="99"/>
      <c r="K17" s="100"/>
      <c r="L17" s="101"/>
      <c r="M17" s="102"/>
      <c r="N17" s="96">
        <f t="shared" si="1"/>
        <v>0</v>
      </c>
      <c r="O17" s="98"/>
      <c r="P17" s="76"/>
      <c r="Q17" s="73"/>
      <c r="R17" s="58"/>
    </row>
    <row r="18" spans="1:18" ht="30" customHeight="1">
      <c r="A18" s="77">
        <v>8</v>
      </c>
      <c r="B18" s="82"/>
      <c r="C18" s="83"/>
      <c r="D18" s="83"/>
      <c r="E18" s="84"/>
      <c r="F18" s="85"/>
      <c r="G18" s="85"/>
      <c r="H18" s="86"/>
      <c r="I18" s="87"/>
      <c r="J18" s="99"/>
      <c r="K18" s="100"/>
      <c r="L18" s="101"/>
      <c r="M18" s="102"/>
      <c r="N18" s="96">
        <f t="shared" si="1"/>
        <v>0</v>
      </c>
      <c r="O18" s="98"/>
      <c r="P18" s="76"/>
      <c r="Q18" s="73"/>
      <c r="R18" s="58"/>
    </row>
    <row r="19" spans="1:18" ht="30" customHeight="1">
      <c r="A19" s="77">
        <v>9</v>
      </c>
      <c r="B19" s="82"/>
      <c r="C19" s="83"/>
      <c r="D19" s="83"/>
      <c r="E19" s="84"/>
      <c r="F19" s="85"/>
      <c r="G19" s="85"/>
      <c r="H19" s="86"/>
      <c r="I19" s="87"/>
      <c r="J19" s="99"/>
      <c r="K19" s="100"/>
      <c r="L19" s="101"/>
      <c r="M19" s="102"/>
      <c r="N19" s="96">
        <f t="shared" si="1"/>
        <v>0</v>
      </c>
      <c r="O19" s="97"/>
      <c r="P19" s="76"/>
      <c r="Q19" s="73"/>
      <c r="R19" s="58"/>
    </row>
    <row r="20" spans="1:18" ht="30" customHeight="1">
      <c r="A20" s="24">
        <v>10</v>
      </c>
      <c r="B20" s="82"/>
      <c r="C20" s="83"/>
      <c r="D20" s="83"/>
      <c r="E20" s="84"/>
      <c r="F20" s="85"/>
      <c r="G20" s="85"/>
      <c r="H20" s="86"/>
      <c r="I20" s="87"/>
      <c r="J20" s="99"/>
      <c r="K20" s="100"/>
      <c r="L20" s="101"/>
      <c r="M20" s="102"/>
      <c r="N20" s="96">
        <f t="shared" si="1"/>
        <v>0</v>
      </c>
      <c r="O20" s="97"/>
      <c r="P20" s="76"/>
      <c r="Q20" s="73"/>
      <c r="R20" s="58"/>
    </row>
    <row r="21" spans="1:18">
      <c r="A21" s="29"/>
      <c r="B21" s="30"/>
      <c r="C21" s="30"/>
      <c r="D21" s="30"/>
      <c r="E21" s="30"/>
      <c r="F21" s="30"/>
      <c r="G21" s="75"/>
      <c r="H21" s="72"/>
      <c r="I21" s="30"/>
      <c r="J21" s="30"/>
      <c r="K21" s="30"/>
      <c r="L21" s="30"/>
      <c r="M21" s="30"/>
      <c r="N21" s="30"/>
      <c r="O21" s="30"/>
      <c r="P21" s="30"/>
    </row>
    <row r="22" spans="1:18">
      <c r="A22" s="34"/>
      <c r="B22" s="35"/>
      <c r="C22" s="36"/>
      <c r="D22" s="37"/>
      <c r="E22" s="37"/>
      <c r="F22" s="38"/>
      <c r="G22" s="39"/>
      <c r="H22" s="40"/>
      <c r="I22" s="41"/>
      <c r="J22" s="41"/>
      <c r="K22" s="41"/>
      <c r="L22" s="41"/>
      <c r="M22" s="41"/>
      <c r="N22" s="42"/>
      <c r="O22" s="43"/>
      <c r="P22" s="60"/>
    </row>
    <row r="23" spans="1:18">
      <c r="A23" s="29"/>
      <c r="B23" s="33" t="s">
        <v>34</v>
      </c>
      <c r="C23" s="33"/>
      <c r="D23" s="33"/>
      <c r="E23" s="30"/>
      <c r="F23" s="30"/>
      <c r="G23" s="33" t="s">
        <v>36</v>
      </c>
      <c r="H23" s="33"/>
      <c r="I23" s="33"/>
      <c r="J23" s="30"/>
      <c r="K23" s="30"/>
      <c r="L23" s="33" t="s">
        <v>35</v>
      </c>
      <c r="M23" s="33"/>
      <c r="N23" s="33"/>
      <c r="O23" s="30"/>
      <c r="P23" s="60"/>
    </row>
    <row r="24" spans="1:18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60"/>
    </row>
    <row r="25" spans="1:18">
      <c r="A25" s="29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2" priority="1" operator="notEqual">
      <formula>0</formula>
    </cfRule>
  </conditionalFormatting>
  <dataValidations count="12"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  <dataValidation type="decimal" operator="greaterThanOrEqual" allowBlank="1" showErrorMessage="1" errorTitle="Valore" error="Inserire un numero maggiore o uguale a 0 (zero)!" sqref="H22:M22 J11 J14:J15 H11:H20 K11:L20">
      <formula1>0</formula1>
      <formula2>0</formula2>
    </dataValidation>
    <dataValidation type="whole" operator="greaterThanOrEqual" allowBlank="1" showErrorMessage="1" errorTitle="Valore" error="Inserire un numero maggiore o uguale a 0 (zero)!" sqref="N22 N11:N20">
      <formula1>0</formula1>
      <formula2>0</formula2>
    </dataValidation>
    <dataValidation type="textLength" operator="greaterThan" allowBlank="1" showErrorMessage="1" sqref="D22:E22">
      <formula1>1</formula1>
      <formula2>0</formula2>
    </dataValidation>
    <dataValidation type="textLength" operator="greaterThan" sqref="F22">
      <formula1>1</formula1>
      <formula2>0</formula2>
    </dataValidation>
    <dataValidation type="date" operator="greaterThanOrEqual" showErrorMessage="1" errorTitle="Data" error="Inserire una data superiore al 1/11/2000" sqref="B22 B11:B20">
      <formula1>36831</formula1>
      <formula2>0</formula2>
    </dataValidation>
    <dataValidation type="textLength" operator="greaterThan" allowBlank="1" sqref="C22">
      <formula1>1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"/>
  <sheetViews>
    <sheetView view="pageBreakPreview" zoomScale="44" zoomScaleSheetLayoutView="44" workbookViewId="0">
      <pane ySplit="5" topLeftCell="A6" activePane="bottomLeft" state="frozen"/>
      <selection pane="bottomLeft" activeCell="D6" sqref="D6"/>
    </sheetView>
  </sheetViews>
  <sheetFormatPr defaultRowHeight="18.75"/>
  <cols>
    <col min="1" max="1" width="6.7109375" style="1" customWidth="1"/>
    <col min="2" max="2" width="16.5703125" style="73" customWidth="1"/>
    <col min="3" max="3" width="29" style="73" bestFit="1" customWidth="1"/>
    <col min="4" max="4" width="49.28515625" style="73" bestFit="1" customWidth="1"/>
    <col min="5" max="5" width="22.85546875" style="73" customWidth="1"/>
    <col min="6" max="6" width="42.85546875" style="73" customWidth="1"/>
    <col min="7" max="7" width="18.28515625" style="73" customWidth="1"/>
    <col min="8" max="8" width="26.42578125" style="73" customWidth="1"/>
    <col min="9" max="9" width="22.42578125" style="73" customWidth="1"/>
    <col min="10" max="10" width="25.85546875" style="73" customWidth="1"/>
    <col min="11" max="11" width="20" style="73" customWidth="1"/>
    <col min="12" max="12" width="25.5703125" style="73" customWidth="1"/>
    <col min="13" max="13" width="19.85546875" style="73" customWidth="1"/>
    <col min="14" max="14" width="30.7109375" style="73" customWidth="1"/>
    <col min="15" max="15" width="27.28515625" style="73" customWidth="1"/>
    <col min="16" max="16" width="19.85546875" style="73" customWidth="1"/>
    <col min="17" max="17" width="19.85546875" style="3" hidden="1" customWidth="1"/>
    <col min="18" max="18" width="31.140625" style="73" customWidth="1"/>
    <col min="19" max="16384" width="9.140625" style="73"/>
  </cols>
  <sheetData>
    <row r="1" spans="1:18" s="8" customFormat="1" ht="65.25" customHeight="1">
      <c r="A1" s="4"/>
      <c r="B1" s="136" t="s">
        <v>0</v>
      </c>
      <c r="C1" s="136"/>
      <c r="D1" s="137" t="s">
        <v>37</v>
      </c>
      <c r="E1" s="137"/>
      <c r="F1" s="27">
        <v>42036</v>
      </c>
      <c r="G1" s="26" t="s">
        <v>66</v>
      </c>
      <c r="L1" s="8" t="s">
        <v>27</v>
      </c>
      <c r="M1" s="3">
        <f>+P1-N7</f>
        <v>0</v>
      </c>
      <c r="N1" s="5" t="s">
        <v>1</v>
      </c>
      <c r="O1" s="6"/>
      <c r="P1" s="45">
        <f>SUM(H7:M7)</f>
        <v>17.5</v>
      </c>
      <c r="Q1" s="3" t="s">
        <v>25</v>
      </c>
      <c r="R1" s="46">
        <f>SUM(R11:R17)</f>
        <v>16.47</v>
      </c>
    </row>
    <row r="2" spans="1:18" s="8" customFormat="1" ht="57.75" customHeight="1">
      <c r="A2" s="4"/>
      <c r="B2" s="138" t="s">
        <v>2</v>
      </c>
      <c r="C2" s="138"/>
      <c r="D2" s="137" t="s">
        <v>39</v>
      </c>
      <c r="E2" s="137"/>
      <c r="F2" s="9"/>
      <c r="G2" s="9"/>
      <c r="N2" s="10" t="s">
        <v>3</v>
      </c>
      <c r="O2" s="11"/>
      <c r="P2" s="12"/>
      <c r="Q2" s="3"/>
      <c r="R2" s="46"/>
    </row>
    <row r="3" spans="1:18" s="8" customFormat="1" ht="35.25" customHeight="1">
      <c r="A3" s="4"/>
      <c r="B3" s="138" t="s">
        <v>23</v>
      </c>
      <c r="C3" s="138"/>
      <c r="D3" s="137" t="s">
        <v>24</v>
      </c>
      <c r="E3" s="137"/>
      <c r="N3" s="10" t="s">
        <v>4</v>
      </c>
      <c r="O3" s="11"/>
      <c r="P3" s="47">
        <f>+O7</f>
        <v>17.5</v>
      </c>
      <c r="Q3" s="13"/>
      <c r="R3" s="46">
        <f>SUM(R11,R14:R16,R18)</f>
        <v>16.47</v>
      </c>
    </row>
    <row r="4" spans="1:18" s="8" customFormat="1" ht="35.25" customHeight="1" thickBot="1">
      <c r="A4" s="4"/>
      <c r="D4" s="14"/>
      <c r="E4" s="14"/>
      <c r="F4" s="10" t="s">
        <v>19</v>
      </c>
      <c r="G4" s="48">
        <v>1</v>
      </c>
      <c r="H4" s="15"/>
      <c r="I4" s="15"/>
      <c r="J4" s="73"/>
      <c r="K4" s="73"/>
      <c r="L4" s="73"/>
      <c r="M4" s="73"/>
      <c r="N4" s="16" t="s">
        <v>5</v>
      </c>
      <c r="O4" s="17"/>
      <c r="P4" s="18"/>
      <c r="Q4" s="13"/>
      <c r="R4" s="46"/>
    </row>
    <row r="5" spans="1:18" s="8" customFormat="1" ht="43.5" customHeight="1" thickTop="1" thickBot="1">
      <c r="A5" s="4"/>
      <c r="B5" s="19" t="s">
        <v>6</v>
      </c>
      <c r="C5" s="20"/>
      <c r="D5" s="28">
        <v>1</v>
      </c>
      <c r="E5" s="14"/>
      <c r="F5" s="10" t="s">
        <v>40</v>
      </c>
      <c r="G5" s="48">
        <v>1</v>
      </c>
      <c r="N5" s="141" t="s">
        <v>7</v>
      </c>
      <c r="O5" s="141"/>
      <c r="P5" s="171">
        <f>P1-P2-P3-P4</f>
        <v>0</v>
      </c>
      <c r="Q5" s="79"/>
      <c r="R5" s="46">
        <f>R1-R2-R3</f>
        <v>0</v>
      </c>
    </row>
    <row r="6" spans="1:18" s="8" customFormat="1" ht="43.5" customHeight="1" thickTop="1" thickBot="1">
      <c r="A6" s="4"/>
      <c r="B6" s="49" t="s">
        <v>81</v>
      </c>
      <c r="C6" s="49"/>
      <c r="D6" s="14"/>
      <c r="E6" s="14"/>
      <c r="F6" s="10" t="s">
        <v>41</v>
      </c>
      <c r="G6" s="50">
        <v>1</v>
      </c>
      <c r="Q6" s="13"/>
    </row>
    <row r="7" spans="1:18" s="8" customFormat="1" ht="27" customHeight="1" thickTop="1" thickBot="1">
      <c r="A7" s="148" t="s">
        <v>42</v>
      </c>
      <c r="B7" s="149"/>
      <c r="C7" s="150"/>
      <c r="D7" s="151" t="s">
        <v>9</v>
      </c>
      <c r="E7" s="152"/>
      <c r="F7" s="152"/>
      <c r="G7" s="51">
        <f t="shared" ref="G7:O7" si="0">SUM(G11:G20)</f>
        <v>0</v>
      </c>
      <c r="H7" s="52">
        <f t="shared" si="0"/>
        <v>0</v>
      </c>
      <c r="I7" s="53">
        <f t="shared" si="0"/>
        <v>0</v>
      </c>
      <c r="J7" s="53">
        <f t="shared" si="0"/>
        <v>0</v>
      </c>
      <c r="K7" s="53">
        <f t="shared" si="0"/>
        <v>0</v>
      </c>
      <c r="L7" s="53">
        <f t="shared" si="0"/>
        <v>0</v>
      </c>
      <c r="M7" s="54">
        <f t="shared" si="0"/>
        <v>17.5</v>
      </c>
      <c r="N7" s="55">
        <f t="shared" si="0"/>
        <v>17.5</v>
      </c>
      <c r="O7" s="56">
        <f t="shared" si="0"/>
        <v>17.5</v>
      </c>
      <c r="P7" s="13">
        <f>+N7-SUM(H7:M7)</f>
        <v>0</v>
      </c>
    </row>
    <row r="8" spans="1:18" ht="36" customHeight="1" thickTop="1" thickBot="1">
      <c r="A8" s="153"/>
      <c r="B8" s="119" t="s">
        <v>10</v>
      </c>
      <c r="C8" s="119" t="s">
        <v>11</v>
      </c>
      <c r="D8" s="154" t="s">
        <v>22</v>
      </c>
      <c r="E8" s="119" t="s">
        <v>43</v>
      </c>
      <c r="F8" s="156" t="s">
        <v>44</v>
      </c>
      <c r="G8" s="157" t="s">
        <v>13</v>
      </c>
      <c r="H8" s="159" t="s">
        <v>14</v>
      </c>
      <c r="I8" s="134" t="s">
        <v>31</v>
      </c>
      <c r="J8" s="160" t="s">
        <v>33</v>
      </c>
      <c r="K8" s="160" t="s">
        <v>32</v>
      </c>
      <c r="L8" s="161" t="s">
        <v>45</v>
      </c>
      <c r="M8" s="162"/>
      <c r="N8" s="113" t="s">
        <v>15</v>
      </c>
      <c r="O8" s="131" t="s">
        <v>16</v>
      </c>
      <c r="P8" s="163" t="s">
        <v>17</v>
      </c>
      <c r="Q8" s="73"/>
      <c r="R8" s="164" t="s">
        <v>46</v>
      </c>
    </row>
    <row r="9" spans="1:18" ht="36" customHeight="1" thickTop="1" thickBot="1">
      <c r="A9" s="153"/>
      <c r="B9" s="119" t="s">
        <v>10</v>
      </c>
      <c r="C9" s="119"/>
      <c r="D9" s="155"/>
      <c r="E9" s="119"/>
      <c r="F9" s="156"/>
      <c r="G9" s="158"/>
      <c r="H9" s="159" t="s">
        <v>31</v>
      </c>
      <c r="I9" s="134" t="s">
        <v>31</v>
      </c>
      <c r="J9" s="134"/>
      <c r="K9" s="134" t="s">
        <v>30</v>
      </c>
      <c r="L9" s="146" t="s">
        <v>20</v>
      </c>
      <c r="M9" s="168" t="s">
        <v>21</v>
      </c>
      <c r="N9" s="113"/>
      <c r="O9" s="131"/>
      <c r="P9" s="163"/>
      <c r="Q9" s="73"/>
      <c r="R9" s="165"/>
    </row>
    <row r="10" spans="1:18" ht="37.5" customHeight="1" thickTop="1" thickBot="1">
      <c r="A10" s="153"/>
      <c r="B10" s="119"/>
      <c r="C10" s="119"/>
      <c r="D10" s="155"/>
      <c r="E10" s="119"/>
      <c r="F10" s="156"/>
      <c r="G10" s="57" t="s">
        <v>18</v>
      </c>
      <c r="H10" s="159"/>
      <c r="I10" s="134"/>
      <c r="J10" s="134"/>
      <c r="K10" s="134"/>
      <c r="L10" s="167"/>
      <c r="M10" s="169"/>
      <c r="N10" s="113"/>
      <c r="O10" s="131"/>
      <c r="P10" s="163"/>
      <c r="Q10" s="73"/>
      <c r="R10" s="166"/>
    </row>
    <row r="11" spans="1:18" ht="30" customHeight="1" thickTop="1">
      <c r="A11" s="77">
        <v>1</v>
      </c>
      <c r="B11" s="82">
        <v>42051</v>
      </c>
      <c r="C11" s="74" t="s">
        <v>62</v>
      </c>
      <c r="D11" s="83" t="s">
        <v>56</v>
      </c>
      <c r="E11" s="84" t="s">
        <v>67</v>
      </c>
      <c r="F11" s="85" t="s">
        <v>68</v>
      </c>
      <c r="G11" s="85"/>
      <c r="H11" s="86"/>
      <c r="I11" s="87"/>
      <c r="J11" s="99"/>
      <c r="K11" s="100"/>
      <c r="L11" s="101"/>
      <c r="M11" s="102">
        <v>17.5</v>
      </c>
      <c r="N11" s="96">
        <f t="shared" ref="N11:N20" si="1">SUM(G11:M11)</f>
        <v>17.5</v>
      </c>
      <c r="O11" s="98">
        <v>17.5</v>
      </c>
      <c r="P11" s="76"/>
      <c r="Q11" s="73"/>
      <c r="R11" s="59">
        <v>16.47</v>
      </c>
    </row>
    <row r="12" spans="1:18" ht="30" customHeight="1">
      <c r="A12" s="24">
        <v>2</v>
      </c>
      <c r="B12" s="82"/>
      <c r="C12" s="83"/>
      <c r="D12" s="83"/>
      <c r="E12" s="84"/>
      <c r="F12" s="85"/>
      <c r="G12" s="85"/>
      <c r="H12" s="86"/>
      <c r="I12" s="87"/>
      <c r="J12" s="105"/>
      <c r="K12" s="100"/>
      <c r="L12" s="101"/>
      <c r="M12" s="102"/>
      <c r="N12" s="96">
        <f t="shared" si="1"/>
        <v>0</v>
      </c>
      <c r="O12" s="98"/>
      <c r="P12" s="76"/>
      <c r="Q12" s="73"/>
      <c r="R12" s="58"/>
    </row>
    <row r="13" spans="1:18" ht="30" customHeight="1">
      <c r="A13" s="77">
        <v>3</v>
      </c>
      <c r="B13" s="82"/>
      <c r="C13" s="83"/>
      <c r="D13" s="83"/>
      <c r="E13" s="84"/>
      <c r="F13" s="85"/>
      <c r="G13" s="85"/>
      <c r="H13" s="86"/>
      <c r="I13" s="87"/>
      <c r="J13" s="105"/>
      <c r="K13" s="100"/>
      <c r="L13" s="101"/>
      <c r="M13" s="102"/>
      <c r="N13" s="96">
        <f t="shared" si="1"/>
        <v>0</v>
      </c>
      <c r="O13" s="98"/>
      <c r="P13" s="76"/>
      <c r="Q13" s="73"/>
      <c r="R13" s="58"/>
    </row>
    <row r="14" spans="1:18" ht="30" customHeight="1">
      <c r="A14" s="24">
        <v>4</v>
      </c>
      <c r="B14" s="82"/>
      <c r="C14" s="83"/>
      <c r="D14" s="83"/>
      <c r="E14" s="84"/>
      <c r="F14" s="85"/>
      <c r="G14" s="85"/>
      <c r="H14" s="86"/>
      <c r="I14" s="87"/>
      <c r="J14" s="99"/>
      <c r="K14" s="100"/>
      <c r="L14" s="101"/>
      <c r="M14" s="102"/>
      <c r="N14" s="96">
        <f t="shared" si="1"/>
        <v>0</v>
      </c>
      <c r="O14" s="98"/>
      <c r="P14" s="76"/>
      <c r="Q14" s="73"/>
      <c r="R14" s="59"/>
    </row>
    <row r="15" spans="1:18" ht="30" customHeight="1">
      <c r="A15" s="77">
        <v>5</v>
      </c>
      <c r="B15" s="82"/>
      <c r="C15" s="83"/>
      <c r="D15" s="83"/>
      <c r="E15" s="84"/>
      <c r="F15" s="85"/>
      <c r="G15" s="85"/>
      <c r="H15" s="86"/>
      <c r="I15" s="87"/>
      <c r="J15" s="99"/>
      <c r="K15" s="100"/>
      <c r="L15" s="101"/>
      <c r="M15" s="102"/>
      <c r="N15" s="96">
        <f t="shared" si="1"/>
        <v>0</v>
      </c>
      <c r="O15" s="98"/>
      <c r="P15" s="76"/>
      <c r="Q15" s="73"/>
      <c r="R15" s="59"/>
    </row>
    <row r="16" spans="1:18" ht="30" customHeight="1">
      <c r="A16" s="24">
        <v>6</v>
      </c>
      <c r="B16" s="82"/>
      <c r="C16" s="83"/>
      <c r="D16" s="83"/>
      <c r="E16" s="84"/>
      <c r="F16" s="85"/>
      <c r="G16" s="85"/>
      <c r="H16" s="86"/>
      <c r="I16" s="87"/>
      <c r="J16" s="105"/>
      <c r="K16" s="100"/>
      <c r="L16" s="101"/>
      <c r="M16" s="102"/>
      <c r="N16" s="96">
        <f t="shared" si="1"/>
        <v>0</v>
      </c>
      <c r="O16" s="98"/>
      <c r="P16" s="76"/>
      <c r="Q16" s="73"/>
      <c r="R16" s="58"/>
    </row>
    <row r="17" spans="1:18" ht="30" customHeight="1">
      <c r="A17" s="77">
        <v>7</v>
      </c>
      <c r="B17" s="82"/>
      <c r="C17" s="83"/>
      <c r="D17" s="83"/>
      <c r="E17" s="84"/>
      <c r="F17" s="85"/>
      <c r="G17" s="85"/>
      <c r="H17" s="86"/>
      <c r="I17" s="87"/>
      <c r="J17" s="99"/>
      <c r="K17" s="100"/>
      <c r="L17" s="101"/>
      <c r="M17" s="102"/>
      <c r="N17" s="96">
        <f t="shared" si="1"/>
        <v>0</v>
      </c>
      <c r="O17" s="98"/>
      <c r="P17" s="76"/>
      <c r="Q17" s="73"/>
      <c r="R17" s="58"/>
    </row>
    <row r="18" spans="1:18" ht="30" customHeight="1">
      <c r="A18" s="77">
        <v>8</v>
      </c>
      <c r="B18" s="82"/>
      <c r="C18" s="83"/>
      <c r="D18" s="83"/>
      <c r="E18" s="84"/>
      <c r="F18" s="85"/>
      <c r="G18" s="85"/>
      <c r="H18" s="86"/>
      <c r="I18" s="87"/>
      <c r="J18" s="99"/>
      <c r="K18" s="100"/>
      <c r="L18" s="101"/>
      <c r="M18" s="102"/>
      <c r="N18" s="96">
        <f t="shared" si="1"/>
        <v>0</v>
      </c>
      <c r="O18" s="98"/>
      <c r="P18" s="76"/>
      <c r="Q18" s="73"/>
      <c r="R18" s="58"/>
    </row>
    <row r="19" spans="1:18" ht="30" customHeight="1">
      <c r="A19" s="77">
        <v>9</v>
      </c>
      <c r="B19" s="82"/>
      <c r="C19" s="83"/>
      <c r="D19" s="83"/>
      <c r="E19" s="84"/>
      <c r="F19" s="85"/>
      <c r="G19" s="85"/>
      <c r="H19" s="86"/>
      <c r="I19" s="87"/>
      <c r="J19" s="99"/>
      <c r="K19" s="100"/>
      <c r="L19" s="101"/>
      <c r="M19" s="102"/>
      <c r="N19" s="96">
        <f t="shared" si="1"/>
        <v>0</v>
      </c>
      <c r="O19" s="97"/>
      <c r="P19" s="76"/>
      <c r="Q19" s="73"/>
      <c r="R19" s="58"/>
    </row>
    <row r="20" spans="1:18" ht="30" customHeight="1">
      <c r="A20" s="24">
        <v>10</v>
      </c>
      <c r="B20" s="82"/>
      <c r="C20" s="83"/>
      <c r="D20" s="83"/>
      <c r="E20" s="84"/>
      <c r="F20" s="85"/>
      <c r="G20" s="85"/>
      <c r="H20" s="86"/>
      <c r="I20" s="87"/>
      <c r="J20" s="99"/>
      <c r="K20" s="100"/>
      <c r="L20" s="101"/>
      <c r="M20" s="102"/>
      <c r="N20" s="96">
        <f t="shared" si="1"/>
        <v>0</v>
      </c>
      <c r="O20" s="97"/>
      <c r="P20" s="76"/>
      <c r="Q20" s="73"/>
      <c r="R20" s="58"/>
    </row>
    <row r="21" spans="1:18">
      <c r="A21" s="29"/>
      <c r="B21" s="30"/>
      <c r="C21" s="30"/>
      <c r="D21" s="30"/>
      <c r="E21" s="30"/>
      <c r="F21" s="30"/>
      <c r="G21" s="75"/>
      <c r="H21" s="72"/>
      <c r="I21" s="30"/>
      <c r="J21" s="30"/>
      <c r="K21" s="30"/>
      <c r="L21" s="30"/>
      <c r="M21" s="30"/>
      <c r="N21" s="30"/>
      <c r="O21" s="30"/>
      <c r="P21" s="30"/>
    </row>
    <row r="22" spans="1:18">
      <c r="A22" s="34"/>
      <c r="B22" s="35"/>
      <c r="C22" s="36"/>
      <c r="D22" s="37"/>
      <c r="E22" s="37"/>
      <c r="F22" s="38"/>
      <c r="G22" s="39"/>
      <c r="H22" s="40"/>
      <c r="I22" s="41"/>
      <c r="J22" s="41"/>
      <c r="K22" s="41"/>
      <c r="L22" s="41"/>
      <c r="M22" s="41"/>
      <c r="N22" s="42"/>
      <c r="O22" s="43"/>
      <c r="P22" s="60"/>
    </row>
    <row r="23" spans="1:18">
      <c r="A23" s="29"/>
      <c r="B23" s="33" t="s">
        <v>34</v>
      </c>
      <c r="C23" s="33"/>
      <c r="D23" s="33"/>
      <c r="E23" s="30"/>
      <c r="F23" s="30"/>
      <c r="G23" s="33" t="s">
        <v>36</v>
      </c>
      <c r="H23" s="33"/>
      <c r="I23" s="33"/>
      <c r="J23" s="30"/>
      <c r="K23" s="30"/>
      <c r="L23" s="33" t="s">
        <v>35</v>
      </c>
      <c r="M23" s="33"/>
      <c r="N23" s="33"/>
      <c r="O23" s="30"/>
      <c r="P23" s="60"/>
    </row>
    <row r="24" spans="1:18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60"/>
    </row>
    <row r="25" spans="1:18">
      <c r="A25" s="29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1" priority="1" operator="notEqual">
      <formula>0</formula>
    </cfRule>
  </conditionalFormatting>
  <dataValidations count="12">
    <dataValidation type="textLength" operator="greaterThan" allowBlank="1" sqref="C22">
      <formula1>1</formula1>
      <formula2>0</formula2>
    </dataValidation>
    <dataValidation type="date" operator="greaterThanOrEqual" showErrorMessage="1" errorTitle="Data" error="Inserire una data superiore al 1/11/2000" sqref="B22 B11:B20">
      <formula1>36831</formula1>
      <formula2>0</formula2>
    </dataValidation>
    <dataValidation type="textLength" operator="greaterThan" sqref="F22">
      <formula1>1</formula1>
      <formula2>0</formula2>
    </dataValidation>
    <dataValidation type="textLength" operator="greaterThan" allowBlank="1" showErrorMessage="1" sqref="D22:E22">
      <formula1>1</formula1>
      <formula2>0</formula2>
    </dataValidation>
    <dataValidation type="whole" operator="greaterThanOrEqual" allowBlank="1" showErrorMessage="1" errorTitle="Valore" error="Inserire un numero maggiore o uguale a 0 (zero)!" sqref="N22 N11:N20">
      <formula1>0</formula1>
      <formula2>0</formula2>
    </dataValidation>
    <dataValidation type="decimal" operator="greaterThanOrEqual" allowBlank="1" showErrorMessage="1" errorTitle="Valore" error="Inserire un numero maggiore o uguale a 0 (zero)!" sqref="H22:M22 J11 J14:J15 H11:H20 K11:L20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Nota Spese Italia</vt:lpstr>
      <vt:lpstr>Nota Spese EAD</vt:lpstr>
      <vt:lpstr>Nota Spese CHK</vt:lpstr>
      <vt:lpstr>'Nota Spese CHK'!Print_Area</vt:lpstr>
      <vt:lpstr>'Nota Spese EAD'!Print_Area</vt:lpstr>
      <vt:lpstr>'Nota Spese Italia'!Print_Area</vt:lpstr>
      <vt:lpstr>'Nota Spese CHK'!Print_Titles</vt:lpstr>
      <vt:lpstr>'Nota Spese EAD'!Print_Titles</vt:lpstr>
      <vt:lpstr>'Nota Spese Italia'!Print_Titles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2015-03-05T14:02:17Z</cp:lastPrinted>
  <dcterms:created xsi:type="dcterms:W3CDTF">2007-03-06T14:42:56Z</dcterms:created>
  <dcterms:modified xsi:type="dcterms:W3CDTF">2015-03-05T14:11:01Z</dcterms:modified>
</cp:coreProperties>
</file>