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/>
  </bookViews>
  <sheets>
    <sheet name="Nota Spese EUR" sheetId="1" r:id="rId1"/>
  </sheets>
  <definedNames>
    <definedName name="_xlnm.Print_Area" localSheetId="0">'Nota Spese EUR'!$A$1:$S$28</definedName>
    <definedName name="_xlnm.Print_Titles" localSheetId="0">'Nota Spese EUR'!$7:$10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/>
  <c r="H17"/>
  <c r="N17" s="1"/>
  <c r="P16"/>
  <c r="H16"/>
  <c r="N16" s="1"/>
  <c r="P15"/>
  <c r="H15"/>
  <c r="N15" s="1"/>
  <c r="P11" l="1"/>
  <c r="P18"/>
  <c r="P14"/>
  <c r="P13"/>
  <c r="P12"/>
  <c r="H11"/>
  <c r="N11" s="1"/>
  <c r="H12"/>
  <c r="N12" s="1"/>
  <c r="H13"/>
  <c r="N13" s="1"/>
  <c r="H14"/>
  <c r="H18"/>
  <c r="N18" s="1"/>
  <c r="I7"/>
  <c r="J7"/>
  <c r="K7"/>
  <c r="L7"/>
  <c r="M7"/>
  <c r="O7"/>
  <c r="P3" s="1"/>
  <c r="G7"/>
  <c r="N14"/>
  <c r="N7" l="1"/>
  <c r="P7" s="1"/>
  <c r="H7"/>
  <c r="P1" s="1"/>
  <c r="P5" l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<sst xmlns="http://schemas.openxmlformats.org/spreadsheetml/2006/main" count="62" uniqueCount="51">
  <si>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</si>
  <si>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</si>
  <si>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</si>
  <si>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</si>
  <si>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</si>
  <si>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</si>
  <si>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</si>
  <si>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</si>
  <si>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</si>
  <si>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</si>
  <si>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</si>
  <si>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</si>
  <si>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</si>
  <si>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</si>
  <si>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</si>
  <si>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</si>
  <si>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</si>
  <si>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</si>
  <si>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</si>
  <si>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</si>
  <si>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</si>
  <si>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</si>
  <si>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</si>
  <si>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</si>
  <si>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</si>
  <si>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</si>
  <si>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</si>
  <si>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</si>
  <si>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</si>
  <si>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</si>
  <si>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</si>
  <si>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</si>
  <si>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</si>
  <si>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</si>
  <si>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</si>
  <si>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</si>
  <si>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</si>
  <si>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</si>
  <si>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</si>
  <si>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Daniele Milan</t>
  </si>
  <si>
    <t>Giancarlo Russo</t>
  </si>
  <si>
    <t>Milano</t>
  </si>
  <si>
    <t>Rimborso carburante</t>
  </si>
  <si>
    <t>01_01</t>
  </si>
  <si>
    <t>Annual meeting</t>
  </si>
  <si>
    <t>Cena FAE</t>
  </si>
  <si>
    <t>Colazione FAE</t>
  </si>
  <si>
    <t>Pranzo FAE</t>
  </si>
  <si>
    <t>Cena Eric</t>
  </si>
  <si>
    <t>Parcheggio</t>
  </si>
  <si>
    <t>INSA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</si>
</sst>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8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6" fontId="2" fillId="5" borderId="7" xfId="0" applyNumberFormat="1" applyFont="1" applyFill="1" applyBorder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18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8"/>
  <sheetViews>
    <sheetView tabSelected="1"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9" t="s">
        <v>0</v>
      </c>
      <c r="C1" s="89"/>
      <c r="D1" s="89"/>
      <c r="E1" s="90" t="s">
        <v>39</v>
      </c>
      <c r="F1" s="90"/>
      <c r="G1" s="40">
        <v>42005</v>
      </c>
      <c r="H1" s="39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523.00234023402345</v>
      </c>
      <c r="Q1" s="3" t="s">
        <v>27</v>
      </c>
    </row>
    <row r="2" spans="1:19" s="8" customFormat="1" ht="35.25" customHeight="1">
      <c r="A2" s="4"/>
      <c r="B2" s="91" t="s">
        <v>2</v>
      </c>
      <c r="C2" s="91"/>
      <c r="D2" s="91"/>
      <c r="E2" s="90" t="s">
        <v>40</v>
      </c>
      <c r="F2" s="9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1" t="s">
        <v>25</v>
      </c>
      <c r="C3" s="91"/>
      <c r="D3" s="91"/>
      <c r="E3" s="90" t="s">
        <v>27</v>
      </c>
      <c r="F3" s="90"/>
      <c r="N3" s="10" t="s">
        <v>4</v>
      </c>
      <c r="O3" s="11"/>
      <c r="P3" s="12">
        <f>+O7</f>
        <v>517.79999999999995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6</v>
      </c>
      <c r="F5" s="14"/>
      <c r="G5" s="10" t="s">
        <v>7</v>
      </c>
      <c r="H5" s="21">
        <v>1.5209999999999999</v>
      </c>
      <c r="N5" s="94" t="s">
        <v>8</v>
      </c>
      <c r="O5" s="94"/>
      <c r="P5" s="71">
        <f>P1-P2-P3-P4</f>
        <v>5.2023402340234952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97" t="s">
        <v>11</v>
      </c>
      <c r="F7" s="98"/>
      <c r="G7" s="24">
        <f>SUM(G11:G18)</f>
        <v>38</v>
      </c>
      <c r="H7" s="24">
        <f>SUM(H11:H18)</f>
        <v>5.2023402340234028</v>
      </c>
      <c r="I7" s="50">
        <f>SUM(I11:I18)</f>
        <v>28</v>
      </c>
      <c r="J7" s="54">
        <f>SUM(J11:J18)</f>
        <v>0</v>
      </c>
      <c r="K7" s="51">
        <f>SUM(K11:K18)</f>
        <v>0</v>
      </c>
      <c r="L7" s="51">
        <f>SUM(L11:L18)</f>
        <v>282</v>
      </c>
      <c r="M7" s="51">
        <f>SUM(M11:M18)</f>
        <v>207.8</v>
      </c>
      <c r="N7" s="51">
        <f>SUM(N11:N18)</f>
        <v>523.00234023402334</v>
      </c>
      <c r="O7" s="52">
        <f>SUM(O11:O18)</f>
        <v>517.79999999999995</v>
      </c>
      <c r="P7" s="13">
        <f>+N7-SUM(I7:M7)</f>
        <v>5.2023402340233815</v>
      </c>
    </row>
    <row r="8" spans="1:19" ht="36" customHeight="1" thickTop="1" thickBot="1">
      <c r="A8" s="75"/>
      <c r="B8" s="49"/>
      <c r="C8" s="77" t="s">
        <v>13</v>
      </c>
      <c r="D8" s="79" t="s">
        <v>24</v>
      </c>
      <c r="E8" s="78" t="s">
        <v>14</v>
      </c>
      <c r="F8" s="80" t="s">
        <v>30</v>
      </c>
      <c r="G8" s="81" t="s">
        <v>15</v>
      </c>
      <c r="H8" s="82" t="s">
        <v>16</v>
      </c>
      <c r="I8" s="87" t="s">
        <v>33</v>
      </c>
      <c r="J8" s="87" t="s">
        <v>35</v>
      </c>
      <c r="K8" s="87" t="s">
        <v>34</v>
      </c>
      <c r="L8" s="95" t="s">
        <v>31</v>
      </c>
      <c r="M8" s="96"/>
      <c r="N8" s="73" t="s">
        <v>17</v>
      </c>
      <c r="O8" s="85" t="s">
        <v>18</v>
      </c>
      <c r="P8" s="72" t="s">
        <v>19</v>
      </c>
      <c r="R8" s="2"/>
    </row>
    <row r="9" spans="1:19" ht="36" customHeight="1" thickTop="1" thickBot="1">
      <c r="A9" s="76"/>
      <c r="B9" s="49" t="s">
        <v>12</v>
      </c>
      <c r="C9" s="78"/>
      <c r="D9" s="78"/>
      <c r="E9" s="78"/>
      <c r="F9" s="80"/>
      <c r="G9" s="81"/>
      <c r="H9" s="83"/>
      <c r="I9" s="88" t="s">
        <v>33</v>
      </c>
      <c r="J9" s="88"/>
      <c r="K9" s="88" t="s">
        <v>32</v>
      </c>
      <c r="L9" s="99" t="s">
        <v>22</v>
      </c>
      <c r="M9" s="92" t="s">
        <v>23</v>
      </c>
      <c r="N9" s="74"/>
      <c r="O9" s="86"/>
      <c r="P9" s="72"/>
      <c r="R9" s="2"/>
    </row>
    <row r="10" spans="1:19" ht="37.5" customHeight="1" thickTop="1" thickBot="1">
      <c r="A10" s="76"/>
      <c r="B10" s="44"/>
      <c r="C10" s="78"/>
      <c r="D10" s="78"/>
      <c r="E10" s="78"/>
      <c r="F10" s="80"/>
      <c r="G10" s="25" t="s">
        <v>20</v>
      </c>
      <c r="H10" s="84"/>
      <c r="I10" s="88"/>
      <c r="J10" s="88"/>
      <c r="K10" s="88"/>
      <c r="L10" s="100"/>
      <c r="M10" s="93"/>
      <c r="N10" s="74"/>
      <c r="O10" s="86"/>
      <c r="P10" s="72"/>
      <c r="R10" s="2"/>
    </row>
    <row r="11" spans="1:19" ht="30" customHeight="1" thickTop="1">
      <c r="A11" s="26">
        <v>1</v>
      </c>
      <c r="B11" s="38">
        <v>42011</v>
      </c>
      <c r="C11" s="28" t="s">
        <v>44</v>
      </c>
      <c r="D11" s="28" t="s">
        <v>45</v>
      </c>
      <c r="E11" s="53"/>
      <c r="F11" s="53" t="s">
        <v>41</v>
      </c>
      <c r="G11" s="67"/>
      <c r="H11" s="69">
        <f>IF($E$3="si",($H$5/$H$6*G11),IF($E$3="no",G11*$H$4,0))</f>
        <v>0</v>
      </c>
      <c r="I11" s="55"/>
      <c r="J11" s="55"/>
      <c r="K11" s="29"/>
      <c r="L11" s="30">
        <v>282</v>
      </c>
      <c r="M11" s="31"/>
      <c r="N11" s="32">
        <f>SUM(H11:M11)</f>
        <v>282</v>
      </c>
      <c r="O11" s="33">
        <v>282</v>
      </c>
      <c r="P11" s="34" t="str">
        <f t="shared" ref="P11:P18" si="0">IF($F11="Milano","X","")</f>
        <v>X</v>
      </c>
      <c r="R11" s="2"/>
    </row>
    <row r="12" spans="1:19" ht="30" customHeight="1">
      <c r="A12" s="35">
        <v>2</v>
      </c>
      <c r="B12" s="38">
        <v>42011</v>
      </c>
      <c r="C12" s="28" t="s">
        <v>44</v>
      </c>
      <c r="D12" s="37" t="s">
        <v>46</v>
      </c>
      <c r="E12" s="53"/>
      <c r="F12" s="53" t="s">
        <v>41</v>
      </c>
      <c r="G12" s="68"/>
      <c r="H12" s="69">
        <f>IF($E$3="si",($H$5/$H$6*G12),IF($E$3="no",G12*$H$4,0))</f>
        <v>0</v>
      </c>
      <c r="I12" s="55"/>
      <c r="J12" s="55"/>
      <c r="K12" s="29"/>
      <c r="L12" s="30"/>
      <c r="M12" s="31">
        <v>17</v>
      </c>
      <c r="N12" s="32">
        <f>SUM(H12:M12)</f>
        <v>17</v>
      </c>
      <c r="O12" s="36">
        <v>17</v>
      </c>
      <c r="P12" s="34" t="str">
        <f t="shared" si="0"/>
        <v>X</v>
      </c>
      <c r="R12" s="2"/>
    </row>
    <row r="13" spans="1:19" ht="30" customHeight="1">
      <c r="A13" s="35">
        <v>3</v>
      </c>
      <c r="B13" s="38">
        <v>42012</v>
      </c>
      <c r="C13" s="28" t="s">
        <v>44</v>
      </c>
      <c r="D13" s="37" t="s">
        <v>47</v>
      </c>
      <c r="E13" s="53"/>
      <c r="F13" s="53" t="s">
        <v>41</v>
      </c>
      <c r="G13" s="68"/>
      <c r="H13" s="69">
        <f t="shared" ref="H13:H18" si="1">IF($E$3="si",($H$5/$H$6*G13),IF($E$3="no",G13*$H$4,0))</f>
        <v>0</v>
      </c>
      <c r="I13" s="55"/>
      <c r="J13" s="55"/>
      <c r="K13" s="29"/>
      <c r="L13" s="30"/>
      <c r="M13" s="31">
        <v>102.8</v>
      </c>
      <c r="N13" s="32">
        <f>SUM(H13:M13)</f>
        <v>102.8</v>
      </c>
      <c r="O13" s="36">
        <v>102.8</v>
      </c>
      <c r="P13" s="34" t="str">
        <f t="shared" si="0"/>
        <v>X</v>
      </c>
      <c r="R13" s="2"/>
    </row>
    <row r="14" spans="1:19" ht="30" customHeight="1">
      <c r="A14" s="35">
        <v>4</v>
      </c>
      <c r="B14" s="38">
        <v>42013</v>
      </c>
      <c r="C14" s="28" t="s">
        <v>44</v>
      </c>
      <c r="D14" s="28" t="s">
        <v>48</v>
      </c>
      <c r="E14" s="53"/>
      <c r="F14" s="53" t="s">
        <v>41</v>
      </c>
      <c r="G14" s="68"/>
      <c r="H14" s="69">
        <f t="shared" si="1"/>
        <v>0</v>
      </c>
      <c r="I14" s="55"/>
      <c r="J14" s="55"/>
      <c r="K14" s="29"/>
      <c r="L14" s="30"/>
      <c r="M14" s="31">
        <v>88</v>
      </c>
      <c r="N14" s="32">
        <f t="shared" ref="N14:N18" si="2">SUM(H14:M14)</f>
        <v>88</v>
      </c>
      <c r="O14" s="36">
        <v>88</v>
      </c>
      <c r="P14" s="34" t="str">
        <f t="shared" si="0"/>
        <v>X</v>
      </c>
      <c r="R14" s="2"/>
    </row>
    <row r="15" spans="1:19" ht="30" customHeight="1">
      <c r="A15" s="35">
        <v>5</v>
      </c>
      <c r="B15" s="27">
        <v>42030</v>
      </c>
      <c r="C15" s="28" t="s">
        <v>50</v>
      </c>
      <c r="D15" s="28" t="s">
        <v>49</v>
      </c>
      <c r="E15" s="53"/>
      <c r="F15" s="53" t="s">
        <v>41</v>
      </c>
      <c r="G15" s="68"/>
      <c r="H15" s="69">
        <f t="shared" ref="H15:H17" si="3">IF($E$3="si",($H$5/$H$6*G15),IF($E$3="no",G15*$H$4,0))</f>
        <v>0</v>
      </c>
      <c r="I15" s="55">
        <v>28</v>
      </c>
      <c r="J15" s="55"/>
      <c r="K15" s="29"/>
      <c r="L15" s="30"/>
      <c r="M15" s="31"/>
      <c r="N15" s="32">
        <f t="shared" ref="N15:N17" si="4">SUM(H15:M15)</f>
        <v>28</v>
      </c>
      <c r="O15" s="36">
        <v>28</v>
      </c>
      <c r="P15" s="34" t="str">
        <f t="shared" si="0"/>
        <v>X</v>
      </c>
      <c r="R15" s="2"/>
    </row>
    <row r="16" spans="1:19" ht="30" customHeight="1">
      <c r="A16" s="35">
        <v>6</v>
      </c>
      <c r="B16" s="27">
        <v>42030</v>
      </c>
      <c r="C16" s="28" t="s">
        <v>50</v>
      </c>
      <c r="D16" s="28" t="s">
        <v>42</v>
      </c>
      <c r="E16" s="53"/>
      <c r="F16" s="53" t="s">
        <v>41</v>
      </c>
      <c r="G16" s="68">
        <v>38</v>
      </c>
      <c r="H16" s="69">
        <f t="shared" si="3"/>
        <v>5.2023402340234028</v>
      </c>
      <c r="I16" s="55"/>
      <c r="J16" s="55"/>
      <c r="K16" s="29"/>
      <c r="L16" s="30"/>
      <c r="M16" s="31"/>
      <c r="N16" s="32">
        <f t="shared" si="4"/>
        <v>5.2023402340234028</v>
      </c>
      <c r="O16" s="36"/>
      <c r="P16" s="34" t="str">
        <f t="shared" si="0"/>
        <v>X</v>
      </c>
      <c r="R16" s="2"/>
    </row>
    <row r="17" spans="1:18" ht="30" customHeight="1">
      <c r="A17" s="35">
        <v>7</v>
      </c>
      <c r="B17" s="27"/>
      <c r="C17" s="28"/>
      <c r="D17" s="28"/>
      <c r="E17" s="53"/>
      <c r="F17" s="53"/>
      <c r="G17" s="68"/>
      <c r="H17" s="69">
        <f t="shared" si="3"/>
        <v>0</v>
      </c>
      <c r="I17" s="55"/>
      <c r="J17" s="55"/>
      <c r="K17" s="29"/>
      <c r="L17" s="30"/>
      <c r="M17" s="30"/>
      <c r="N17" s="32">
        <f t="shared" si="4"/>
        <v>0</v>
      </c>
      <c r="O17" s="36"/>
      <c r="P17" s="34" t="str">
        <f t="shared" si="0"/>
        <v/>
      </c>
      <c r="R17" s="2"/>
    </row>
    <row r="18" spans="1:18" ht="30" customHeight="1">
      <c r="A18" s="35">
        <v>8</v>
      </c>
      <c r="B18" s="27"/>
      <c r="C18" s="28"/>
      <c r="D18" s="28"/>
      <c r="E18" s="53"/>
      <c r="F18" s="53"/>
      <c r="G18" s="68"/>
      <c r="H18" s="69">
        <f t="shared" si="1"/>
        <v>0</v>
      </c>
      <c r="I18" s="55"/>
      <c r="J18" s="55"/>
      <c r="K18" s="29"/>
      <c r="L18" s="30"/>
      <c r="M18" s="30"/>
      <c r="N18" s="32">
        <f t="shared" si="2"/>
        <v>0</v>
      </c>
      <c r="O18" s="36"/>
      <c r="P18" s="34" t="str">
        <f t="shared" si="0"/>
        <v/>
      </c>
      <c r="R18" s="2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70"/>
      <c r="K24" s="70"/>
      <c r="L24" s="47"/>
      <c r="M24" s="47"/>
      <c r="N24" s="47"/>
      <c r="O24" s="47"/>
      <c r="P24" s="70"/>
      <c r="Q24" s="3"/>
    </row>
    <row r="25" spans="1:18">
      <c r="A25" s="57"/>
      <c r="B25" s="58"/>
      <c r="C25" s="59"/>
      <c r="D25" s="60"/>
      <c r="E25" s="60"/>
      <c r="F25" s="61"/>
      <c r="G25" s="62"/>
      <c r="H25" s="63"/>
      <c r="I25" s="64"/>
      <c r="J25" s="70"/>
      <c r="K25" s="70"/>
      <c r="L25" s="64"/>
      <c r="M25" s="64"/>
      <c r="N25" s="65"/>
      <c r="O25" s="66"/>
      <c r="P25" s="70"/>
      <c r="Q25" s="3"/>
    </row>
    <row r="26" spans="1:18">
      <c r="A26" s="46"/>
      <c r="B26" s="56" t="s">
        <v>36</v>
      </c>
      <c r="C26" s="56"/>
      <c r="D26" s="56"/>
      <c r="E26" s="47"/>
      <c r="F26" s="47"/>
      <c r="G26" s="56" t="s">
        <v>38</v>
      </c>
      <c r="H26" s="56"/>
      <c r="I26" s="56"/>
      <c r="J26" s="70"/>
      <c r="K26" s="70"/>
      <c r="L26" s="56" t="s">
        <v>37</v>
      </c>
      <c r="M26" s="56"/>
      <c r="N26" s="56"/>
      <c r="O26" s="47"/>
      <c r="P26" s="70"/>
      <c r="Q26" s="3"/>
    </row>
    <row r="27" spans="1:18">
      <c r="A27" s="46"/>
      <c r="B27" s="47"/>
      <c r="C27" s="47"/>
      <c r="D27" s="47"/>
      <c r="E27" s="47"/>
      <c r="F27" s="47"/>
      <c r="G27" s="47"/>
      <c r="H27" s="47"/>
      <c r="I27" s="47"/>
      <c r="J27" s="70"/>
      <c r="K27" s="70"/>
      <c r="L27" s="47"/>
      <c r="M27" s="47"/>
      <c r="N27" s="47"/>
      <c r="O27" s="47"/>
      <c r="P27" s="70"/>
      <c r="Q27" s="3"/>
    </row>
    <row r="28" spans="1:18">
      <c r="A28" s="46"/>
      <c r="B28" s="47"/>
      <c r="C28" s="47"/>
      <c r="D28" s="47"/>
      <c r="E28" s="47"/>
      <c r="F28" s="47"/>
      <c r="G28" s="47"/>
      <c r="H28" s="47"/>
      <c r="I28" s="47"/>
      <c r="J28" s="70"/>
      <c r="K28" s="70"/>
      <c r="L28" s="47"/>
      <c r="M28" s="47"/>
      <c r="N28" s="47"/>
      <c r="O28" s="47"/>
      <c r="P28" s="70"/>
      <c r="Q2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5 N11:N18">
      <formula1>0</formula1>
      <formula2>0</formula2>
    </dataValidation>
    <dataValidation type="decimal" operator="greaterThanOrEqual" allowBlank="1" showErrorMessage="1" errorTitle="Valore" error="Inserire un numero maggiore o uguale a 0 (zero)!" sqref="H25:M25 H12:J18 L11:M18 H11:K11 K16:K18">
      <formula1>0</formula1>
      <formula2>0</formula2>
    </dataValidation>
    <dataValidation type="textLength" operator="greaterThan" allowBlank="1" showErrorMessage="1" sqref="D25:E25">
      <formula1>1</formula1>
      <formula2>0</formula2>
    </dataValidation>
    <dataValidation type="textLength" operator="greaterThan" sqref="F25">
      <formula1>1</formula1>
      <formula2>0</formula2>
    </dataValidation>
    <dataValidation type="date" operator="greaterThanOrEqual" showErrorMessage="1" errorTitle="Data" error="Inserire una data superiore al 1/11/2000" sqref="B25 B11:B14">
      <formula1>36831</formula1>
      <formula2>0</formula2>
    </dataValidation>
    <dataValidation type="textLength" operator="greaterThan" allowBlank="1" sqref="C25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EUR</vt:lpstr>
      <vt:lpstr>'Nota Spese EUR'!Print_Area</vt:lpstr>
      <vt:lpstr>'Nota Spese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2015-02-12T16:28:38Z</cp:lastPrinted>
  <dcterms:created xsi:type="dcterms:W3CDTF">2007-03-06T14:42:56Z</dcterms:created>
  <dcterms:modified xsi:type="dcterms:W3CDTF">2015-02-12T16:35:04Z</dcterms:modified>
</cp:coreProperties>
</file>