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Windows="1"/>
  <bookViews>
    <workbookView xWindow="0" yWindow="0" windowWidth="16380" windowHeight="8190" tabRatio="429" activeTab="2"/>
  </bookViews>
  <sheets>
    <sheet name="Nota Spese Italia" sheetId="1" r:id="rId1"/>
    <sheet name="Nota Spese Cile" sheetId="2" r:id="rId2"/>
    <sheet name="Nota Spese USD" sheetId="3" r:id="rId3"/>
  </sheets>
  <definedNames>
    <definedName name="_xlnm.Print_Area" localSheetId="1">'Nota Spese Cile'!$A$1:$R$35</definedName>
    <definedName name="_xlnm.Print_Area" localSheetId="0">'Nota Spese Italia'!$A$1:$S$26</definedName>
    <definedName name="_xlnm.Print_Titles" localSheetId="1">'Nota Spese Cile'!$1:$10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Q3" i="3"/>
  <c r="Q1"/>
  <c r="N11"/>
  <c r="N7" s="1"/>
  <c r="N12"/>
  <c r="R3" i="2"/>
  <c r="R1"/>
  <c r="R5" s="1"/>
  <c r="Q5" i="3" l="1"/>
  <c r="N13" i="1"/>
  <c r="N12"/>
  <c r="N11"/>
  <c r="O7" i="3"/>
  <c r="P3" s="1"/>
  <c r="M7"/>
  <c r="L7"/>
  <c r="K7"/>
  <c r="J7"/>
  <c r="I7"/>
  <c r="G7"/>
  <c r="N24" i="2"/>
  <c r="N25"/>
  <c r="N26"/>
  <c r="N27"/>
  <c r="N28"/>
  <c r="N22"/>
  <c r="N23"/>
  <c r="N14" i="1"/>
  <c r="N19"/>
  <c r="N11" i="2"/>
  <c r="N15" i="1"/>
  <c r="N16"/>
  <c r="O7" i="2"/>
  <c r="P3" s="1"/>
  <c r="M7"/>
  <c r="L7"/>
  <c r="K7"/>
  <c r="J7"/>
  <c r="I7"/>
  <c r="G7"/>
  <c r="P12" i="1"/>
  <c r="P11"/>
  <c r="O7"/>
  <c r="P3"/>
  <c r="M7"/>
  <c r="L7"/>
  <c r="K7"/>
  <c r="J7"/>
  <c r="I7"/>
  <c r="G7"/>
  <c r="H7"/>
  <c r="H7" i="2"/>
  <c r="P1" l="1"/>
  <c r="P5" s="1"/>
  <c r="N7"/>
  <c r="P7" s="1"/>
  <c r="N7" i="1"/>
  <c r="P7" s="1"/>
  <c r="P1"/>
  <c r="H7" i="3"/>
  <c r="P1" s="1"/>
  <c r="P7" l="1"/>
  <c r="M1" i="2"/>
  <c r="M1" i="1"/>
  <c r="P5"/>
  <c r="P5" i="3"/>
  <c r="M1"/>
</calcChain>
</file>

<file path=xl/comments1.xml><?xml version="1.0" encoding="utf-8"?>
<comments xmlns="http://schemas.openxmlformats.org/spreadsheetml/2006/main">
  <authors>
    <author/>
  </authors>
  <commentList>
    <comment ref="H1" authorId="0">
      <text>
        <r>
          <rPr>
            <sz val="14"/>
            <color rgb="FF000000"/>
            <rFont val="Tahoma"/>
            <family val="2"/>
            <charset val="1"/>
          </rPr>
          <t>Indicare Mese_# Progressivo</t>
        </r>
      </text>
    </comment>
    <comment ref="E5" authorId="0">
      <text>
        <r>
          <rPr>
            <b/>
            <sz val="14"/>
            <color rgb="FF000000"/>
            <rFont val="Tahoma"/>
            <family val="2"/>
            <charset val="1"/>
          </rPr>
          <t xml:space="preserve">Indicare numero dei giustificativi allegati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1" authorId="0">
      <text>
        <r>
          <rPr>
            <sz val="14"/>
            <color rgb="FF000000"/>
            <rFont val="Tahoma"/>
            <family val="2"/>
            <charset val="1"/>
          </rPr>
          <t>Indicare Mese_# Progressivo</t>
        </r>
      </text>
    </comment>
    <comment ref="D5" authorId="0">
      <text>
        <r>
          <rPr>
            <b/>
            <sz val="14"/>
            <color rgb="FF000000"/>
            <rFont val="Tahoma"/>
            <family val="2"/>
            <charset val="1"/>
          </rPr>
          <t xml:space="preserve">Indicare numero dei giustificativi allegati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1" authorId="0">
      <text>
        <r>
          <rPr>
            <sz val="14"/>
            <color rgb="FF000000"/>
            <rFont val="Tahoma"/>
            <family val="2"/>
            <charset val="1"/>
          </rPr>
          <t>Indicare Mese_# Progressivo</t>
        </r>
      </text>
    </comment>
    <comment ref="D5" authorId="0">
      <text>
        <r>
          <rPr>
            <b/>
            <sz val="14"/>
            <color rgb="FF000000"/>
            <rFont val="Tahoma"/>
            <family val="2"/>
            <charset val="1"/>
          </rPr>
          <t xml:space="preserve">Indicare numero dei giustificativi allegati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<sst xmlns="http://schemas.openxmlformats.org/spreadsheetml/2006/main" count="251" uniqueCount="76">
  <si>
    <t>Nominativo</t>
  </si>
  <si>
    <t>Lorenzo Invernizzi</t>
  </si>
  <si>
    <t>Check</t>
  </si>
  <si>
    <t>Totale Rimb. Spese -</t>
  </si>
  <si>
    <t>si</t>
  </si>
  <si>
    <t>Responsabile</t>
  </si>
  <si>
    <t>Daniele Milan</t>
  </si>
  <si>
    <t>Anticipo contanti/banca</t>
  </si>
  <si>
    <t>no</t>
  </si>
  <si>
    <t>AUTO AZIENDALI</t>
  </si>
  <si>
    <t>Anticipo carta di credito</t>
  </si>
  <si>
    <t>Costo KM ACI -</t>
  </si>
  <si>
    <t>Saldo a debito mese precedente</t>
  </si>
  <si>
    <t>Num. Scontrini Allegati:</t>
  </si>
  <si>
    <t>Costo carburante -</t>
  </si>
  <si>
    <t>TOTALE DOVUTO</t>
  </si>
  <si>
    <t>(importi in Euro € )</t>
  </si>
  <si>
    <t>Consumo autovettura -</t>
  </si>
  <si>
    <t>SPESE ITALIA</t>
  </si>
  <si>
    <t>TOTALI DEL MESE</t>
  </si>
  <si>
    <t>COMMESSA</t>
  </si>
  <si>
    <t>DESCRIZIONE 
(specificare tipologia di spesa)</t>
  </si>
  <si>
    <t>Indirizzo</t>
  </si>
  <si>
    <t>Città
(Inserire "Milano" o altra città ove è stata effettuata la spesa)</t>
  </si>
  <si>
    <t>AUTO</t>
  </si>
  <si>
    <t>RIMBORSO CARBURANTE</t>
  </si>
  <si>
    <t>SPESE AUTO (PARK / AUTOSTRADA / ECC)</t>
  </si>
  <si>
    <t>VARIE VIAGGI (Taxi, Bus ecc)</t>
  </si>
  <si>
    <t>VARIE (Acquisti on-line, ricariche telefoniche ecc)</t>
  </si>
  <si>
    <t>SPESE VITTO  / ALLOGGIO</t>
  </si>
  <si>
    <t>Totale SPESA</t>
  </si>
  <si>
    <t>di cui SPESA TOTALE CON CARTA CREDITO AZIENDALE</t>
  </si>
  <si>
    <t>Indeducibile</t>
  </si>
  <si>
    <t>DATA</t>
  </si>
  <si>
    <t>VARIE (Taxi / BUS / VARIE)</t>
  </si>
  <si>
    <t>Fatture / Ricevute Fiscali</t>
  </si>
  <si>
    <t>Scontrini Fiscali</t>
  </si>
  <si>
    <t>KM</t>
  </si>
  <si>
    <t>Milano</t>
  </si>
  <si>
    <t>Firma Dipendente</t>
  </si>
  <si>
    <t>Verifica Amministrativa</t>
  </si>
  <si>
    <t>Autorizzazione Responsabile Amministrativo</t>
  </si>
  <si>
    <t>SPESE ESTERO</t>
  </si>
  <si>
    <t>Paese</t>
  </si>
  <si>
    <t>Valuta</t>
  </si>
  <si>
    <t>SPESE VITTO / ALLOGGIO</t>
  </si>
  <si>
    <t>Controvalore € Carta Credito</t>
  </si>
  <si>
    <t>Bar</t>
  </si>
  <si>
    <t>Cena</t>
  </si>
  <si>
    <t>GIULIETTA 1.6 JTDM-2 - 105CV</t>
  </si>
  <si>
    <t>0,4756</t>
  </si>
  <si>
    <t>Taxi</t>
  </si>
  <si>
    <t>Colazione</t>
  </si>
  <si>
    <t>Restituzione Contanti</t>
  </si>
  <si>
    <t>Delivery Cile</t>
  </si>
  <si>
    <t>Cile</t>
  </si>
  <si>
    <t>CLP</t>
  </si>
  <si>
    <t>(importi in Valuta CLP)</t>
  </si>
  <si>
    <t xml:space="preserve">Prelievo contanti </t>
  </si>
  <si>
    <t>Hotel + Extra</t>
  </si>
  <si>
    <t>KLM Preferred Economic Seat</t>
  </si>
  <si>
    <t>Benzina Viaggio Linate</t>
  </si>
  <si>
    <t>Pranzo</t>
  </si>
  <si>
    <t>Parigi</t>
  </si>
  <si>
    <t>Francia</t>
  </si>
  <si>
    <t>SecureBag</t>
  </si>
  <si>
    <t>Linate</t>
  </si>
  <si>
    <t>Amsterdam</t>
  </si>
  <si>
    <t>Belgio</t>
  </si>
  <si>
    <t>Miscellaneous</t>
  </si>
  <si>
    <t>12_01</t>
  </si>
  <si>
    <r>
      <t xml:space="preserve">Spedizione TNI </t>
    </r>
    <r>
      <rPr>
        <b/>
        <sz val="14"/>
        <color rgb="FFFF0000"/>
        <rFont val="Gulim"/>
        <family val="2"/>
      </rPr>
      <t>(manca giustificativo)</t>
    </r>
  </si>
  <si>
    <t>12_02</t>
  </si>
  <si>
    <t>12_03</t>
  </si>
  <si>
    <t>USD</t>
  </si>
  <si>
    <t>(importi in Valuta USD)</t>
  </si>
</sst>
</file>

<file path=xl/styles.xml><?xml version="1.0" encoding="utf-8"?>
<styleSheet xmlns="http://schemas.openxmlformats.org/spreadsheetml/2006/main">
  <numFmts count="10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  <numFmt numFmtId="173" formatCode="#,##0.00_ ;\-#,##0.00\ "/>
  </numFmts>
  <fonts count="13">
    <font>
      <sz val="10"/>
      <name val="Arial"/>
      <family val="2"/>
      <charset val="1"/>
    </font>
    <font>
      <sz val="14"/>
      <name val="Gulim"/>
      <family val="2"/>
      <charset val="1"/>
    </font>
    <font>
      <b/>
      <sz val="14"/>
      <name val="Gulim"/>
      <family val="2"/>
      <charset val="1"/>
    </font>
    <font>
      <b/>
      <u/>
      <sz val="18"/>
      <name val="Gulim"/>
      <family val="2"/>
      <charset val="1"/>
    </font>
    <font>
      <b/>
      <sz val="18"/>
      <name val="Gulim"/>
      <family val="2"/>
      <charset val="1"/>
    </font>
    <font>
      <i/>
      <sz val="14"/>
      <color rgb="FFFF0000"/>
      <name val="Gulim"/>
      <family val="2"/>
      <charset val="1"/>
    </font>
    <font>
      <b/>
      <sz val="14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4"/>
      <color rgb="FF000000"/>
      <name val="Tahoma"/>
      <family val="2"/>
      <charset val="1"/>
    </font>
    <font>
      <b/>
      <i/>
      <sz val="20"/>
      <color rgb="FFFF0000"/>
      <name val="Gulim"/>
      <family val="2"/>
      <charset val="1"/>
    </font>
    <font>
      <sz val="10"/>
      <name val="Arial"/>
      <family val="2"/>
      <charset val="1"/>
    </font>
    <font>
      <b/>
      <sz val="14"/>
      <name val="Gulim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E5CC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C000"/>
        <bgColor rgb="FFFF9900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10" fillId="0" borderId="0" applyBorder="0" applyProtection="0"/>
  </cellStyleXfs>
  <cellXfs count="14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165" fontId="3" fillId="0" borderId="2" xfId="0" applyNumberFormat="1" applyFont="1" applyBorder="1" applyAlignment="1" applyProtection="1">
      <alignment horizontal="center" vertical="center" wrapText="1"/>
    </xf>
    <xf numFmtId="165" fontId="3" fillId="0" borderId="0" xfId="0" applyNumberFormat="1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left" vertical="center"/>
    </xf>
    <xf numFmtId="164" fontId="2" fillId="3" borderId="5" xfId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166" fontId="2" fillId="2" borderId="5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164" fontId="1" fillId="2" borderId="5" xfId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  <xf numFmtId="166" fontId="2" fillId="2" borderId="8" xfId="1" applyNumberFormat="1" applyFont="1" applyFill="1" applyBorder="1" applyAlignment="1" applyProtection="1">
      <alignment horizontal="right" vertical="center"/>
      <protection locked="0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166" fontId="2" fillId="4" borderId="10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67" fontId="1" fillId="2" borderId="11" xfId="1" applyNumberFormat="1" applyFont="1" applyFill="1" applyBorder="1" applyAlignment="1" applyProtection="1">
      <alignment horizontal="right" vertical="center"/>
      <protection locked="0"/>
    </xf>
    <xf numFmtId="0" fontId="1" fillId="5" borderId="12" xfId="0" applyFont="1" applyFill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vertical="center"/>
    </xf>
    <xf numFmtId="0" fontId="1" fillId="5" borderId="14" xfId="0" applyFont="1" applyFill="1" applyBorder="1" applyAlignment="1" applyProtection="1">
      <alignment vertical="center"/>
    </xf>
    <xf numFmtId="38" fontId="1" fillId="7" borderId="15" xfId="0" applyNumberFormat="1" applyFont="1" applyFill="1" applyBorder="1" applyAlignment="1" applyProtection="1">
      <alignment horizontal="center" vertical="center"/>
    </xf>
    <xf numFmtId="168" fontId="1" fillId="7" borderId="16" xfId="0" applyNumberFormat="1" applyFont="1" applyFill="1" applyBorder="1" applyAlignment="1" applyProtection="1">
      <alignment horizontal="right" vertical="center"/>
    </xf>
    <xf numFmtId="168" fontId="1" fillId="7" borderId="17" xfId="0" applyNumberFormat="1" applyFont="1" applyFill="1" applyBorder="1" applyAlignment="1" applyProtection="1">
      <alignment horizontal="right" vertical="center"/>
    </xf>
    <xf numFmtId="168" fontId="1" fillId="7" borderId="18" xfId="0" applyNumberFormat="1" applyFont="1" applyFill="1" applyBorder="1" applyAlignment="1" applyProtection="1">
      <alignment horizontal="right" vertical="center"/>
    </xf>
    <xf numFmtId="168" fontId="1" fillId="7" borderId="19" xfId="0" applyNumberFormat="1" applyFont="1" applyFill="1" applyBorder="1" applyAlignment="1" applyProtection="1">
      <alignment horizontal="right" vertical="center"/>
    </xf>
    <xf numFmtId="0" fontId="2" fillId="6" borderId="21" xfId="0" applyFont="1" applyFill="1" applyBorder="1" applyAlignment="1" applyProtection="1">
      <alignment horizontal="center" vertical="center"/>
    </xf>
    <xf numFmtId="0" fontId="2" fillId="6" borderId="22" xfId="0" applyFont="1" applyFill="1" applyBorder="1" applyAlignment="1" applyProtection="1">
      <alignment horizontal="center" vertical="center"/>
    </xf>
    <xf numFmtId="0" fontId="1" fillId="7" borderId="32" xfId="0" applyFont="1" applyFill="1" applyBorder="1" applyAlignment="1" applyProtection="1">
      <alignment horizontal="center" vertical="center" wrapText="1"/>
    </xf>
    <xf numFmtId="169" fontId="1" fillId="8" borderId="33" xfId="0" applyNumberFormat="1" applyFont="1" applyFill="1" applyBorder="1" applyAlignment="1" applyProtection="1">
      <alignment horizontal="center" vertical="center"/>
    </xf>
    <xf numFmtId="170" fontId="1" fillId="0" borderId="34" xfId="0" applyNumberFormat="1" applyFont="1" applyBorder="1" applyAlignment="1" applyProtection="1">
      <alignment horizontal="center" vertical="center"/>
      <protection locked="0"/>
    </xf>
    <xf numFmtId="49" fontId="1" fillId="0" borderId="35" xfId="0" applyNumberFormat="1" applyFont="1" applyBorder="1" applyAlignment="1" applyProtection="1">
      <alignment horizontal="left" vertical="center"/>
      <protection locked="0"/>
    </xf>
    <xf numFmtId="49" fontId="1" fillId="0" borderId="36" xfId="0" applyNumberFormat="1" applyFont="1" applyBorder="1" applyAlignment="1" applyProtection="1">
      <alignment horizontal="left" vertical="center"/>
      <protection locked="0"/>
    </xf>
    <xf numFmtId="171" fontId="1" fillId="0" borderId="37" xfId="0" applyNumberFormat="1" applyFont="1" applyBorder="1" applyAlignment="1" applyProtection="1">
      <alignment horizontal="right" vertical="center"/>
    </xf>
    <xf numFmtId="171" fontId="1" fillId="0" borderId="38" xfId="0" applyNumberFormat="1" applyFont="1" applyBorder="1" applyAlignment="1" applyProtection="1">
      <alignment horizontal="right" vertical="center"/>
    </xf>
    <xf numFmtId="171" fontId="1" fillId="0" borderId="38" xfId="0" applyNumberFormat="1" applyFont="1" applyBorder="1" applyAlignment="1" applyProtection="1">
      <alignment horizontal="right" vertical="center"/>
      <protection locked="0"/>
    </xf>
    <xf numFmtId="171" fontId="1" fillId="0" borderId="35" xfId="0" applyNumberFormat="1" applyFont="1" applyBorder="1" applyAlignment="1" applyProtection="1">
      <alignment horizontal="right" vertical="center"/>
      <protection locked="0"/>
    </xf>
    <xf numFmtId="171" fontId="1" fillId="0" borderId="39" xfId="0" applyNumberFormat="1" applyFont="1" applyBorder="1" applyAlignment="1" applyProtection="1">
      <alignment horizontal="right" vertical="center"/>
      <protection locked="0"/>
    </xf>
    <xf numFmtId="164" fontId="1" fillId="3" borderId="40" xfId="1" applyFont="1" applyFill="1" applyBorder="1" applyAlignment="1" applyProtection="1">
      <alignment horizontal="right" vertical="center"/>
    </xf>
    <xf numFmtId="4" fontId="1" fillId="2" borderId="41" xfId="0" applyNumberFormat="1" applyFont="1" applyFill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</xf>
    <xf numFmtId="169" fontId="1" fillId="8" borderId="42" xfId="0" applyNumberFormat="1" applyFont="1" applyFill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left"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4" fontId="1" fillId="2" borderId="40" xfId="0" applyNumberFormat="1" applyFont="1" applyFill="1" applyBorder="1" applyAlignment="1" applyProtection="1">
      <alignment vertical="center"/>
      <protection locked="0"/>
    </xf>
    <xf numFmtId="170" fontId="1" fillId="0" borderId="35" xfId="0" applyNumberFormat="1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left" vertical="center"/>
      <protection locked="0"/>
    </xf>
    <xf numFmtId="171" fontId="1" fillId="0" borderId="43" xfId="0" applyNumberFormat="1" applyFont="1" applyBorder="1" applyAlignment="1" applyProtection="1">
      <alignment horizontal="right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9" borderId="7" xfId="0" applyFont="1" applyFill="1" applyBorder="1" applyAlignment="1" applyProtection="1">
      <alignment vertical="center"/>
    </xf>
    <xf numFmtId="171" fontId="2" fillId="3" borderId="5" xfId="1" applyNumberFormat="1" applyFont="1" applyFill="1" applyBorder="1" applyAlignment="1" applyProtection="1">
      <alignment horizontal="right" vertical="center"/>
    </xf>
    <xf numFmtId="171" fontId="2" fillId="2" borderId="5" xfId="1" applyNumberFormat="1" applyFont="1" applyFill="1" applyBorder="1" applyAlignment="1" applyProtection="1">
      <alignment horizontal="right" vertical="center"/>
      <protection locked="0"/>
    </xf>
    <xf numFmtId="39" fontId="1" fillId="2" borderId="5" xfId="1" applyNumberFormat="1" applyFont="1" applyFill="1" applyBorder="1" applyAlignment="1" applyProtection="1">
      <alignment horizontal="right" vertical="center"/>
      <protection locked="0"/>
    </xf>
    <xf numFmtId="171" fontId="2" fillId="4" borderId="10" xfId="0" applyNumberFormat="1" applyFont="1" applyFill="1" applyBorder="1" applyAlignment="1" applyProtection="1">
      <alignment vertical="center"/>
    </xf>
    <xf numFmtId="0" fontId="9" fillId="9" borderId="0" xfId="0" applyFont="1" applyFill="1" applyBorder="1" applyAlignment="1" applyProtection="1">
      <alignment vertical="center"/>
    </xf>
    <xf numFmtId="167" fontId="1" fillId="2" borderId="8" xfId="1" applyNumberFormat="1" applyFont="1" applyFill="1" applyBorder="1" applyAlignment="1" applyProtection="1">
      <alignment horizontal="right" vertical="center"/>
      <protection locked="0"/>
    </xf>
    <xf numFmtId="38" fontId="1" fillId="7" borderId="26" xfId="0" applyNumberFormat="1" applyFont="1" applyFill="1" applyBorder="1" applyAlignment="1" applyProtection="1">
      <alignment horizontal="center" vertical="center"/>
    </xf>
    <xf numFmtId="4" fontId="1" fillId="7" borderId="45" xfId="0" applyNumberFormat="1" applyFont="1" applyFill="1" applyBorder="1" applyAlignment="1" applyProtection="1">
      <alignment horizontal="right" vertical="center"/>
    </xf>
    <xf numFmtId="4" fontId="1" fillId="7" borderId="23" xfId="0" applyNumberFormat="1" applyFont="1" applyFill="1" applyBorder="1" applyAlignment="1" applyProtection="1">
      <alignment horizontal="right" vertical="center"/>
    </xf>
    <xf numFmtId="4" fontId="1" fillId="7" borderId="24" xfId="0" applyNumberFormat="1" applyFont="1" applyFill="1" applyBorder="1" applyAlignment="1" applyProtection="1">
      <alignment horizontal="right" vertical="center"/>
    </xf>
    <xf numFmtId="4" fontId="1" fillId="7" borderId="46" xfId="0" applyNumberFormat="1" applyFont="1" applyFill="1" applyBorder="1" applyAlignment="1" applyProtection="1">
      <alignment horizontal="right" vertical="center"/>
    </xf>
    <xf numFmtId="4" fontId="1" fillId="7" borderId="26" xfId="0" applyNumberFormat="1" applyFont="1" applyFill="1" applyBorder="1" applyAlignment="1" applyProtection="1">
      <alignment horizontal="right" vertical="center"/>
    </xf>
    <xf numFmtId="0" fontId="1" fillId="7" borderId="54" xfId="0" applyFont="1" applyFill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38" fontId="1" fillId="0" borderId="55" xfId="0" applyNumberFormat="1" applyFont="1" applyBorder="1" applyAlignment="1" applyProtection="1">
      <alignment horizontal="center" vertical="center"/>
      <protection locked="0"/>
    </xf>
    <xf numFmtId="171" fontId="1" fillId="0" borderId="56" xfId="0" applyNumberFormat="1" applyFont="1" applyBorder="1" applyAlignment="1" applyProtection="1">
      <alignment horizontal="right" vertical="center"/>
    </xf>
    <xf numFmtId="171" fontId="1" fillId="0" borderId="37" xfId="0" applyNumberFormat="1" applyFont="1" applyBorder="1" applyAlignment="1" applyProtection="1">
      <alignment horizontal="right" vertical="center"/>
      <protection locked="0"/>
    </xf>
    <xf numFmtId="0" fontId="2" fillId="0" borderId="40" xfId="0" applyFont="1" applyBorder="1" applyAlignment="1" applyProtection="1">
      <alignment horizontal="right" vertical="center" wrapText="1"/>
    </xf>
    <xf numFmtId="38" fontId="1" fillId="0" borderId="57" xfId="0" applyNumberFormat="1" applyFont="1" applyBorder="1" applyAlignment="1" applyProtection="1">
      <alignment horizontal="center" vertical="center"/>
      <protection locked="0"/>
    </xf>
    <xf numFmtId="40" fontId="2" fillId="0" borderId="40" xfId="0" applyNumberFormat="1" applyFont="1" applyBorder="1" applyAlignment="1" applyProtection="1">
      <alignment vertical="center"/>
    </xf>
    <xf numFmtId="0" fontId="2" fillId="0" borderId="40" xfId="0" applyFont="1" applyBorder="1" applyAlignment="1" applyProtection="1">
      <alignment vertical="center"/>
    </xf>
    <xf numFmtId="0" fontId="2" fillId="9" borderId="0" xfId="0" applyFont="1" applyFill="1" applyBorder="1" applyAlignment="1" applyProtection="1">
      <alignment vertical="center"/>
    </xf>
    <xf numFmtId="171" fontId="1" fillId="0" borderId="36" xfId="0" applyNumberFormat="1" applyFont="1" applyBorder="1" applyAlignment="1" applyProtection="1">
      <alignment horizontal="right" vertical="center"/>
      <protection locked="0"/>
    </xf>
    <xf numFmtId="170" fontId="12" fillId="0" borderId="34" xfId="0" applyNumberFormat="1" applyFont="1" applyBorder="1" applyAlignment="1" applyProtection="1">
      <alignment horizontal="center" vertical="center"/>
      <protection locked="0"/>
    </xf>
    <xf numFmtId="49" fontId="12" fillId="0" borderId="35" xfId="0" applyNumberFormat="1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vertical="center"/>
      <protection locked="0"/>
    </xf>
    <xf numFmtId="38" fontId="12" fillId="0" borderId="55" xfId="0" applyNumberFormat="1" applyFont="1" applyBorder="1" applyAlignment="1" applyProtection="1">
      <alignment horizontal="center" vertical="center"/>
      <protection locked="0"/>
    </xf>
    <xf numFmtId="171" fontId="12" fillId="0" borderId="56" xfId="0" applyNumberFormat="1" applyFont="1" applyBorder="1" applyAlignment="1" applyProtection="1">
      <alignment horizontal="right" vertical="center"/>
    </xf>
    <xf numFmtId="171" fontId="12" fillId="0" borderId="38" xfId="0" applyNumberFormat="1" applyFont="1" applyBorder="1" applyAlignment="1" applyProtection="1">
      <alignment horizontal="right" vertical="center"/>
      <protection locked="0"/>
    </xf>
    <xf numFmtId="171" fontId="12" fillId="0" borderId="36" xfId="0" applyNumberFormat="1" applyFont="1" applyBorder="1" applyAlignment="1" applyProtection="1">
      <alignment horizontal="right" vertical="center"/>
      <protection locked="0"/>
    </xf>
    <xf numFmtId="171" fontId="12" fillId="0" borderId="37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</xf>
    <xf numFmtId="4" fontId="12" fillId="2" borderId="41" xfId="0" applyNumberFormat="1" applyFont="1" applyFill="1" applyBorder="1" applyAlignment="1" applyProtection="1">
      <alignment vertical="center"/>
      <protection locked="0"/>
    </xf>
    <xf numFmtId="0" fontId="12" fillId="0" borderId="41" xfId="0" applyFont="1" applyBorder="1" applyAlignment="1" applyProtection="1">
      <alignment vertical="center"/>
    </xf>
    <xf numFmtId="0" fontId="12" fillId="0" borderId="40" xfId="0" applyFont="1" applyBorder="1" applyAlignment="1" applyProtection="1">
      <alignment horizontal="right" vertical="center" wrapText="1"/>
    </xf>
    <xf numFmtId="172" fontId="2" fillId="0" borderId="40" xfId="0" applyNumberFormat="1" applyFont="1" applyBorder="1" applyAlignment="1" applyProtection="1">
      <alignment horizontal="right" vertical="center" wrapText="1"/>
    </xf>
    <xf numFmtId="170" fontId="1" fillId="0" borderId="34" xfId="0" applyNumberFormat="1" applyFont="1" applyBorder="1" applyAlignment="1" applyProtection="1">
      <alignment horizontal="left" vertical="center"/>
      <protection locked="0"/>
    </xf>
    <xf numFmtId="173" fontId="1" fillId="3" borderId="40" xfId="1" applyNumberFormat="1" applyFont="1" applyFill="1" applyBorder="1" applyAlignment="1" applyProtection="1">
      <alignment horizontal="right" vertical="center"/>
    </xf>
    <xf numFmtId="172" fontId="11" fillId="0" borderId="0" xfId="0" applyNumberFormat="1" applyFont="1" applyAlignment="1" applyProtection="1">
      <alignment vertical="center"/>
    </xf>
    <xf numFmtId="172" fontId="11" fillId="0" borderId="0" xfId="0" applyNumberFormat="1" applyFont="1"/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</xf>
    <xf numFmtId="0" fontId="1" fillId="8" borderId="20" xfId="0" applyFont="1" applyFill="1" applyBorder="1" applyAlignment="1" applyProtection="1">
      <alignment horizontal="center" vertical="center"/>
    </xf>
    <xf numFmtId="0" fontId="2" fillId="6" borderId="2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/>
    </xf>
    <xf numFmtId="0" fontId="2" fillId="6" borderId="24" xfId="0" applyFont="1" applyFill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textRotation="180"/>
    </xf>
    <xf numFmtId="0" fontId="1" fillId="7" borderId="31" xfId="0" applyFont="1" applyFill="1" applyBorder="1" applyAlignment="1" applyProtection="1">
      <alignment horizontal="center" vertical="center" wrapText="1"/>
    </xf>
    <xf numFmtId="0" fontId="1" fillId="7" borderId="29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/>
    </xf>
    <xf numFmtId="0" fontId="2" fillId="6" borderId="15" xfId="0" applyFont="1" applyFill="1" applyBorder="1" applyAlignment="1" applyProtection="1">
      <alignment horizontal="center" vertical="center"/>
    </xf>
    <xf numFmtId="0" fontId="1" fillId="7" borderId="25" xfId="0" applyFont="1" applyFill="1" applyBorder="1" applyAlignment="1" applyProtection="1">
      <alignment horizontal="center" vertical="center" wrapText="1"/>
    </xf>
    <xf numFmtId="0" fontId="1" fillId="7" borderId="26" xfId="0" applyFont="1" applyFill="1" applyBorder="1" applyAlignment="1" applyProtection="1">
      <alignment horizontal="center" vertical="center" wrapText="1"/>
    </xf>
    <xf numFmtId="0" fontId="1" fillId="7" borderId="27" xfId="0" applyFont="1" applyFill="1" applyBorder="1" applyAlignment="1" applyProtection="1">
      <alignment horizontal="center" vertical="center" wrapText="1"/>
    </xf>
    <xf numFmtId="0" fontId="1" fillId="7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4" fontId="1" fillId="0" borderId="30" xfId="0" applyNumberFormat="1" applyFont="1" applyBorder="1" applyAlignment="1" applyProtection="1">
      <alignment horizontal="center" vertical="center" wrapText="1"/>
    </xf>
    <xf numFmtId="0" fontId="1" fillId="10" borderId="44" xfId="0" applyFont="1" applyFill="1" applyBorder="1" applyAlignment="1" applyProtection="1">
      <alignment horizontal="center" vertical="center"/>
    </xf>
    <xf numFmtId="38" fontId="1" fillId="7" borderId="15" xfId="0" applyNumberFormat="1" applyFont="1" applyFill="1" applyBorder="1" applyAlignment="1" applyProtection="1">
      <alignment horizontal="center" vertical="center"/>
    </xf>
    <xf numFmtId="0" fontId="1" fillId="8" borderId="46" xfId="0" applyFont="1" applyFill="1" applyBorder="1" applyAlignment="1" applyProtection="1">
      <alignment horizontal="center" vertical="center"/>
    </xf>
    <xf numFmtId="0" fontId="2" fillId="6" borderId="45" xfId="0" applyFont="1" applyFill="1" applyBorder="1" applyAlignment="1" applyProtection="1">
      <alignment horizontal="center" vertical="center" wrapText="1"/>
    </xf>
    <xf numFmtId="0" fontId="2" fillId="6" borderId="47" xfId="0" applyFont="1" applyFill="1" applyBorder="1" applyAlignment="1" applyProtection="1">
      <alignment horizontal="center" vertical="center" wrapText="1"/>
    </xf>
    <xf numFmtId="0" fontId="1" fillId="7" borderId="48" xfId="0" applyFont="1" applyFill="1" applyBorder="1" applyAlignment="1" applyProtection="1">
      <alignment horizontal="center" vertical="center" wrapText="1"/>
    </xf>
    <xf numFmtId="0" fontId="1" fillId="7" borderId="49" xfId="0" applyFont="1" applyFill="1" applyBorder="1" applyAlignment="1" applyProtection="1">
      <alignment horizontal="center" vertical="center" wrapText="1"/>
    </xf>
    <xf numFmtId="0" fontId="1" fillId="7" borderId="47" xfId="0" applyFont="1" applyFill="1" applyBorder="1" applyAlignment="1" applyProtection="1">
      <alignment horizontal="center" vertical="center" wrapText="1"/>
    </xf>
    <xf numFmtId="0" fontId="1" fillId="7" borderId="50" xfId="0" applyFont="1" applyFill="1" applyBorder="1" applyAlignment="1" applyProtection="1">
      <alignment horizontal="center" vertical="center" wrapText="1"/>
    </xf>
    <xf numFmtId="0" fontId="2" fillId="3" borderId="51" xfId="0" applyFont="1" applyFill="1" applyBorder="1" applyAlignment="1" applyProtection="1">
      <alignment horizontal="center" vertical="center" wrapText="1"/>
    </xf>
    <xf numFmtId="4" fontId="1" fillId="0" borderId="26" xfId="0" applyNumberFormat="1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1" fillId="7" borderId="52" xfId="0" applyFont="1" applyFill="1" applyBorder="1" applyAlignment="1" applyProtection="1">
      <alignment horizontal="center" vertical="center" wrapText="1"/>
    </xf>
    <xf numFmtId="0" fontId="1" fillId="7" borderId="53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TableStyleLight1" xfId="1"/>
  </cellStyles>
  <dxfs count="3">
    <dxf>
      <font>
        <sz val="10"/>
        <name val="Arial"/>
      </font>
      <fill>
        <patternFill>
          <bgColor rgb="FFFF0000"/>
        </patternFill>
      </fill>
    </dxf>
    <dxf>
      <font>
        <sz val="10"/>
        <name val="Arial"/>
      </font>
      <fill>
        <patternFill>
          <bgColor rgb="FFFF0000"/>
        </patternFill>
      </fill>
    </dxf>
    <dxf>
      <font>
        <sz val="10"/>
        <name val="Arial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E5CC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MK26"/>
  <sheetViews>
    <sheetView windowProtection="1" view="pageBreakPreview" topLeftCell="F1" zoomScale="50" zoomScaleNormal="100" zoomScalePageLayoutView="50" workbookViewId="0">
      <pane ySplit="5" topLeftCell="A6" activePane="bottomLeft" state="frozen"/>
      <selection pane="bottomLeft" activeCell="M13" sqref="M13:M19"/>
    </sheetView>
  </sheetViews>
  <sheetFormatPr defaultRowHeight="18.75"/>
  <cols>
    <col min="1" max="1" width="6.7109375" style="1"/>
    <col min="2" max="2" width="19.42578125" style="2"/>
    <col min="3" max="3" width="30.7109375" style="2" bestFit="1" customWidth="1"/>
    <col min="4" max="4" width="54.7109375" style="2" bestFit="1" customWidth="1"/>
    <col min="5" max="5" width="28.7109375" style="2"/>
    <col min="6" max="6" width="39.42578125" style="2"/>
    <col min="7" max="7" width="43.42578125" style="2" bestFit="1" customWidth="1"/>
    <col min="8" max="8" width="41.140625" style="2"/>
    <col min="9" max="10" width="26.42578125" style="2"/>
    <col min="11" max="11" width="19.85546875" style="2"/>
    <col min="12" max="12" width="22.140625" style="2"/>
    <col min="13" max="13" width="25.5703125" style="2"/>
    <col min="14" max="17" width="19.85546875" style="2"/>
    <col min="18" max="18" width="19.85546875" style="3"/>
    <col min="19" max="19" width="8.5703125" style="2"/>
    <col min="20" max="1025" width="9.140625" style="2"/>
  </cols>
  <sheetData>
    <row r="1" spans="1:19" s="7" customFormat="1" ht="35.25" customHeight="1">
      <c r="A1" s="4"/>
      <c r="B1" s="115" t="s">
        <v>0</v>
      </c>
      <c r="C1" s="115"/>
      <c r="D1" s="115"/>
      <c r="E1" s="116" t="s">
        <v>1</v>
      </c>
      <c r="F1" s="116"/>
      <c r="G1" s="5">
        <v>41974</v>
      </c>
      <c r="H1" s="6" t="s">
        <v>70</v>
      </c>
      <c r="L1" s="7" t="s">
        <v>2</v>
      </c>
      <c r="M1" s="3">
        <f>+P1-N7</f>
        <v>0</v>
      </c>
      <c r="N1" s="8" t="s">
        <v>3</v>
      </c>
      <c r="O1" s="9"/>
      <c r="P1" s="10">
        <f>SUM(H7:M7)</f>
        <v>202.71</v>
      </c>
      <c r="Q1" s="3"/>
    </row>
    <row r="2" spans="1:19" ht="35.25" customHeight="1">
      <c r="A2" s="4"/>
      <c r="B2" s="117" t="s">
        <v>5</v>
      </c>
      <c r="C2" s="117"/>
      <c r="D2" s="117"/>
      <c r="E2" s="116" t="s">
        <v>6</v>
      </c>
      <c r="F2" s="116"/>
      <c r="G2" s="11"/>
      <c r="H2" s="11"/>
      <c r="I2" s="7"/>
      <c r="J2" s="7"/>
      <c r="K2" s="7"/>
      <c r="L2"/>
      <c r="M2"/>
      <c r="N2" s="12" t="s">
        <v>7</v>
      </c>
      <c r="O2" s="13"/>
      <c r="P2" s="14"/>
      <c r="Q2" s="3"/>
      <c r="R2"/>
      <c r="S2"/>
    </row>
    <row r="3" spans="1:19" ht="35.25" customHeight="1">
      <c r="A3" s="4"/>
      <c r="B3" s="117" t="s">
        <v>9</v>
      </c>
      <c r="C3" s="117"/>
      <c r="D3" s="117"/>
      <c r="E3" s="116" t="s">
        <v>8</v>
      </c>
      <c r="F3" s="116"/>
      <c r="G3"/>
      <c r="H3"/>
      <c r="I3" s="7"/>
      <c r="J3" s="7"/>
      <c r="K3" s="7"/>
      <c r="L3"/>
      <c r="M3"/>
      <c r="N3" s="12" t="s">
        <v>10</v>
      </c>
      <c r="O3" s="13"/>
      <c r="P3" s="14">
        <f>+O7</f>
        <v>149.65</v>
      </c>
      <c r="Q3" s="15"/>
      <c r="R3" s="16"/>
      <c r="S3"/>
    </row>
    <row r="4" spans="1:19" ht="35.25" customHeight="1">
      <c r="A4" s="4"/>
      <c r="B4"/>
      <c r="C4"/>
      <c r="D4"/>
      <c r="E4" s="16"/>
      <c r="F4" s="16"/>
      <c r="G4" s="12" t="s">
        <v>11</v>
      </c>
      <c r="H4" s="17" t="s">
        <v>50</v>
      </c>
      <c r="I4" s="18"/>
      <c r="J4" s="18"/>
      <c r="K4" s="18"/>
      <c r="N4" s="19" t="s">
        <v>12</v>
      </c>
      <c r="O4" s="20"/>
      <c r="P4" s="21"/>
      <c r="Q4" s="15"/>
      <c r="R4" s="16"/>
      <c r="S4"/>
    </row>
    <row r="5" spans="1:19" ht="33" customHeight="1">
      <c r="A5" s="4"/>
      <c r="B5" s="22" t="s">
        <v>13</v>
      </c>
      <c r="C5" s="23"/>
      <c r="D5" s="24"/>
      <c r="E5" s="25">
        <v>8</v>
      </c>
      <c r="F5" s="16"/>
      <c r="G5" s="12" t="s">
        <v>14</v>
      </c>
      <c r="H5" s="17">
        <v>1.1100000000000001</v>
      </c>
      <c r="I5"/>
      <c r="J5"/>
      <c r="K5"/>
      <c r="L5"/>
      <c r="M5"/>
      <c r="N5" s="126" t="s">
        <v>15</v>
      </c>
      <c r="O5" s="126"/>
      <c r="P5" s="26">
        <f>P1-P2-P3-P4</f>
        <v>53.06</v>
      </c>
      <c r="Q5" s="15"/>
      <c r="R5" s="16"/>
      <c r="S5"/>
    </row>
    <row r="6" spans="1:19" ht="31.5" customHeight="1">
      <c r="A6" s="4"/>
      <c r="B6" s="27" t="s">
        <v>16</v>
      </c>
      <c r="C6" s="27"/>
      <c r="D6" s="27"/>
      <c r="E6" s="16"/>
      <c r="F6" s="16"/>
      <c r="G6" s="12" t="s">
        <v>49</v>
      </c>
      <c r="H6" s="28">
        <v>11.11</v>
      </c>
      <c r="I6"/>
      <c r="J6"/>
      <c r="K6"/>
      <c r="L6"/>
      <c r="M6"/>
      <c r="N6"/>
      <c r="O6"/>
      <c r="P6"/>
      <c r="Q6"/>
      <c r="R6" s="15"/>
      <c r="S6" s="16"/>
    </row>
    <row r="7" spans="1:19" ht="27" customHeight="1">
      <c r="A7" s="29"/>
      <c r="B7" s="30"/>
      <c r="C7" s="30"/>
      <c r="D7" s="31" t="s">
        <v>18</v>
      </c>
      <c r="E7" s="127" t="s">
        <v>19</v>
      </c>
      <c r="F7" s="127"/>
      <c r="G7" s="32">
        <f t="shared" ref="G7:O7" si="0">SUM(G11:G20)</f>
        <v>0</v>
      </c>
      <c r="H7" s="32">
        <f t="shared" si="0"/>
        <v>53.06</v>
      </c>
      <c r="I7" s="33">
        <f t="shared" si="0"/>
        <v>0</v>
      </c>
      <c r="J7" s="34">
        <f t="shared" si="0"/>
        <v>0</v>
      </c>
      <c r="K7" s="35">
        <f t="shared" si="0"/>
        <v>120</v>
      </c>
      <c r="L7" s="35">
        <f t="shared" si="0"/>
        <v>0</v>
      </c>
      <c r="M7" s="35">
        <f t="shared" si="0"/>
        <v>29.650000000000002</v>
      </c>
      <c r="N7" s="35">
        <f t="shared" si="0"/>
        <v>202.71</v>
      </c>
      <c r="O7" s="36">
        <f t="shared" si="0"/>
        <v>149.65</v>
      </c>
      <c r="P7" s="15">
        <f>+N7-SUM(I7:M7)</f>
        <v>53.06</v>
      </c>
      <c r="Q7"/>
      <c r="R7"/>
    </row>
    <row r="8" spans="1:19" s="2" customFormat="1" ht="36" customHeight="1">
      <c r="A8" s="118"/>
      <c r="B8" s="37"/>
      <c r="C8" s="119" t="s">
        <v>20</v>
      </c>
      <c r="D8" s="120" t="s">
        <v>21</v>
      </c>
      <c r="E8" s="121" t="s">
        <v>22</v>
      </c>
      <c r="F8" s="122" t="s">
        <v>23</v>
      </c>
      <c r="G8" s="128" t="s">
        <v>24</v>
      </c>
      <c r="H8" s="129" t="s">
        <v>25</v>
      </c>
      <c r="I8" s="130" t="s">
        <v>26</v>
      </c>
      <c r="J8" s="130" t="s">
        <v>27</v>
      </c>
      <c r="K8" s="130" t="s">
        <v>28</v>
      </c>
      <c r="L8" s="131" t="s">
        <v>29</v>
      </c>
      <c r="M8" s="131"/>
      <c r="N8" s="132" t="s">
        <v>30</v>
      </c>
      <c r="O8" s="133" t="s">
        <v>31</v>
      </c>
      <c r="P8" s="123" t="s">
        <v>32</v>
      </c>
      <c r="Q8"/>
    </row>
    <row r="9" spans="1:19" s="2" customFormat="1" ht="36" customHeight="1">
      <c r="A9" s="118"/>
      <c r="B9" s="37" t="s">
        <v>33</v>
      </c>
      <c r="C9" s="119"/>
      <c r="D9" s="120"/>
      <c r="E9" s="120"/>
      <c r="F9" s="122"/>
      <c r="G9" s="128"/>
      <c r="H9" s="129"/>
      <c r="I9" s="130" t="s">
        <v>26</v>
      </c>
      <c r="J9" s="130"/>
      <c r="K9" s="130" t="s">
        <v>34</v>
      </c>
      <c r="L9" s="124" t="s">
        <v>35</v>
      </c>
      <c r="M9" s="125" t="s">
        <v>36</v>
      </c>
      <c r="N9" s="132"/>
      <c r="O9" s="133"/>
      <c r="P9" s="123"/>
      <c r="Q9"/>
    </row>
    <row r="10" spans="1:19" s="2" customFormat="1" ht="37.5" customHeight="1">
      <c r="A10" s="118"/>
      <c r="B10" s="38"/>
      <c r="C10" s="119"/>
      <c r="D10" s="120"/>
      <c r="E10" s="120"/>
      <c r="F10" s="122"/>
      <c r="G10" s="39" t="s">
        <v>37</v>
      </c>
      <c r="H10" s="129"/>
      <c r="I10" s="130"/>
      <c r="J10" s="130"/>
      <c r="K10" s="130"/>
      <c r="L10" s="124"/>
      <c r="M10" s="125"/>
      <c r="N10" s="132"/>
      <c r="O10" s="133"/>
      <c r="P10" s="123"/>
      <c r="Q10"/>
    </row>
    <row r="11" spans="1:19" s="2" customFormat="1" ht="30" customHeight="1">
      <c r="A11" s="52">
        <v>1</v>
      </c>
      <c r="B11" s="41">
        <v>41986</v>
      </c>
      <c r="C11" s="42" t="s">
        <v>54</v>
      </c>
      <c r="D11" s="86" t="s">
        <v>61</v>
      </c>
      <c r="E11" s="43" t="s">
        <v>66</v>
      </c>
      <c r="F11" s="43" t="s">
        <v>38</v>
      </c>
      <c r="G11" s="54"/>
      <c r="H11" s="44">
        <v>26.53</v>
      </c>
      <c r="I11" s="45"/>
      <c r="J11" s="45"/>
      <c r="K11" s="46"/>
      <c r="L11" s="47"/>
      <c r="M11" s="48"/>
      <c r="N11" s="49">
        <f t="shared" ref="N11:N19" si="1">SUM(H11:M11)</f>
        <v>26.53</v>
      </c>
      <c r="O11" s="55"/>
      <c r="P11" s="51" t="str">
        <f t="shared" ref="P11:P12" si="2">IF($F11="Milano","X","")</f>
        <v>X</v>
      </c>
      <c r="Q11"/>
    </row>
    <row r="12" spans="1:19" s="2" customFormat="1" ht="30" customHeight="1">
      <c r="A12" s="52">
        <v>2</v>
      </c>
      <c r="B12" s="41">
        <v>41986</v>
      </c>
      <c r="C12" s="42" t="s">
        <v>54</v>
      </c>
      <c r="D12" s="86" t="s">
        <v>61</v>
      </c>
      <c r="E12" s="43" t="s">
        <v>66</v>
      </c>
      <c r="F12" s="43" t="s">
        <v>38</v>
      </c>
      <c r="G12" s="54"/>
      <c r="H12" s="44">
        <v>26.53</v>
      </c>
      <c r="I12" s="45"/>
      <c r="J12" s="45"/>
      <c r="K12" s="46"/>
      <c r="L12" s="47"/>
      <c r="M12" s="48"/>
      <c r="N12" s="49">
        <f t="shared" si="1"/>
        <v>26.53</v>
      </c>
      <c r="O12" s="55"/>
      <c r="P12" s="51" t="str">
        <f t="shared" si="2"/>
        <v>X</v>
      </c>
      <c r="Q12"/>
    </row>
    <row r="13" spans="1:19" s="2" customFormat="1" ht="30" customHeight="1">
      <c r="A13" s="52">
        <v>3</v>
      </c>
      <c r="B13" s="41">
        <v>41986</v>
      </c>
      <c r="C13" s="42" t="s">
        <v>54</v>
      </c>
      <c r="D13" s="42" t="s">
        <v>52</v>
      </c>
      <c r="E13" s="43" t="s">
        <v>66</v>
      </c>
      <c r="F13" s="43" t="s">
        <v>38</v>
      </c>
      <c r="G13" s="54"/>
      <c r="H13" s="44"/>
      <c r="I13" s="45"/>
      <c r="J13" s="45"/>
      <c r="K13" s="46"/>
      <c r="L13" s="47"/>
      <c r="M13" s="48">
        <v>3.9</v>
      </c>
      <c r="N13" s="49">
        <f t="shared" si="1"/>
        <v>3.9</v>
      </c>
      <c r="O13" s="55">
        <v>3.9</v>
      </c>
      <c r="P13" s="51"/>
      <c r="Q13"/>
    </row>
    <row r="14" spans="1:19" s="2" customFormat="1" ht="30" customHeight="1">
      <c r="A14" s="52">
        <v>4</v>
      </c>
      <c r="B14" s="41">
        <v>41986</v>
      </c>
      <c r="C14" s="42" t="s">
        <v>54</v>
      </c>
      <c r="D14" s="42" t="s">
        <v>62</v>
      </c>
      <c r="E14" s="43" t="s">
        <v>63</v>
      </c>
      <c r="F14" s="43" t="s">
        <v>64</v>
      </c>
      <c r="G14" s="54"/>
      <c r="H14" s="44"/>
      <c r="I14" s="45"/>
      <c r="J14" s="45"/>
      <c r="K14" s="46"/>
      <c r="L14" s="47"/>
      <c r="M14" s="48">
        <v>10.9</v>
      </c>
      <c r="N14" s="49">
        <f>SUM(H14:M14)</f>
        <v>10.9</v>
      </c>
      <c r="O14" s="55">
        <v>10.9</v>
      </c>
      <c r="P14" s="51"/>
      <c r="Q14"/>
    </row>
    <row r="15" spans="1:19" s="2" customFormat="1" ht="30" customHeight="1">
      <c r="A15" s="52">
        <v>5</v>
      </c>
      <c r="B15" s="41">
        <v>41986</v>
      </c>
      <c r="C15" s="42" t="s">
        <v>54</v>
      </c>
      <c r="D15" s="86" t="s">
        <v>69</v>
      </c>
      <c r="E15" s="43" t="s">
        <v>63</v>
      </c>
      <c r="F15" s="43" t="s">
        <v>64</v>
      </c>
      <c r="G15" s="54"/>
      <c r="H15" s="44"/>
      <c r="I15" s="45"/>
      <c r="J15" s="45"/>
      <c r="K15" s="46">
        <v>10</v>
      </c>
      <c r="L15" s="47"/>
      <c r="M15" s="48"/>
      <c r="N15" s="49">
        <f t="shared" si="1"/>
        <v>10</v>
      </c>
      <c r="O15" s="55">
        <v>10</v>
      </c>
      <c r="P15" s="51"/>
      <c r="Q15"/>
    </row>
    <row r="16" spans="1:19" s="2" customFormat="1" ht="30" customHeight="1">
      <c r="A16" s="52">
        <v>6</v>
      </c>
      <c r="B16" s="41">
        <v>41986</v>
      </c>
      <c r="C16" s="42" t="s">
        <v>54</v>
      </c>
      <c r="D16" s="86" t="s">
        <v>47</v>
      </c>
      <c r="E16" s="43" t="s">
        <v>63</v>
      </c>
      <c r="F16" s="43" t="s">
        <v>64</v>
      </c>
      <c r="G16" s="54"/>
      <c r="H16" s="44"/>
      <c r="I16" s="45"/>
      <c r="J16" s="45"/>
      <c r="K16" s="46"/>
      <c r="L16" s="47"/>
      <c r="M16" s="48">
        <v>6.3</v>
      </c>
      <c r="N16" s="49">
        <f t="shared" si="1"/>
        <v>6.3</v>
      </c>
      <c r="O16" s="55">
        <v>6.3</v>
      </c>
      <c r="P16" s="51"/>
      <c r="Q16"/>
    </row>
    <row r="17" spans="1:17" s="2" customFormat="1" ht="30" customHeight="1">
      <c r="A17" s="52">
        <v>7</v>
      </c>
      <c r="B17" s="41">
        <v>41986</v>
      </c>
      <c r="C17" s="42" t="s">
        <v>54</v>
      </c>
      <c r="D17" s="86" t="s">
        <v>65</v>
      </c>
      <c r="E17" s="43" t="s">
        <v>66</v>
      </c>
      <c r="F17" s="43" t="s">
        <v>38</v>
      </c>
      <c r="G17" s="54"/>
      <c r="H17" s="44"/>
      <c r="I17" s="45"/>
      <c r="J17" s="45"/>
      <c r="K17" s="46">
        <v>10</v>
      </c>
      <c r="L17" s="47"/>
      <c r="M17" s="47"/>
      <c r="N17" s="49">
        <v>10</v>
      </c>
      <c r="O17" s="55">
        <v>10</v>
      </c>
      <c r="P17" s="51"/>
      <c r="Q17"/>
    </row>
    <row r="18" spans="1:17" s="2" customFormat="1" ht="30" customHeight="1">
      <c r="A18" s="52">
        <v>8</v>
      </c>
      <c r="B18" s="41">
        <v>41986</v>
      </c>
      <c r="C18" s="42" t="s">
        <v>54</v>
      </c>
      <c r="D18" s="53" t="s">
        <v>71</v>
      </c>
      <c r="E18" s="43" t="s">
        <v>66</v>
      </c>
      <c r="F18" s="43" t="s">
        <v>38</v>
      </c>
      <c r="G18" s="57"/>
      <c r="H18" s="44"/>
      <c r="I18" s="45"/>
      <c r="J18" s="45"/>
      <c r="K18" s="46">
        <v>100</v>
      </c>
      <c r="L18" s="47"/>
      <c r="M18" s="47"/>
      <c r="N18" s="49">
        <v>100</v>
      </c>
      <c r="O18" s="55">
        <v>100</v>
      </c>
      <c r="P18" s="51"/>
      <c r="Q18"/>
    </row>
    <row r="19" spans="1:17" s="2" customFormat="1" ht="30" customHeight="1">
      <c r="A19" s="52">
        <v>9</v>
      </c>
      <c r="B19" s="56">
        <v>41987</v>
      </c>
      <c r="C19" s="42" t="s">
        <v>54</v>
      </c>
      <c r="D19" s="53" t="s">
        <v>62</v>
      </c>
      <c r="E19" s="43" t="s">
        <v>67</v>
      </c>
      <c r="F19" s="43" t="s">
        <v>68</v>
      </c>
      <c r="G19" s="57"/>
      <c r="H19" s="44"/>
      <c r="I19" s="45"/>
      <c r="J19" s="45"/>
      <c r="K19" s="46"/>
      <c r="L19" s="47"/>
      <c r="M19" s="47">
        <v>8.5500000000000007</v>
      </c>
      <c r="N19" s="49">
        <f t="shared" si="1"/>
        <v>8.5500000000000007</v>
      </c>
      <c r="O19" s="55">
        <v>8.5500000000000007</v>
      </c>
      <c r="P19" s="51"/>
      <c r="Q19"/>
    </row>
    <row r="20" spans="1:17" s="7" customFormat="1" ht="30" customHeight="1">
      <c r="A20" s="52">
        <v>10</v>
      </c>
      <c r="B20" s="56"/>
      <c r="C20" s="42"/>
      <c r="D20" s="53"/>
      <c r="E20" s="43"/>
      <c r="F20" s="43"/>
      <c r="G20" s="57"/>
      <c r="H20" s="44"/>
      <c r="I20" s="45"/>
      <c r="J20" s="45"/>
      <c r="K20" s="46"/>
      <c r="L20" s="47"/>
      <c r="M20" s="47"/>
      <c r="N20" s="49"/>
      <c r="O20" s="55"/>
      <c r="P20" s="51"/>
      <c r="Q20"/>
    </row>
    <row r="21" spans="1:17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>
      <c r="A22" s="59"/>
      <c r="B22" s="60"/>
      <c r="C22" s="60"/>
      <c r="D22" s="60"/>
      <c r="E22" s="60"/>
      <c r="F22" s="60"/>
      <c r="G22" s="60"/>
      <c r="H22" s="60"/>
      <c r="I22" s="60"/>
      <c r="J22" s="61"/>
      <c r="K22" s="61"/>
      <c r="L22" s="60"/>
      <c r="M22" s="60"/>
      <c r="N22" s="60"/>
      <c r="O22" s="60"/>
      <c r="P22" s="61"/>
      <c r="Q22" s="3"/>
    </row>
    <row r="23" spans="1:17">
      <c r="A23" s="62"/>
      <c r="B23" s="63"/>
      <c r="C23" s="64"/>
      <c r="D23" s="65"/>
      <c r="E23" s="65"/>
      <c r="F23" s="66"/>
      <c r="G23" s="67"/>
      <c r="H23" s="68"/>
      <c r="I23" s="69"/>
      <c r="J23" s="61"/>
      <c r="K23" s="61"/>
      <c r="L23" s="69"/>
      <c r="M23" s="69"/>
      <c r="N23" s="70"/>
      <c r="O23" s="71"/>
      <c r="P23" s="61"/>
      <c r="Q23" s="3"/>
    </row>
    <row r="24" spans="1:17">
      <c r="A24" s="59"/>
      <c r="B24" s="72" t="s">
        <v>39</v>
      </c>
      <c r="C24" s="72"/>
      <c r="D24" s="72"/>
      <c r="E24" s="60"/>
      <c r="F24" s="60"/>
      <c r="G24" s="72" t="s">
        <v>40</v>
      </c>
      <c r="H24" s="72"/>
      <c r="I24" s="72"/>
      <c r="J24" s="61"/>
      <c r="K24" s="61"/>
      <c r="L24" s="72" t="s">
        <v>41</v>
      </c>
      <c r="M24" s="72"/>
      <c r="N24" s="72"/>
      <c r="O24" s="60"/>
      <c r="P24" s="61"/>
      <c r="Q24" s="3"/>
    </row>
    <row r="25" spans="1:17">
      <c r="A25" s="59"/>
      <c r="B25" s="60"/>
      <c r="C25" s="60"/>
      <c r="D25" s="60"/>
      <c r="E25" s="60"/>
      <c r="F25" s="60"/>
      <c r="G25" s="60"/>
      <c r="H25" s="60"/>
      <c r="I25" s="60"/>
      <c r="J25" s="61"/>
      <c r="K25" s="61"/>
      <c r="L25" s="60"/>
      <c r="M25" s="60"/>
      <c r="N25" s="60"/>
      <c r="O25" s="60"/>
      <c r="P25" s="61"/>
      <c r="Q25" s="3"/>
    </row>
    <row r="26" spans="1:17">
      <c r="A26" s="59"/>
      <c r="B26" s="60"/>
      <c r="C26" s="60"/>
      <c r="D26" s="60"/>
      <c r="E26" s="60"/>
      <c r="F26" s="60"/>
      <c r="G26" s="60"/>
      <c r="H26" s="60"/>
      <c r="I26" s="60"/>
      <c r="J26" s="61"/>
      <c r="K26" s="61"/>
      <c r="L26" s="60"/>
      <c r="M26" s="60"/>
      <c r="N26" s="60"/>
      <c r="O26" s="60"/>
      <c r="P26" s="61"/>
      <c r="Q26" s="3"/>
    </row>
  </sheetData>
  <mergeCells count="24">
    <mergeCell ref="P8:P10"/>
    <mergeCell ref="L9:L10"/>
    <mergeCell ref="M9:M10"/>
    <mergeCell ref="N5:O5"/>
    <mergeCell ref="E7:F7"/>
    <mergeCell ref="G8:G9"/>
    <mergeCell ref="H8:H10"/>
    <mergeCell ref="I8:I10"/>
    <mergeCell ref="J8:J10"/>
    <mergeCell ref="K8:K10"/>
    <mergeCell ref="L8:M8"/>
    <mergeCell ref="N8:N10"/>
    <mergeCell ref="O8:O10"/>
    <mergeCell ref="A8:A10"/>
    <mergeCell ref="C8:C10"/>
    <mergeCell ref="D8:D10"/>
    <mergeCell ref="E8:E10"/>
    <mergeCell ref="F8:F10"/>
    <mergeCell ref="B1:D1"/>
    <mergeCell ref="E1:F1"/>
    <mergeCell ref="B2:D2"/>
    <mergeCell ref="E2:F2"/>
    <mergeCell ref="B3:D3"/>
    <mergeCell ref="E3:F3"/>
  </mergeCells>
  <conditionalFormatting sqref="M1">
    <cfRule type="cellIs" dxfId="2" priority="2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23 N11:N20">
      <formula1>0</formula1>
      <formula2>0</formula2>
    </dataValidation>
    <dataValidation type="decimal" operator="greaterThanOrEqual" allowBlank="1" showErrorMessage="1" errorTitle="Valore" error="Inserire un numero maggiore o uguale a 0 (zero)!" sqref="H23:M23 H11:J20 L11:M15 K16:M20">
      <formula1>0</formula1>
      <formula2>0</formula2>
    </dataValidation>
    <dataValidation type="textLength" operator="greaterThan" allowBlank="1" showErrorMessage="1" sqref="D23:E23">
      <formula1>1</formula1>
      <formula2>0</formula2>
    </dataValidation>
    <dataValidation type="textLength" operator="greaterThan" sqref="F23 G18:G20">
      <formula1>1</formula1>
      <formula2>0</formula2>
    </dataValidation>
    <dataValidation type="date" operator="greaterThanOrEqual" showErrorMessage="1" errorTitle="Data" error="Inserire una data superiore al 1/11/2000" sqref="B23 B11:B18">
      <formula1>36831</formula1>
      <formula2>0</formula2>
    </dataValidation>
    <dataValidation type="textLength" operator="greaterThan" allowBlank="1" sqref="C23 D18:D20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6" firstPageNumber="0" orientation="landscape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MK35"/>
  <sheetViews>
    <sheetView windowProtection="1" view="pageBreakPreview" topLeftCell="E1" zoomScale="40" zoomScaleNormal="100" zoomScaleSheetLayoutView="40" zoomScalePageLayoutView="50" workbookViewId="0">
      <pane ySplit="5" topLeftCell="A9" activePane="bottomLeft" state="frozen"/>
      <selection pane="bottomLeft" activeCell="R22" activeCellId="1" sqref="R12 R22:R28"/>
    </sheetView>
  </sheetViews>
  <sheetFormatPr defaultRowHeight="18.75"/>
  <cols>
    <col min="1" max="1" width="6.7109375" style="1"/>
    <col min="2" max="2" width="16.5703125" style="2"/>
    <col min="3" max="3" width="30.7109375" style="2" bestFit="1" customWidth="1"/>
    <col min="4" max="4" width="49" style="2" bestFit="1" customWidth="1"/>
    <col min="5" max="5" width="22.85546875" style="2"/>
    <col min="6" max="6" width="42.85546875" style="2"/>
    <col min="7" max="7" width="31.42578125" style="2" bestFit="1" customWidth="1"/>
    <col min="8" max="8" width="26.42578125" style="2"/>
    <col min="9" max="9" width="22.42578125" style="2"/>
    <col min="10" max="11" width="25.85546875" style="2"/>
    <col min="12" max="12" width="25.5703125" style="2"/>
    <col min="13" max="13" width="19.85546875" style="2"/>
    <col min="14" max="14" width="30.7109375" style="2"/>
    <col min="15" max="15" width="27.28515625" style="2"/>
    <col min="16" max="16" width="24.140625" style="2" bestFit="1" customWidth="1"/>
    <col min="17" max="17" width="0" style="3" hidden="1"/>
    <col min="18" max="18" width="31.140625" style="2"/>
    <col min="19" max="1025" width="9.140625" style="2"/>
  </cols>
  <sheetData>
    <row r="1" spans="1:18" s="7" customFormat="1" ht="65.25" customHeight="1">
      <c r="A1" s="4"/>
      <c r="B1" s="115" t="s">
        <v>0</v>
      </c>
      <c r="C1" s="115"/>
      <c r="D1" s="116" t="s">
        <v>1</v>
      </c>
      <c r="E1" s="116"/>
      <c r="F1" s="5">
        <v>41974</v>
      </c>
      <c r="G1" s="6" t="s">
        <v>72</v>
      </c>
      <c r="L1" s="7" t="s">
        <v>2</v>
      </c>
      <c r="M1" s="3">
        <f>+P1-N7</f>
        <v>0</v>
      </c>
      <c r="N1" s="8" t="s">
        <v>3</v>
      </c>
      <c r="O1" s="9"/>
      <c r="P1" s="73">
        <f>SUM(H7:M7)</f>
        <v>257350</v>
      </c>
      <c r="Q1" s="3" t="s">
        <v>4</v>
      </c>
      <c r="R1" s="110">
        <f>SUM(R11:R12,R15,R17:R28)</f>
        <v>340.54</v>
      </c>
    </row>
    <row r="2" spans="1:18" ht="57.75" customHeight="1">
      <c r="A2" s="4"/>
      <c r="B2" s="117" t="s">
        <v>5</v>
      </c>
      <c r="C2" s="117"/>
      <c r="D2" s="116" t="s">
        <v>6</v>
      </c>
      <c r="E2" s="116"/>
      <c r="F2" s="11"/>
      <c r="G2" s="11"/>
      <c r="H2" s="7"/>
      <c r="I2" s="7"/>
      <c r="J2" s="7"/>
      <c r="K2" s="7"/>
      <c r="L2"/>
      <c r="M2"/>
      <c r="N2" s="12" t="s">
        <v>7</v>
      </c>
      <c r="O2" s="13"/>
      <c r="P2" s="74">
        <v>42100</v>
      </c>
      <c r="Q2" s="3" t="s">
        <v>8</v>
      </c>
      <c r="R2" s="110">
        <v>54.58</v>
      </c>
    </row>
    <row r="3" spans="1:18" ht="35.25" customHeight="1">
      <c r="A3" s="4"/>
      <c r="B3" s="117" t="s">
        <v>9</v>
      </c>
      <c r="C3" s="117"/>
      <c r="D3" s="116" t="s">
        <v>8</v>
      </c>
      <c r="E3" s="116"/>
      <c r="F3"/>
      <c r="G3"/>
      <c r="H3" s="7"/>
      <c r="I3" s="7"/>
      <c r="J3" s="7"/>
      <c r="K3" s="7"/>
      <c r="L3"/>
      <c r="M3"/>
      <c r="N3" s="12" t="s">
        <v>10</v>
      </c>
      <c r="O3" s="13"/>
      <c r="P3" s="74">
        <f>+O7</f>
        <v>215250</v>
      </c>
      <c r="Q3" s="15"/>
      <c r="R3" s="110">
        <f>SUM(R11:R16)</f>
        <v>285.95999999999998</v>
      </c>
    </row>
    <row r="4" spans="1:18" ht="35.25" customHeight="1">
      <c r="A4" s="4"/>
      <c r="B4"/>
      <c r="C4"/>
      <c r="D4" s="16"/>
      <c r="E4" s="16"/>
      <c r="F4" s="12" t="s">
        <v>11</v>
      </c>
      <c r="G4" s="75">
        <v>1</v>
      </c>
      <c r="H4" s="18"/>
      <c r="I4" s="18"/>
      <c r="N4" s="19" t="s">
        <v>12</v>
      </c>
      <c r="O4" s="20"/>
      <c r="P4" s="21"/>
      <c r="Q4" s="15"/>
      <c r="R4" s="110"/>
    </row>
    <row r="5" spans="1:18" ht="43.5" customHeight="1">
      <c r="A5" s="4"/>
      <c r="B5" s="22" t="s">
        <v>13</v>
      </c>
      <c r="C5" s="24"/>
      <c r="D5" s="25">
        <v>18</v>
      </c>
      <c r="E5" s="16"/>
      <c r="F5" s="12" t="s">
        <v>14</v>
      </c>
      <c r="G5" s="75">
        <v>1.1100000000000001</v>
      </c>
      <c r="H5"/>
      <c r="I5"/>
      <c r="J5"/>
      <c r="K5"/>
      <c r="L5"/>
      <c r="M5"/>
      <c r="N5" s="126" t="s">
        <v>15</v>
      </c>
      <c r="O5" s="126"/>
      <c r="P5" s="76">
        <f>P1-P2-P3-P4</f>
        <v>0</v>
      </c>
      <c r="Q5" s="15"/>
      <c r="R5" s="110">
        <f>R1-R2-R3</f>
        <v>0</v>
      </c>
    </row>
    <row r="6" spans="1:18" ht="43.5" customHeight="1">
      <c r="A6" s="4"/>
      <c r="B6" s="77" t="s">
        <v>57</v>
      </c>
      <c r="C6" s="77"/>
      <c r="D6" s="16"/>
      <c r="E6" s="16"/>
      <c r="F6" s="12" t="s">
        <v>17</v>
      </c>
      <c r="G6" s="78">
        <v>11.11</v>
      </c>
      <c r="H6"/>
      <c r="I6"/>
      <c r="J6"/>
      <c r="K6"/>
      <c r="L6"/>
      <c r="M6"/>
      <c r="N6"/>
      <c r="O6"/>
      <c r="P6"/>
      <c r="Q6" s="15"/>
      <c r="R6"/>
    </row>
    <row r="7" spans="1:18" ht="27" customHeight="1">
      <c r="A7" s="134" t="s">
        <v>42</v>
      </c>
      <c r="B7" s="134"/>
      <c r="C7" s="134"/>
      <c r="D7" s="135" t="s">
        <v>19</v>
      </c>
      <c r="E7" s="135"/>
      <c r="F7" s="135"/>
      <c r="G7" s="79">
        <f t="shared" ref="G7:O7" si="0">SUM(G11:G30)</f>
        <v>0</v>
      </c>
      <c r="H7" s="80">
        <f t="shared" si="0"/>
        <v>0</v>
      </c>
      <c r="I7" s="81">
        <f t="shared" si="0"/>
        <v>0</v>
      </c>
      <c r="J7" s="81">
        <f t="shared" si="0"/>
        <v>140710</v>
      </c>
      <c r="K7" s="81">
        <f t="shared" si="0"/>
        <v>0</v>
      </c>
      <c r="L7" s="81">
        <f t="shared" si="0"/>
        <v>0</v>
      </c>
      <c r="M7" s="82">
        <f t="shared" si="0"/>
        <v>116640</v>
      </c>
      <c r="N7" s="83">
        <f t="shared" si="0"/>
        <v>257350</v>
      </c>
      <c r="O7" s="84">
        <f t="shared" si="0"/>
        <v>215250</v>
      </c>
      <c r="P7" s="15">
        <f>+N7-SUM(H7:M7)</f>
        <v>0</v>
      </c>
      <c r="Q7"/>
      <c r="R7"/>
    </row>
    <row r="8" spans="1:18" s="2" customFormat="1" ht="36" customHeight="1">
      <c r="A8" s="136"/>
      <c r="B8" s="121" t="s">
        <v>33</v>
      </c>
      <c r="C8" s="121" t="s">
        <v>20</v>
      </c>
      <c r="D8" s="137" t="s">
        <v>21</v>
      </c>
      <c r="E8" s="121" t="s">
        <v>43</v>
      </c>
      <c r="F8" s="138" t="s">
        <v>44</v>
      </c>
      <c r="G8" s="139" t="s">
        <v>24</v>
      </c>
      <c r="H8" s="140" t="s">
        <v>25</v>
      </c>
      <c r="I8" s="141" t="s">
        <v>26</v>
      </c>
      <c r="J8" s="130" t="s">
        <v>27</v>
      </c>
      <c r="K8" s="130" t="s">
        <v>28</v>
      </c>
      <c r="L8" s="142" t="s">
        <v>45</v>
      </c>
      <c r="M8" s="142"/>
      <c r="N8" s="143" t="s">
        <v>30</v>
      </c>
      <c r="O8" s="144" t="s">
        <v>31</v>
      </c>
      <c r="P8" s="123" t="s">
        <v>32</v>
      </c>
      <c r="R8" s="145" t="s">
        <v>46</v>
      </c>
    </row>
    <row r="9" spans="1:18" s="2" customFormat="1" ht="36" customHeight="1">
      <c r="A9" s="136"/>
      <c r="B9" s="121" t="s">
        <v>33</v>
      </c>
      <c r="C9" s="121"/>
      <c r="D9" s="137"/>
      <c r="E9" s="121"/>
      <c r="F9" s="138"/>
      <c r="G9" s="139"/>
      <c r="H9" s="140" t="s">
        <v>26</v>
      </c>
      <c r="I9" s="141" t="s">
        <v>26</v>
      </c>
      <c r="J9" s="130"/>
      <c r="K9" s="130" t="s">
        <v>34</v>
      </c>
      <c r="L9" s="146" t="s">
        <v>35</v>
      </c>
      <c r="M9" s="147" t="s">
        <v>36</v>
      </c>
      <c r="N9" s="143"/>
      <c r="O9" s="144"/>
      <c r="P9" s="123"/>
      <c r="R9" s="145"/>
    </row>
    <row r="10" spans="1:18" s="2" customFormat="1" ht="37.5" customHeight="1">
      <c r="A10" s="136"/>
      <c r="B10" s="121"/>
      <c r="C10" s="121"/>
      <c r="D10" s="137"/>
      <c r="E10" s="121"/>
      <c r="F10" s="138"/>
      <c r="G10" s="85" t="s">
        <v>37</v>
      </c>
      <c r="H10" s="140"/>
      <c r="I10" s="141"/>
      <c r="J10" s="141"/>
      <c r="K10" s="141"/>
      <c r="L10" s="146"/>
      <c r="M10" s="147"/>
      <c r="N10" s="143"/>
      <c r="O10" s="144"/>
      <c r="P10" s="123"/>
      <c r="R10" s="145"/>
    </row>
    <row r="11" spans="1:18" s="2" customFormat="1" ht="30" customHeight="1">
      <c r="A11" s="40">
        <v>1</v>
      </c>
      <c r="B11" s="41">
        <v>41987</v>
      </c>
      <c r="C11" s="42" t="s">
        <v>54</v>
      </c>
      <c r="D11" s="86" t="s">
        <v>48</v>
      </c>
      <c r="E11" s="86" t="s">
        <v>55</v>
      </c>
      <c r="F11" s="87" t="s">
        <v>56</v>
      </c>
      <c r="G11" s="88"/>
      <c r="H11" s="89"/>
      <c r="I11" s="46"/>
      <c r="J11" s="58"/>
      <c r="K11" s="90"/>
      <c r="L11" s="90"/>
      <c r="M11" s="2">
        <v>57600</v>
      </c>
      <c r="N11" s="49">
        <f>SUM(H11:M11)</f>
        <v>57600</v>
      </c>
      <c r="O11" s="50">
        <v>57600</v>
      </c>
      <c r="P11" s="51"/>
      <c r="R11" s="91">
        <v>76.2</v>
      </c>
    </row>
    <row r="12" spans="1:18" s="7" customFormat="1" ht="30" customHeight="1">
      <c r="A12" s="40">
        <v>2</v>
      </c>
      <c r="B12" s="41">
        <v>41987</v>
      </c>
      <c r="C12" s="42" t="s">
        <v>54</v>
      </c>
      <c r="D12" s="86" t="s">
        <v>51</v>
      </c>
      <c r="E12" s="86" t="s">
        <v>55</v>
      </c>
      <c r="F12" s="87" t="s">
        <v>56</v>
      </c>
      <c r="G12" s="88"/>
      <c r="H12" s="89"/>
      <c r="I12" s="46"/>
      <c r="J12" s="96">
        <v>22000</v>
      </c>
      <c r="K12" s="90"/>
      <c r="L12" s="90"/>
      <c r="N12" s="49">
        <v>22000</v>
      </c>
      <c r="O12" s="50">
        <v>22000</v>
      </c>
      <c r="P12" s="51"/>
      <c r="R12" s="91">
        <v>29.11</v>
      </c>
    </row>
    <row r="13" spans="1:18" s="7" customFormat="1" ht="30" customHeight="1">
      <c r="A13" s="40">
        <v>3</v>
      </c>
      <c r="B13" s="41">
        <v>41987</v>
      </c>
      <c r="C13" s="42" t="s">
        <v>54</v>
      </c>
      <c r="D13" s="42" t="s">
        <v>58</v>
      </c>
      <c r="E13" s="86" t="s">
        <v>55</v>
      </c>
      <c r="F13" s="87" t="s">
        <v>56</v>
      </c>
      <c r="G13" s="88"/>
      <c r="H13" s="89"/>
      <c r="I13" s="46"/>
      <c r="J13" s="96"/>
      <c r="K13" s="90"/>
      <c r="L13" s="90"/>
      <c r="N13" s="49"/>
      <c r="O13" s="50">
        <v>100000</v>
      </c>
      <c r="P13" s="51"/>
      <c r="R13" s="91">
        <v>132.35</v>
      </c>
    </row>
    <row r="14" spans="1:18" s="7" customFormat="1" ht="30" customHeight="1">
      <c r="A14" s="40">
        <v>4</v>
      </c>
      <c r="B14" s="41">
        <v>41993</v>
      </c>
      <c r="C14" s="42" t="s">
        <v>54</v>
      </c>
      <c r="D14" s="42" t="s">
        <v>58</v>
      </c>
      <c r="E14" s="86" t="s">
        <v>55</v>
      </c>
      <c r="F14" s="87" t="s">
        <v>56</v>
      </c>
      <c r="G14" s="88"/>
      <c r="H14" s="89"/>
      <c r="I14" s="46"/>
      <c r="J14" s="96"/>
      <c r="K14" s="90"/>
      <c r="L14" s="90"/>
      <c r="N14" s="49"/>
      <c r="O14" s="50">
        <v>30000</v>
      </c>
      <c r="P14" s="51"/>
      <c r="R14" s="91">
        <v>40.71</v>
      </c>
    </row>
    <row r="15" spans="1:18" s="7" customFormat="1" ht="30" customHeight="1">
      <c r="A15" s="40">
        <v>5</v>
      </c>
      <c r="B15" s="41">
        <v>41993</v>
      </c>
      <c r="C15" s="42" t="s">
        <v>54</v>
      </c>
      <c r="D15" s="86" t="s">
        <v>47</v>
      </c>
      <c r="E15" s="86" t="s">
        <v>55</v>
      </c>
      <c r="F15" s="87" t="s">
        <v>56</v>
      </c>
      <c r="G15" s="88"/>
      <c r="H15" s="89"/>
      <c r="I15" s="46"/>
      <c r="J15" s="96"/>
      <c r="K15" s="90"/>
      <c r="L15" s="90"/>
      <c r="M15" s="7">
        <v>12650</v>
      </c>
      <c r="N15" s="49">
        <v>12650</v>
      </c>
      <c r="O15" s="50">
        <v>12650</v>
      </c>
      <c r="P15" s="51"/>
      <c r="R15" s="91">
        <v>17.2</v>
      </c>
    </row>
    <row r="16" spans="1:18" s="7" customFormat="1" ht="30" customHeight="1">
      <c r="A16" s="40">
        <v>6</v>
      </c>
      <c r="B16" s="97">
        <v>42024</v>
      </c>
      <c r="C16" s="98" t="s">
        <v>54</v>
      </c>
      <c r="D16" s="99" t="s">
        <v>53</v>
      </c>
      <c r="E16" s="99" t="s">
        <v>55</v>
      </c>
      <c r="F16" s="100" t="s">
        <v>56</v>
      </c>
      <c r="G16" s="101"/>
      <c r="H16" s="102"/>
      <c r="I16" s="103"/>
      <c r="J16" s="104"/>
      <c r="K16" s="105"/>
      <c r="L16" s="105"/>
      <c r="M16" s="106"/>
      <c r="N16" s="49"/>
      <c r="O16" s="107">
        <v>-7000</v>
      </c>
      <c r="P16" s="108"/>
      <c r="Q16" s="106"/>
      <c r="R16" s="109">
        <v>-9.61</v>
      </c>
    </row>
    <row r="17" spans="1:18" s="2" customFormat="1" ht="30" customHeight="1">
      <c r="A17" s="40">
        <v>7</v>
      </c>
      <c r="B17" s="41">
        <v>41987</v>
      </c>
      <c r="C17" s="42" t="s">
        <v>54</v>
      </c>
      <c r="D17" s="86" t="s">
        <v>47</v>
      </c>
      <c r="E17" s="86" t="s">
        <v>55</v>
      </c>
      <c r="F17" s="87" t="s">
        <v>56</v>
      </c>
      <c r="G17" s="92"/>
      <c r="H17" s="89"/>
      <c r="I17" s="46"/>
      <c r="J17" s="47"/>
      <c r="K17" s="90"/>
      <c r="L17" s="48"/>
      <c r="M17" s="58">
        <v>5600</v>
      </c>
      <c r="N17" s="49">
        <v>5600</v>
      </c>
      <c r="O17" s="55"/>
      <c r="P17" s="51"/>
      <c r="R17" s="93">
        <v>7.46</v>
      </c>
    </row>
    <row r="18" spans="1:18" s="7" customFormat="1" ht="30" customHeight="1">
      <c r="A18" s="40">
        <v>8</v>
      </c>
      <c r="B18" s="56">
        <v>41987</v>
      </c>
      <c r="C18" s="42" t="s">
        <v>54</v>
      </c>
      <c r="D18" s="86" t="s">
        <v>47</v>
      </c>
      <c r="E18" s="86" t="s">
        <v>55</v>
      </c>
      <c r="F18" s="87" t="s">
        <v>56</v>
      </c>
      <c r="G18" s="92"/>
      <c r="H18" s="89"/>
      <c r="I18" s="46"/>
      <c r="J18" s="47"/>
      <c r="K18" s="90"/>
      <c r="L18" s="48"/>
      <c r="M18" s="48">
        <v>2100</v>
      </c>
      <c r="N18" s="49">
        <v>2100</v>
      </c>
      <c r="O18" s="55"/>
      <c r="P18" s="51"/>
      <c r="R18" s="93">
        <v>2.92</v>
      </c>
    </row>
    <row r="19" spans="1:18" s="7" customFormat="1" ht="30" customHeight="1">
      <c r="A19" s="40">
        <v>9</v>
      </c>
      <c r="B19" s="56">
        <v>41993</v>
      </c>
      <c r="C19" s="42" t="s">
        <v>54</v>
      </c>
      <c r="D19" s="86" t="s">
        <v>47</v>
      </c>
      <c r="E19" s="86" t="s">
        <v>55</v>
      </c>
      <c r="F19" s="87" t="s">
        <v>56</v>
      </c>
      <c r="G19" s="92"/>
      <c r="H19" s="89"/>
      <c r="I19" s="46"/>
      <c r="J19" s="47"/>
      <c r="K19" s="90"/>
      <c r="L19" s="48"/>
      <c r="M19" s="48">
        <v>2390</v>
      </c>
      <c r="N19" s="49">
        <v>2390</v>
      </c>
      <c r="O19" s="55"/>
      <c r="P19" s="51"/>
      <c r="R19" s="93">
        <v>3.38</v>
      </c>
    </row>
    <row r="20" spans="1:18" s="7" customFormat="1" ht="30" customHeight="1">
      <c r="A20" s="40">
        <v>10</v>
      </c>
      <c r="B20" s="56">
        <v>41993</v>
      </c>
      <c r="C20" s="42" t="s">
        <v>54</v>
      </c>
      <c r="D20" s="86" t="s">
        <v>48</v>
      </c>
      <c r="E20" s="86" t="s">
        <v>55</v>
      </c>
      <c r="F20" s="87" t="s">
        <v>56</v>
      </c>
      <c r="G20" s="92"/>
      <c r="H20" s="89"/>
      <c r="I20" s="46"/>
      <c r="J20" s="47"/>
      <c r="K20" s="90"/>
      <c r="L20" s="48"/>
      <c r="M20" s="48">
        <v>20700</v>
      </c>
      <c r="N20" s="49">
        <v>20700</v>
      </c>
      <c r="O20" s="55"/>
      <c r="P20" s="51"/>
      <c r="R20" s="93">
        <v>27.78</v>
      </c>
    </row>
    <row r="21" spans="1:18" s="2" customFormat="1" ht="30" customHeight="1">
      <c r="A21" s="40">
        <v>11</v>
      </c>
      <c r="B21" s="56">
        <v>41991</v>
      </c>
      <c r="C21" s="42" t="s">
        <v>54</v>
      </c>
      <c r="D21" s="86" t="s">
        <v>62</v>
      </c>
      <c r="E21" s="86" t="s">
        <v>55</v>
      </c>
      <c r="F21" s="87" t="s">
        <v>56</v>
      </c>
      <c r="G21" s="92"/>
      <c r="H21" s="89"/>
      <c r="I21" s="46"/>
      <c r="J21" s="47"/>
      <c r="K21" s="90"/>
      <c r="L21" s="48"/>
      <c r="M21" s="48">
        <v>15600</v>
      </c>
      <c r="N21" s="49">
        <v>15600</v>
      </c>
      <c r="O21" s="55"/>
      <c r="P21" s="51"/>
      <c r="R21" s="94">
        <v>20.41</v>
      </c>
    </row>
    <row r="22" spans="1:18" s="7" customFormat="1" ht="30" customHeight="1">
      <c r="A22" s="40">
        <v>12</v>
      </c>
      <c r="B22" s="56">
        <v>41991</v>
      </c>
      <c r="C22" s="42" t="s">
        <v>54</v>
      </c>
      <c r="D22" s="86" t="s">
        <v>51</v>
      </c>
      <c r="E22" s="86" t="s">
        <v>55</v>
      </c>
      <c r="F22" s="87" t="s">
        <v>56</v>
      </c>
      <c r="G22" s="92"/>
      <c r="H22" s="89"/>
      <c r="I22" s="46"/>
      <c r="J22" s="47">
        <v>8000</v>
      </c>
      <c r="K22" s="90"/>
      <c r="L22" s="48"/>
      <c r="M22" s="48"/>
      <c r="N22" s="49">
        <f>SUM(H22:M22)</f>
        <v>8000</v>
      </c>
      <c r="O22" s="55"/>
      <c r="P22" s="51"/>
      <c r="R22" s="94">
        <v>10.58</v>
      </c>
    </row>
    <row r="23" spans="1:18" s="7" customFormat="1" ht="30" customHeight="1">
      <c r="A23" s="40">
        <v>13</v>
      </c>
      <c r="B23" s="56">
        <v>41990</v>
      </c>
      <c r="C23" s="42" t="s">
        <v>54</v>
      </c>
      <c r="D23" s="86" t="s">
        <v>51</v>
      </c>
      <c r="E23" s="86" t="s">
        <v>55</v>
      </c>
      <c r="F23" s="87" t="s">
        <v>56</v>
      </c>
      <c r="G23" s="92"/>
      <c r="H23" s="89"/>
      <c r="I23" s="46"/>
      <c r="J23" s="47">
        <v>6280</v>
      </c>
      <c r="K23" s="90"/>
      <c r="L23" s="48"/>
      <c r="M23" s="48"/>
      <c r="N23" s="49">
        <f>SUM(H23:M23)</f>
        <v>6280</v>
      </c>
      <c r="O23" s="55"/>
      <c r="P23" s="51"/>
      <c r="R23" s="94">
        <v>8.3000000000000007</v>
      </c>
    </row>
    <row r="24" spans="1:18" s="7" customFormat="1" ht="30" customHeight="1">
      <c r="A24" s="40">
        <v>14</v>
      </c>
      <c r="B24" s="56">
        <v>41990</v>
      </c>
      <c r="C24" s="42" t="s">
        <v>54</v>
      </c>
      <c r="D24" s="86" t="s">
        <v>51</v>
      </c>
      <c r="E24" s="86" t="s">
        <v>55</v>
      </c>
      <c r="F24" s="87" t="s">
        <v>56</v>
      </c>
      <c r="G24" s="92"/>
      <c r="H24" s="89"/>
      <c r="I24" s="46"/>
      <c r="J24" s="47">
        <v>10570</v>
      </c>
      <c r="K24" s="90"/>
      <c r="L24" s="48"/>
      <c r="M24" s="48"/>
      <c r="N24" s="49">
        <f t="shared" ref="N24:N28" si="1">SUM(H24:M24)</f>
        <v>10570</v>
      </c>
      <c r="O24" s="55"/>
      <c r="P24" s="51"/>
      <c r="R24" s="94">
        <v>13.83</v>
      </c>
    </row>
    <row r="25" spans="1:18" s="7" customFormat="1" ht="30" customHeight="1">
      <c r="A25" s="40">
        <v>15</v>
      </c>
      <c r="B25" s="56">
        <v>41990</v>
      </c>
      <c r="C25" s="42" t="s">
        <v>54</v>
      </c>
      <c r="D25" s="86" t="s">
        <v>51</v>
      </c>
      <c r="E25" s="86" t="s">
        <v>55</v>
      </c>
      <c r="F25" s="87" t="s">
        <v>56</v>
      </c>
      <c r="G25" s="92"/>
      <c r="H25" s="89"/>
      <c r="I25" s="46"/>
      <c r="J25" s="47">
        <v>9530</v>
      </c>
      <c r="K25" s="90"/>
      <c r="L25" s="48"/>
      <c r="M25" s="48"/>
      <c r="N25" s="49">
        <f t="shared" si="1"/>
        <v>9530</v>
      </c>
      <c r="O25" s="55"/>
      <c r="P25" s="51"/>
      <c r="R25" s="94">
        <v>12.49</v>
      </c>
    </row>
    <row r="26" spans="1:18" s="7" customFormat="1" ht="30" customHeight="1">
      <c r="A26" s="40">
        <v>16</v>
      </c>
      <c r="B26" s="56">
        <v>41990</v>
      </c>
      <c r="C26" s="42" t="s">
        <v>54</v>
      </c>
      <c r="D26" s="86" t="s">
        <v>51</v>
      </c>
      <c r="E26" s="86" t="s">
        <v>55</v>
      </c>
      <c r="F26" s="87" t="s">
        <v>56</v>
      </c>
      <c r="G26" s="92"/>
      <c r="H26" s="89"/>
      <c r="I26" s="46"/>
      <c r="J26" s="47">
        <v>3680</v>
      </c>
      <c r="K26" s="90"/>
      <c r="L26" s="48"/>
      <c r="M26" s="48"/>
      <c r="N26" s="49">
        <f t="shared" si="1"/>
        <v>3680</v>
      </c>
      <c r="O26" s="55"/>
      <c r="P26" s="51"/>
      <c r="R26" s="94">
        <v>4.9400000000000004</v>
      </c>
    </row>
    <row r="27" spans="1:18" s="7" customFormat="1" ht="30" customHeight="1">
      <c r="A27" s="40">
        <v>17</v>
      </c>
      <c r="B27" s="56">
        <v>41987</v>
      </c>
      <c r="C27" s="42" t="s">
        <v>54</v>
      </c>
      <c r="D27" s="86" t="s">
        <v>51</v>
      </c>
      <c r="E27" s="86" t="s">
        <v>55</v>
      </c>
      <c r="F27" s="87" t="s">
        <v>56</v>
      </c>
      <c r="G27" s="92"/>
      <c r="H27" s="89"/>
      <c r="I27" s="46"/>
      <c r="J27" s="47">
        <v>44000</v>
      </c>
      <c r="K27" s="90"/>
      <c r="L27" s="48"/>
      <c r="M27" s="48"/>
      <c r="N27" s="49">
        <f t="shared" si="1"/>
        <v>44000</v>
      </c>
      <c r="O27" s="55"/>
      <c r="P27" s="51"/>
      <c r="R27" s="94">
        <v>57.11</v>
      </c>
    </row>
    <row r="28" spans="1:18" s="7" customFormat="1" ht="30" customHeight="1">
      <c r="A28" s="40">
        <v>18</v>
      </c>
      <c r="B28" s="56">
        <v>41993</v>
      </c>
      <c r="C28" s="42" t="s">
        <v>54</v>
      </c>
      <c r="D28" s="86" t="s">
        <v>51</v>
      </c>
      <c r="E28" s="86" t="s">
        <v>55</v>
      </c>
      <c r="F28" s="87" t="s">
        <v>56</v>
      </c>
      <c r="G28" s="92"/>
      <c r="H28" s="89"/>
      <c r="I28" s="46"/>
      <c r="J28" s="47">
        <v>36650</v>
      </c>
      <c r="K28" s="90"/>
      <c r="L28" s="48"/>
      <c r="M28" s="48"/>
      <c r="N28" s="49">
        <f t="shared" si="1"/>
        <v>36650</v>
      </c>
      <c r="O28" s="55"/>
      <c r="P28" s="51"/>
      <c r="R28" s="94">
        <v>48.83</v>
      </c>
    </row>
    <row r="29" spans="1:18" s="7" customFormat="1" ht="30" customHeight="1">
      <c r="A29" s="40">
        <v>19</v>
      </c>
      <c r="B29" s="56"/>
      <c r="C29" s="42"/>
      <c r="D29" s="86"/>
      <c r="E29" s="86"/>
      <c r="F29" s="87"/>
      <c r="G29" s="92"/>
      <c r="H29" s="89"/>
      <c r="I29" s="46"/>
      <c r="J29" s="47"/>
      <c r="K29" s="90"/>
      <c r="L29" s="48"/>
      <c r="M29" s="48"/>
      <c r="N29" s="49"/>
      <c r="O29" s="55"/>
      <c r="P29" s="51"/>
      <c r="R29" s="94"/>
    </row>
    <row r="30" spans="1:18" s="2" customFormat="1" ht="30" customHeight="1">
      <c r="A30" s="40">
        <v>20</v>
      </c>
      <c r="B30" s="56"/>
      <c r="C30" s="42"/>
      <c r="D30" s="86"/>
      <c r="E30" s="86"/>
      <c r="F30" s="87"/>
      <c r="G30" s="92"/>
      <c r="H30" s="89"/>
      <c r="I30" s="46"/>
      <c r="J30" s="47"/>
      <c r="K30" s="90"/>
      <c r="L30" s="48"/>
      <c r="M30" s="48"/>
      <c r="N30" s="49"/>
      <c r="O30" s="55"/>
      <c r="P30" s="51"/>
      <c r="R30" s="94"/>
    </row>
    <row r="31" spans="1:18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18">
      <c r="A32" s="62"/>
      <c r="B32" s="63"/>
      <c r="C32" s="64"/>
      <c r="D32" s="65"/>
      <c r="E32" s="65"/>
      <c r="F32" s="66"/>
      <c r="G32" s="67"/>
      <c r="H32" s="68"/>
      <c r="I32" s="69"/>
      <c r="J32" s="69"/>
      <c r="K32" s="69"/>
      <c r="L32" s="69"/>
      <c r="M32" s="69"/>
      <c r="N32" s="70"/>
      <c r="O32" s="71"/>
      <c r="P32" s="95"/>
    </row>
    <row r="33" spans="1:16">
      <c r="A33" s="59"/>
      <c r="B33" s="72" t="s">
        <v>39</v>
      </c>
      <c r="C33" s="72"/>
      <c r="D33" s="72"/>
      <c r="E33" s="60"/>
      <c r="F33" s="60"/>
      <c r="G33" s="72" t="s">
        <v>40</v>
      </c>
      <c r="H33" s="72"/>
      <c r="I33" s="72"/>
      <c r="J33" s="60"/>
      <c r="K33" s="60"/>
      <c r="L33" s="72" t="s">
        <v>41</v>
      </c>
      <c r="M33" s="72"/>
      <c r="N33" s="72"/>
      <c r="O33" s="60"/>
      <c r="P33" s="95"/>
    </row>
    <row r="34" spans="1:16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95"/>
    </row>
    <row r="35" spans="1:16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</row>
  </sheetData>
  <mergeCells count="27">
    <mergeCell ref="O8:O10"/>
    <mergeCell ref="P8:P10"/>
    <mergeCell ref="R8:R10"/>
    <mergeCell ref="L9:L10"/>
    <mergeCell ref="M9:M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B1:C1"/>
    <mergeCell ref="D1:E1"/>
    <mergeCell ref="B2:C2"/>
    <mergeCell ref="D2:E2"/>
    <mergeCell ref="B3:C3"/>
    <mergeCell ref="D3:E3"/>
  </mergeCells>
  <conditionalFormatting sqref="M1">
    <cfRule type="cellIs" dxfId="1" priority="2" operator="notEqual">
      <formula>0</formula>
    </cfRule>
  </conditionalFormatting>
  <dataValidations count="12">
    <dataValidation type="whole" operator="greaterThanOrEqual" allowBlank="1" showErrorMessage="1" errorTitle="Valore" error="Inserire un numero maggiore o uguale a 0 (zero)!" sqref="N32 N11:N30">
      <formula1>0</formula1>
      <formula2>0</formula2>
    </dataValidation>
    <dataValidation type="decimal" operator="greaterThanOrEqual" allowBlank="1" showErrorMessage="1" errorTitle="Valore" error="Inserire un numero maggiore o uguale a 0 (zero)!" sqref="H32:M32 H11:L16 I30:L30 M21:M30 J17:L29 H17:H30">
      <formula1>0</formula1>
      <formula2>0</formula2>
    </dataValidation>
    <dataValidation type="textLength" operator="greaterThan" allowBlank="1" showErrorMessage="1" sqref="D32:E32">
      <formula1>1</formula1>
      <formula2>0</formula2>
    </dataValidation>
    <dataValidation type="textLength" operator="greaterThan" sqref="F32">
      <formula1>1</formula1>
      <formula2>0</formula2>
    </dataValidation>
    <dataValidation type="date" operator="greaterThanOrEqual" showErrorMessage="1" errorTitle="Data" error="Inserire una data superiore al 1/11/2000" sqref="B32 B11:B20">
      <formula1>36831</formula1>
      <formula2>0</formula2>
    </dataValidation>
    <dataValidation type="textLength" operator="greaterThan" allowBlank="1" sqref="C32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type="list" allowBlank="1" showInputMessage="1" showErrorMessage="1" sqref="D3:E3">
      <formula1>$Q$1:$Q$2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r:id="rId1"/>
  <headerFooter>
    <oddHeader>&amp;L&amp;"Gulim,Regular"&amp;36Hacking Team srl&amp;R&amp;"Gulim,Regular"&amp;28&amp;Unota spese</oddHeader>
    <oddFooter>&amp;CPagina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23"/>
  <sheetViews>
    <sheetView windowProtection="1" tabSelected="1" view="pageBreakPreview" topLeftCell="I1" zoomScale="60" zoomScaleNormal="50" workbookViewId="0">
      <selection activeCell="Q13" sqref="Q13"/>
    </sheetView>
  </sheetViews>
  <sheetFormatPr defaultRowHeight="18.75"/>
  <cols>
    <col min="1" max="1" width="9.28515625" style="4" bestFit="1" customWidth="1"/>
    <col min="2" max="2" width="15.85546875" style="7" bestFit="1" customWidth="1"/>
    <col min="3" max="3" width="30.7109375" style="7" bestFit="1" customWidth="1"/>
    <col min="4" max="4" width="49" style="7" bestFit="1" customWidth="1"/>
    <col min="5" max="5" width="10.7109375" style="7" bestFit="1" customWidth="1"/>
    <col min="6" max="6" width="29.5703125" style="7" bestFit="1" customWidth="1"/>
    <col min="7" max="7" width="31.5703125" style="7" bestFit="1" customWidth="1"/>
    <col min="8" max="8" width="29.5703125" style="7" customWidth="1"/>
    <col min="9" max="9" width="16.140625" style="7" customWidth="1"/>
    <col min="10" max="11" width="17" style="7" customWidth="1"/>
    <col min="12" max="12" width="18.42578125" style="7" bestFit="1" customWidth="1"/>
    <col min="13" max="13" width="17" style="7" bestFit="1" customWidth="1"/>
    <col min="14" max="14" width="41.85546875" style="7" bestFit="1" customWidth="1"/>
    <col min="15" max="15" width="23.5703125" style="7" customWidth="1"/>
    <col min="16" max="16" width="24.140625" style="7" bestFit="1" customWidth="1"/>
    <col min="17" max="17" width="21.7109375" style="7" customWidth="1"/>
    <col min="18" max="1024" width="9.140625" style="7"/>
  </cols>
  <sheetData>
    <row r="1" spans="1:18" s="7" customFormat="1" ht="65.25" customHeight="1">
      <c r="A1" s="4"/>
      <c r="B1" s="115" t="s">
        <v>0</v>
      </c>
      <c r="C1" s="115"/>
      <c r="D1" s="116" t="s">
        <v>1</v>
      </c>
      <c r="E1" s="116"/>
      <c r="F1" s="5">
        <v>41974</v>
      </c>
      <c r="G1" s="6" t="s">
        <v>73</v>
      </c>
      <c r="L1" s="7" t="s">
        <v>2</v>
      </c>
      <c r="M1" s="3">
        <f>+P1-N7</f>
        <v>0</v>
      </c>
      <c r="N1" s="8" t="s">
        <v>3</v>
      </c>
      <c r="O1" s="9"/>
      <c r="P1" s="73">
        <f>SUM(H7:M7)</f>
        <v>320.20999999999998</v>
      </c>
      <c r="Q1" s="113">
        <f>SUM(Q11:Q18)</f>
        <v>265.48</v>
      </c>
    </row>
    <row r="2" spans="1:18" ht="57.75" customHeight="1">
      <c r="B2" s="117" t="s">
        <v>5</v>
      </c>
      <c r="C2" s="117"/>
      <c r="D2" s="116" t="s">
        <v>6</v>
      </c>
      <c r="E2" s="116"/>
      <c r="F2" s="11"/>
      <c r="G2" s="11"/>
      <c r="L2"/>
      <c r="M2"/>
      <c r="N2" s="12" t="s">
        <v>7</v>
      </c>
      <c r="O2" s="13"/>
      <c r="P2" s="14"/>
      <c r="Q2" s="114"/>
    </row>
    <row r="3" spans="1:18" ht="35.25" customHeight="1">
      <c r="B3" s="117" t="s">
        <v>9</v>
      </c>
      <c r="C3" s="117"/>
      <c r="D3" s="116" t="s">
        <v>8</v>
      </c>
      <c r="E3" s="116"/>
      <c r="F3"/>
      <c r="G3"/>
      <c r="L3"/>
      <c r="M3"/>
      <c r="N3" s="12" t="s">
        <v>10</v>
      </c>
      <c r="O3" s="13"/>
      <c r="P3" s="74">
        <f>+O7</f>
        <v>320.20999999999998</v>
      </c>
      <c r="Q3" s="114">
        <f>Q1</f>
        <v>265.48</v>
      </c>
    </row>
    <row r="4" spans="1:18" ht="35.25" customHeight="1" thickBot="1">
      <c r="B4"/>
      <c r="C4"/>
      <c r="D4" s="16"/>
      <c r="E4" s="16"/>
      <c r="F4" s="12" t="s">
        <v>11</v>
      </c>
      <c r="G4" s="75">
        <v>1</v>
      </c>
      <c r="H4" s="18"/>
      <c r="I4" s="18"/>
      <c r="N4" s="19" t="s">
        <v>12</v>
      </c>
      <c r="O4" s="20"/>
      <c r="P4" s="21"/>
      <c r="Q4" s="114"/>
    </row>
    <row r="5" spans="1:18" ht="43.5" customHeight="1" thickTop="1" thickBot="1">
      <c r="B5" s="22" t="s">
        <v>13</v>
      </c>
      <c r="C5" s="24"/>
      <c r="D5" s="25">
        <v>2</v>
      </c>
      <c r="E5" s="16"/>
      <c r="F5" s="12" t="s">
        <v>14</v>
      </c>
      <c r="G5" s="75">
        <v>1.1100000000000001</v>
      </c>
      <c r="H5"/>
      <c r="I5"/>
      <c r="J5"/>
      <c r="K5"/>
      <c r="L5"/>
      <c r="M5"/>
      <c r="N5" s="126" t="s">
        <v>15</v>
      </c>
      <c r="O5" s="126"/>
      <c r="P5" s="76">
        <f>P1-P2-P3-P4</f>
        <v>0</v>
      </c>
      <c r="Q5" s="114">
        <f>Q1-Q3</f>
        <v>0</v>
      </c>
    </row>
    <row r="6" spans="1:18" ht="43.5" customHeight="1" thickTop="1" thickBot="1">
      <c r="B6" s="77" t="s">
        <v>75</v>
      </c>
      <c r="C6" s="77"/>
      <c r="D6" s="16"/>
      <c r="E6" s="16"/>
      <c r="F6" s="12" t="s">
        <v>17</v>
      </c>
      <c r="G6" s="78">
        <v>11.11</v>
      </c>
      <c r="H6"/>
      <c r="I6"/>
      <c r="J6"/>
      <c r="K6"/>
      <c r="L6"/>
      <c r="M6"/>
      <c r="N6"/>
      <c r="O6"/>
      <c r="P6"/>
      <c r="Q6" s="114"/>
    </row>
    <row r="7" spans="1:18" ht="27" customHeight="1" thickTop="1" thickBot="1">
      <c r="A7" s="134" t="s">
        <v>42</v>
      </c>
      <c r="B7" s="134"/>
      <c r="C7" s="134"/>
      <c r="D7" s="135" t="s">
        <v>19</v>
      </c>
      <c r="E7" s="135"/>
      <c r="F7" s="135"/>
      <c r="G7" s="79">
        <f t="shared" ref="G7:O7" si="0">SUM(G11:G18)</f>
        <v>0</v>
      </c>
      <c r="H7" s="80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37.31</v>
      </c>
      <c r="L7" s="81">
        <f t="shared" si="0"/>
        <v>282.89999999999998</v>
      </c>
      <c r="M7" s="82">
        <f t="shared" si="0"/>
        <v>0</v>
      </c>
      <c r="N7" s="83">
        <f t="shared" si="0"/>
        <v>320.20999999999998</v>
      </c>
      <c r="O7" s="84">
        <f t="shared" si="0"/>
        <v>320.20999999999998</v>
      </c>
      <c r="P7" s="15">
        <f>+N7-SUM(H7:M7)</f>
        <v>0</v>
      </c>
      <c r="Q7"/>
    </row>
    <row r="8" spans="1:18" s="7" customFormat="1" ht="36" customHeight="1" thickTop="1" thickBot="1">
      <c r="A8" s="136"/>
      <c r="B8" s="121" t="s">
        <v>33</v>
      </c>
      <c r="C8" s="121" t="s">
        <v>20</v>
      </c>
      <c r="D8" s="137" t="s">
        <v>21</v>
      </c>
      <c r="E8" s="121" t="s">
        <v>43</v>
      </c>
      <c r="F8" s="138" t="s">
        <v>44</v>
      </c>
      <c r="G8" s="139" t="s">
        <v>24</v>
      </c>
      <c r="H8" s="140" t="s">
        <v>25</v>
      </c>
      <c r="I8" s="141" t="s">
        <v>26</v>
      </c>
      <c r="J8" s="130" t="s">
        <v>27</v>
      </c>
      <c r="K8" s="130" t="s">
        <v>28</v>
      </c>
      <c r="L8" s="142" t="s">
        <v>45</v>
      </c>
      <c r="M8" s="142"/>
      <c r="N8" s="143" t="s">
        <v>30</v>
      </c>
      <c r="O8" s="144" t="s">
        <v>31</v>
      </c>
      <c r="P8" s="123" t="s">
        <v>32</v>
      </c>
      <c r="Q8" s="145" t="s">
        <v>46</v>
      </c>
    </row>
    <row r="9" spans="1:18" s="7" customFormat="1" ht="36" customHeight="1" thickTop="1" thickBot="1">
      <c r="A9" s="136"/>
      <c r="B9" s="121" t="s">
        <v>33</v>
      </c>
      <c r="C9" s="121"/>
      <c r="D9" s="137"/>
      <c r="E9" s="121"/>
      <c r="F9" s="138"/>
      <c r="G9" s="139"/>
      <c r="H9" s="140" t="s">
        <v>26</v>
      </c>
      <c r="I9" s="141" t="s">
        <v>26</v>
      </c>
      <c r="J9" s="130"/>
      <c r="K9" s="130" t="s">
        <v>34</v>
      </c>
      <c r="L9" s="146" t="s">
        <v>35</v>
      </c>
      <c r="M9" s="147" t="s">
        <v>36</v>
      </c>
      <c r="N9" s="143"/>
      <c r="O9" s="144"/>
      <c r="P9" s="123"/>
      <c r="Q9" s="145"/>
    </row>
    <row r="10" spans="1:18" s="7" customFormat="1" ht="37.5" customHeight="1" thickTop="1" thickBot="1">
      <c r="A10" s="136"/>
      <c r="B10" s="121"/>
      <c r="C10" s="121"/>
      <c r="D10" s="137"/>
      <c r="E10" s="121"/>
      <c r="F10" s="138"/>
      <c r="G10" s="85" t="s">
        <v>37</v>
      </c>
      <c r="H10" s="140"/>
      <c r="I10" s="141"/>
      <c r="J10" s="141"/>
      <c r="K10" s="141"/>
      <c r="L10" s="146"/>
      <c r="M10" s="147"/>
      <c r="N10" s="143"/>
      <c r="O10" s="144"/>
      <c r="P10" s="123"/>
      <c r="Q10" s="145"/>
    </row>
    <row r="11" spans="1:18" s="7" customFormat="1" ht="30" customHeight="1" thickTop="1">
      <c r="A11" s="40">
        <v>1</v>
      </c>
      <c r="B11" s="41">
        <v>41987</v>
      </c>
      <c r="C11" s="111" t="s">
        <v>54</v>
      </c>
      <c r="D11" s="42" t="s">
        <v>60</v>
      </c>
      <c r="E11" s="86" t="s">
        <v>55</v>
      </c>
      <c r="F11" s="87" t="s">
        <v>74</v>
      </c>
      <c r="G11" s="88"/>
      <c r="H11" s="89"/>
      <c r="I11" s="46"/>
      <c r="J11" s="96"/>
      <c r="K11" s="90">
        <v>37.31</v>
      </c>
      <c r="L11" s="90"/>
      <c r="N11" s="112">
        <f t="shared" ref="N11:N12" si="1">SUM(H11:M11)</f>
        <v>37.31</v>
      </c>
      <c r="O11" s="50">
        <v>37.31</v>
      </c>
      <c r="P11" s="51"/>
      <c r="Q11" s="91">
        <v>30.86</v>
      </c>
    </row>
    <row r="12" spans="1:18" s="7" customFormat="1" ht="30" customHeight="1">
      <c r="A12" s="40">
        <v>2</v>
      </c>
      <c r="B12" s="41">
        <v>41993</v>
      </c>
      <c r="C12" s="42" t="s">
        <v>54</v>
      </c>
      <c r="D12" s="86" t="s">
        <v>59</v>
      </c>
      <c r="E12" s="86" t="s">
        <v>55</v>
      </c>
      <c r="F12" s="87" t="s">
        <v>74</v>
      </c>
      <c r="G12" s="88"/>
      <c r="H12" s="89"/>
      <c r="I12" s="46"/>
      <c r="J12" s="96"/>
      <c r="K12" s="90"/>
      <c r="L12" s="90">
        <v>282.89999999999998</v>
      </c>
      <c r="N12" s="112">
        <f t="shared" si="1"/>
        <v>282.89999999999998</v>
      </c>
      <c r="O12" s="50">
        <v>282.89999999999998</v>
      </c>
      <c r="P12" s="51"/>
      <c r="Q12" s="91">
        <v>234.62</v>
      </c>
      <c r="R12" s="91"/>
    </row>
    <row r="13" spans="1:18" s="7" customFormat="1" ht="30" customHeight="1">
      <c r="A13" s="40">
        <v>3</v>
      </c>
      <c r="B13" s="41"/>
      <c r="C13" s="42"/>
      <c r="D13" s="42"/>
      <c r="E13" s="86"/>
      <c r="F13" s="87"/>
      <c r="G13" s="88"/>
      <c r="H13" s="89"/>
      <c r="I13" s="46"/>
      <c r="J13" s="96"/>
      <c r="K13" s="90"/>
      <c r="L13" s="90"/>
      <c r="N13" s="112"/>
      <c r="O13" s="50"/>
      <c r="P13" s="51"/>
      <c r="Q13" s="91"/>
    </row>
    <row r="14" spans="1:18" s="7" customFormat="1" ht="30" customHeight="1">
      <c r="A14" s="40">
        <v>4</v>
      </c>
      <c r="B14" s="41"/>
      <c r="C14" s="42"/>
      <c r="D14" s="42"/>
      <c r="E14" s="86"/>
      <c r="F14" s="87"/>
      <c r="G14" s="88"/>
      <c r="H14" s="89"/>
      <c r="I14" s="46"/>
      <c r="J14" s="96"/>
      <c r="K14" s="90"/>
      <c r="L14" s="90"/>
      <c r="N14" s="49"/>
      <c r="O14" s="50"/>
      <c r="P14" s="51"/>
      <c r="Q14" s="91"/>
    </row>
    <row r="15" spans="1:18" s="7" customFormat="1" ht="30" customHeight="1">
      <c r="A15" s="40">
        <v>5</v>
      </c>
      <c r="B15" s="41"/>
      <c r="C15" s="42"/>
      <c r="D15" s="86"/>
      <c r="E15" s="86"/>
      <c r="F15" s="87"/>
      <c r="G15" s="88"/>
      <c r="H15" s="89"/>
      <c r="I15" s="46"/>
      <c r="J15" s="96"/>
      <c r="K15" s="90"/>
      <c r="L15" s="90"/>
      <c r="N15" s="49"/>
      <c r="O15" s="50"/>
      <c r="P15" s="51"/>
      <c r="Q15" s="91"/>
    </row>
    <row r="16" spans="1:18" s="7" customFormat="1" ht="30" customHeight="1">
      <c r="A16" s="40">
        <v>6</v>
      </c>
      <c r="B16" s="41"/>
      <c r="C16" s="42"/>
      <c r="D16" s="86"/>
      <c r="E16" s="86"/>
      <c r="F16" s="87"/>
      <c r="G16" s="88"/>
      <c r="H16" s="89"/>
      <c r="I16" s="46"/>
      <c r="J16" s="96"/>
      <c r="K16" s="90"/>
      <c r="L16" s="90"/>
      <c r="N16" s="49"/>
      <c r="O16" s="50"/>
      <c r="P16" s="51"/>
      <c r="Q16" s="91"/>
    </row>
    <row r="17" spans="1:17" s="7" customFormat="1">
      <c r="A17" s="40">
        <v>7</v>
      </c>
      <c r="B17" s="41"/>
      <c r="C17" s="42"/>
      <c r="D17" s="86"/>
      <c r="E17" s="86"/>
      <c r="F17" s="87"/>
      <c r="G17" s="88"/>
      <c r="H17" s="89"/>
      <c r="I17" s="46"/>
      <c r="J17" s="96"/>
      <c r="K17" s="90"/>
      <c r="L17" s="90"/>
      <c r="N17" s="49"/>
      <c r="O17" s="50"/>
      <c r="P17" s="51"/>
      <c r="Q17" s="91"/>
    </row>
    <row r="18" spans="1:17" s="7" customFormat="1">
      <c r="A18" s="40">
        <v>8</v>
      </c>
      <c r="B18" s="41"/>
      <c r="C18" s="42"/>
      <c r="D18" s="86"/>
      <c r="E18" s="86"/>
      <c r="F18" s="87"/>
      <c r="G18" s="88"/>
      <c r="H18" s="89"/>
      <c r="I18" s="46"/>
      <c r="J18" s="96"/>
      <c r="K18" s="90"/>
      <c r="L18" s="90"/>
      <c r="N18" s="49"/>
      <c r="O18" s="50"/>
      <c r="P18" s="51"/>
      <c r="Q18" s="91"/>
    </row>
    <row r="19" spans="1:17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7">
      <c r="A20" s="62"/>
      <c r="B20" s="63"/>
      <c r="C20" s="64"/>
      <c r="D20" s="65"/>
      <c r="E20" s="65"/>
      <c r="F20" s="66"/>
      <c r="G20" s="67"/>
      <c r="H20" s="68"/>
      <c r="I20" s="69"/>
      <c r="J20" s="69"/>
      <c r="K20" s="69"/>
      <c r="L20" s="69"/>
      <c r="M20" s="69"/>
      <c r="N20" s="70"/>
      <c r="O20" s="71"/>
      <c r="P20" s="95"/>
    </row>
    <row r="21" spans="1:17">
      <c r="A21" s="59"/>
      <c r="B21" s="72" t="s">
        <v>39</v>
      </c>
      <c r="C21" s="72"/>
      <c r="D21" s="72"/>
      <c r="E21" s="60"/>
      <c r="F21" s="60"/>
      <c r="G21" s="72" t="s">
        <v>40</v>
      </c>
      <c r="H21" s="72"/>
      <c r="I21" s="72"/>
      <c r="J21" s="60"/>
      <c r="K21" s="60"/>
      <c r="L21" s="72" t="s">
        <v>41</v>
      </c>
      <c r="M21" s="72"/>
      <c r="N21" s="72"/>
      <c r="O21" s="60"/>
      <c r="P21" s="95"/>
    </row>
    <row r="22" spans="1:17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95"/>
    </row>
    <row r="23" spans="1:17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Q8:Q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20">
      <formula1>1</formula1>
      <formula2>0</formula2>
    </dataValidation>
    <dataValidation type="date" operator="greaterThanOrEqual" showErrorMessage="1" errorTitle="Data" error="Inserire una data superiore al 1/11/2000" sqref="B20 B12:B18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decimal" operator="greaterThanOrEqual" allowBlank="1" showErrorMessage="1" errorTitle="Valore" error="Inserire un numero maggiore o uguale a 0 (zero)!" sqref="H20:M20 G11:K11 H12:L18">
      <formula1>0</formula1>
      <formula2>0</formula2>
    </dataValidation>
    <dataValidation type="whole" operator="greaterThanOrEqual" allowBlank="1" showErrorMessage="1" errorTitle="Valore" error="Inserire un numero maggiore o uguale a 0 (zero)!" sqref="N20 N11:N16 N18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list" allowBlank="1" showInputMessage="1" showErrorMessage="1" sqref="D3:E3">
      <formula1>#REF!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</dataValidations>
  <pageMargins left="0.70866141732283472" right="0.70866141732283472" top="1.78" bottom="0.74803149606299213" header="0.31496062992125984" footer="0.31496062992125984"/>
  <pageSetup paperSize="9" scale="3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Nota Spese Italia</vt:lpstr>
      <vt:lpstr>Nota Spese Cile</vt:lpstr>
      <vt:lpstr>Nota Spese USD</vt:lpstr>
      <vt:lpstr>'Nota Spese Cile'!Print_Area</vt:lpstr>
      <vt:lpstr>'Nota Spese Italia'!Print_Area</vt:lpstr>
      <vt:lpstr>'Nota Spese Cile'!Print_Titles</vt:lpstr>
      <vt:lpstr>'Nota Spese Italia'!Print_Titles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2015-01-20T18:46:20Z</cp:lastPrinted>
  <dcterms:created xsi:type="dcterms:W3CDTF">2007-03-06T14:42:56Z</dcterms:created>
  <dcterms:modified xsi:type="dcterms:W3CDTF">2015-01-21T08:05:30Z</dcterms:modified>
  <dc:language>en-GB</dc:language>
</cp:coreProperties>
</file>