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8130" tabRatio="433"/>
  </bookViews>
  <sheets>
    <sheet name="EUR" sheetId="1" r:id="rId1"/>
    <sheet name="BGN" sheetId="2" r:id="rId2"/>
  </sheets>
  <definedNames>
    <definedName name="_xlnm.Print_Area" localSheetId="1">BGN!$A$1:$R$23</definedName>
    <definedName name="_xlnm.Print_Area" localSheetId="0">EUR!$A$1:$S$36</definedName>
    <definedName name="_xlnm.Print_Titles" localSheetId="1">BGN!$1:$10</definedName>
    <definedName name="_xlnm.Print_Titles" localSheetId="0">EUR!$7:$10</definedName>
  </definedNames>
  <calcPr calcId="125725"/>
</workbook>
</file>

<file path=xl/calcChain.xml><?xml version="1.0" encoding="utf-8"?>
<calcChain xmlns="http://schemas.openxmlformats.org/spreadsheetml/2006/main">
  <c r="R5" i="2"/>
  <c r="R3"/>
  <c r="R1"/>
  <c r="P18" l="1"/>
  <c r="N18"/>
  <c r="P17"/>
  <c r="N17"/>
  <c r="P16"/>
  <c r="N16"/>
  <c r="P15"/>
  <c r="N15"/>
  <c r="P14"/>
  <c r="N14"/>
  <c r="P13"/>
  <c r="N13"/>
  <c r="N12"/>
  <c r="N11"/>
  <c r="O7"/>
  <c r="M7"/>
  <c r="L7"/>
  <c r="K7"/>
  <c r="J7"/>
  <c r="I7"/>
  <c r="H7"/>
  <c r="G7"/>
  <c r="P3"/>
  <c r="P30" i="1"/>
  <c r="H30"/>
  <c r="N30" s="1"/>
  <c r="P29"/>
  <c r="H29"/>
  <c r="N29" s="1"/>
  <c r="P28"/>
  <c r="H28"/>
  <c r="N28" s="1"/>
  <c r="P27"/>
  <c r="H27"/>
  <c r="N27" s="1"/>
  <c r="P26"/>
  <c r="N26"/>
  <c r="H26"/>
  <c r="P25"/>
  <c r="H25"/>
  <c r="N25" s="1"/>
  <c r="P24"/>
  <c r="H24"/>
  <c r="N24" s="1"/>
  <c r="P23"/>
  <c r="H23"/>
  <c r="N23" s="1"/>
  <c r="P22"/>
  <c r="H22"/>
  <c r="N22" s="1"/>
  <c r="P21"/>
  <c r="H21"/>
  <c r="N21" s="1"/>
  <c r="P20"/>
  <c r="H20"/>
  <c r="N20" s="1"/>
  <c r="P19"/>
  <c r="H19"/>
  <c r="N19" s="1"/>
  <c r="P18"/>
  <c r="N18"/>
  <c r="H18"/>
  <c r="P17"/>
  <c r="H17"/>
  <c r="N17" s="1"/>
  <c r="P16"/>
  <c r="H16"/>
  <c r="N16" s="1"/>
  <c r="P15"/>
  <c r="H15"/>
  <c r="N15" s="1"/>
  <c r="P14"/>
  <c r="H14"/>
  <c r="N14" s="1"/>
  <c r="P13"/>
  <c r="H13"/>
  <c r="N13" s="1"/>
  <c r="P12"/>
  <c r="H12"/>
  <c r="N12" s="1"/>
  <c r="P11"/>
  <c r="H11"/>
  <c r="N11" s="1"/>
  <c r="O7"/>
  <c r="M7"/>
  <c r="L7"/>
  <c r="K7"/>
  <c r="J7"/>
  <c r="I7"/>
  <c r="G7"/>
  <c r="P3"/>
  <c r="P1" i="2" l="1"/>
  <c r="M1" s="1"/>
  <c r="N7"/>
  <c r="P7" s="1"/>
  <c r="H7" i="1"/>
  <c r="P1" s="1"/>
  <c r="P5" s="1"/>
  <c r="N7"/>
  <c r="P7" s="1"/>
  <c r="P5" i="2"/>
  <c r="M1" i="1" l="1"/>
</calcChain>
</file>

<file path=xl/comments1.xml><?xml version="1.0" encoding="utf-8"?>
<comments xmlns="http://schemas.openxmlformats.org/spreadsheetml/2006/main">
  <authors>
    <author>Giancarlo</author>
  </authors>
  <commentList>
    <comment ref="H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E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Giancarlo</author>
  </authors>
  <commentList>
    <comment ref="G1" authorId="0">
      <text>
        <r>
          <rPr>
            <sz val="14"/>
            <color indexed="81"/>
            <rFont val="Tahoma"/>
            <family val="2"/>
          </rPr>
          <t>Indicare Mese_# Progressivo</t>
        </r>
      </text>
    </comment>
    <comment ref="D5" authorId="0">
      <text>
        <r>
          <rPr>
            <b/>
            <sz val="14"/>
            <color indexed="81"/>
            <rFont val="Tahoma"/>
            <family val="2"/>
          </rPr>
          <t>Indicare numero dei giustificativi allegati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<sst xmlns="http://schemas.openxmlformats.org/spreadsheetml/2006/main" count="184" uniqueCount="68">
  <si>
    <t>Nominativo</t>
  </si>
  <si>
    <t>Totale Rimb. Spese -</t>
  </si>
  <si>
    <t>Responsabile</t>
  </si>
  <si>
    <t>Anticipo contanti/banca</t>
  </si>
  <si>
    <t>Anticipo carta di credito</t>
  </si>
  <si>
    <t>Saldo a debito mese precedente</t>
  </si>
  <si>
    <t>Num. Scontrini Allegati:</t>
  </si>
  <si>
    <t xml:space="preserve">Costo carburante - </t>
  </si>
  <si>
    <t>TOTALE DOVUTO</t>
  </si>
  <si>
    <t>(importi in Euro € )</t>
  </si>
  <si>
    <t>Consumo autovettura -</t>
  </si>
  <si>
    <t>TOTALI DEL MESE</t>
  </si>
  <si>
    <t>DATA</t>
  </si>
  <si>
    <t>COMMESSA</t>
  </si>
  <si>
    <t>Indirizzo</t>
  </si>
  <si>
    <t>AUTO</t>
  </si>
  <si>
    <t>RIMBORSO CARBURANTE</t>
  </si>
  <si>
    <t>Totale SPESA</t>
  </si>
  <si>
    <t>di cui SPESA TOTALE CON CARTA CREDITO AZIENDALE</t>
  </si>
  <si>
    <t>Indeducibile</t>
  </si>
  <si>
    <t>KM</t>
  </si>
  <si>
    <t xml:space="preserve">Costo KM ACI - </t>
  </si>
  <si>
    <t>Fatture / Ricevute Fiscali</t>
  </si>
  <si>
    <t>Scontrini Fiscali</t>
  </si>
  <si>
    <t>DESCRIZIONE 
(specificare tipologia di spesa)</t>
  </si>
  <si>
    <t>AUTO AZIENDALI</t>
  </si>
  <si>
    <t>no</t>
  </si>
  <si>
    <t>si</t>
  </si>
  <si>
    <t>SPESE ITALIA</t>
  </si>
  <si>
    <t>Check</t>
  </si>
  <si>
    <t>Città
(Inserire "Milano" o altra città ove è stata effettuata la spesa)</t>
  </si>
  <si>
    <t>SPESE VITTO  / ALLOGGIO</t>
  </si>
  <si>
    <t>VARIE (Taxi / BUS / VARIE)</t>
  </si>
  <si>
    <t>SPESE AUTO (PARK / AUTOSTRADA / ECC)</t>
  </si>
  <si>
    <t>VARIE (Acquisti on-line, ricariche telefoniche ecc)</t>
  </si>
  <si>
    <t>VARIE VIAGGI (Taxi, Bus ecc)</t>
  </si>
  <si>
    <t>Firma Dipendente</t>
  </si>
  <si>
    <t>Autorizzazione Responsabile Amministrativo</t>
  </si>
  <si>
    <t>Verifica Amministrativa</t>
  </si>
  <si>
    <t>Alessandro Scarafile</t>
  </si>
  <si>
    <t>Daniele Milan</t>
  </si>
  <si>
    <t>Autostrada</t>
  </si>
  <si>
    <t>Chilometri</t>
  </si>
  <si>
    <t>Delivery Area</t>
  </si>
  <si>
    <t>Vizzola Ticino (andata)</t>
  </si>
  <si>
    <t>Vizzola Ticino (ritorno)</t>
  </si>
  <si>
    <t>Varese</t>
  </si>
  <si>
    <t>Training Area</t>
  </si>
  <si>
    <t>11_01</t>
  </si>
  <si>
    <t>Aeroporto Malpensa (andata)</t>
  </si>
  <si>
    <t>Aeroporto Malpensa (ritorno)</t>
  </si>
  <si>
    <t>Aeroporto Malpensa</t>
  </si>
  <si>
    <t>Parcheggio</t>
  </si>
  <si>
    <t>POC Bulgaria</t>
  </si>
  <si>
    <t>Vizzola Ticino</t>
  </si>
  <si>
    <t>-</t>
  </si>
  <si>
    <t>SPESE ESTERO</t>
  </si>
  <si>
    <t>Paese</t>
  </si>
  <si>
    <t>Valuta</t>
  </si>
  <si>
    <t>SPESE VITTO / ALLOGGIO</t>
  </si>
  <si>
    <t>Controvalore € Carta Credito</t>
  </si>
  <si>
    <t>Pasto</t>
  </si>
  <si>
    <t>Bulgaria</t>
  </si>
  <si>
    <t>BGN</t>
  </si>
  <si>
    <t>(importi in Valuta BGN)</t>
  </si>
  <si>
    <t>11_02</t>
  </si>
  <si>
    <t>Extra Hotel</t>
  </si>
  <si>
    <t>Extrta Hotel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</si>
</sst>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[$€-2]\ * #,##0.00_-;\-[$€-2]\ * #,##0.00_-;_-[$€-2]\ * \-??_-"/>
    <numFmt numFmtId="165" formatCode="mmmm\ yyyy"/>
    <numFmt numFmtId="166" formatCode="_-[$€-2]\ * #,##0.00_-;\-[$€-2]\ * #,##0.00_-;_-[$€-2]\ * \-??_-;_-@_-"/>
    <numFmt numFmtId="167" formatCode="#.##&quot; km/l&quot;"/>
    <numFmt numFmtId="168" formatCode="&quot;€ &quot;#,##0.00"/>
    <numFmt numFmtId="169" formatCode="00\ "/>
    <numFmt numFmtId="170" formatCode="dd/mm/yy;@"/>
    <numFmt numFmtId="171" formatCode="_-* #,##0.00_-;\-* #,##0.00_-;_-* \-??_-;_-@_-"/>
    <numFmt numFmtId="172" formatCode="&quot;€&quot;\ #,##0.00"/>
  </numFmts>
  <fonts count="12">
    <font>
      <sz val="10"/>
      <name val="Arial"/>
    </font>
    <font>
      <sz val="14"/>
      <name val="Gulim"/>
      <family val="2"/>
    </font>
    <font>
      <b/>
      <sz val="14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i/>
      <sz val="14"/>
      <color indexed="10"/>
      <name val="Gulim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i/>
      <sz val="20"/>
      <color indexed="10"/>
      <name val="Gulim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154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164" fontId="2" fillId="3" borderId="3" xfId="1" applyFont="1" applyFill="1" applyBorder="1" applyAlignment="1" applyProtection="1">
      <alignment horizontal="right" vertical="center"/>
    </xf>
    <xf numFmtId="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166" fontId="2" fillId="4" borderId="3" xfId="1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166" fontId="2" fillId="4" borderId="6" xfId="1" applyNumberFormat="1" applyFont="1" applyFill="1" applyBorder="1" applyAlignment="1" applyProtection="1">
      <alignment horizontal="right" vertical="center"/>
      <protection locked="0"/>
    </xf>
    <xf numFmtId="0" fontId="1" fillId="4" borderId="1" xfId="0" applyNumberFormat="1" applyFont="1" applyFill="1" applyBorder="1" applyAlignment="1" applyProtection="1">
      <alignment vertical="center"/>
    </xf>
    <xf numFmtId="0" fontId="1" fillId="4" borderId="3" xfId="0" applyNumberFormat="1" applyFont="1" applyFill="1" applyBorder="1" applyAlignment="1" applyProtection="1">
      <alignment vertical="center"/>
    </xf>
    <xf numFmtId="164" fontId="1" fillId="4" borderId="3" xfId="1" applyFont="1" applyFill="1" applyBorder="1" applyAlignment="1" applyProtection="1">
      <alignment horizontal="right" vertical="center"/>
      <protection locked="0"/>
    </xf>
    <xf numFmtId="166" fontId="2" fillId="5" borderId="7" xfId="0" applyNumberFormat="1" applyFont="1" applyFill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167" fontId="1" fillId="4" borderId="8" xfId="1" applyNumberFormat="1" applyFont="1" applyFill="1" applyBorder="1" applyAlignment="1" applyProtection="1">
      <alignment horizontal="right" vertical="center"/>
      <protection locked="0"/>
    </xf>
    <xf numFmtId="38" fontId="1" fillId="2" borderId="9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169" fontId="1" fillId="6" borderId="14" xfId="0" applyNumberFormat="1" applyFont="1" applyFill="1" applyBorder="1" applyAlignment="1" applyProtection="1">
      <alignment horizontal="center" vertical="center"/>
    </xf>
    <xf numFmtId="170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171" fontId="1" fillId="0" borderId="17" xfId="0" applyNumberFormat="1" applyFont="1" applyBorder="1" applyAlignment="1" applyProtection="1">
      <alignment horizontal="right" vertical="center"/>
      <protection locked="0"/>
    </xf>
    <xf numFmtId="171" fontId="1" fillId="0" borderId="15" xfId="0" applyNumberFormat="1" applyFont="1" applyBorder="1" applyAlignment="1" applyProtection="1">
      <alignment horizontal="right" vertical="center"/>
      <protection locked="0"/>
    </xf>
    <xf numFmtId="171" fontId="1" fillId="0" borderId="19" xfId="0" applyNumberFormat="1" applyFont="1" applyBorder="1" applyAlignment="1" applyProtection="1">
      <alignment horizontal="right" vertical="center"/>
      <protection locked="0"/>
    </xf>
    <xf numFmtId="171" fontId="1" fillId="0" borderId="20" xfId="0" applyNumberFormat="1" applyFont="1" applyBorder="1" applyAlignment="1" applyProtection="1">
      <alignment horizontal="right" vertical="center"/>
      <protection locked="0"/>
    </xf>
    <xf numFmtId="164" fontId="1" fillId="3" borderId="21" xfId="1" applyFont="1" applyFill="1" applyBorder="1" applyAlignment="1" applyProtection="1">
      <alignment horizontal="right" vertical="center"/>
    </xf>
    <xf numFmtId="4" fontId="1" fillId="4" borderId="22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</xf>
    <xf numFmtId="169" fontId="1" fillId="6" borderId="23" xfId="0" applyNumberFormat="1" applyFont="1" applyFill="1" applyBorder="1" applyAlignment="1" applyProtection="1">
      <alignment horizontal="center" vertical="center"/>
    </xf>
    <xf numFmtId="4" fontId="1" fillId="4" borderId="21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170" fontId="1" fillId="0" borderId="18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vertical="center" wrapText="1"/>
    </xf>
    <xf numFmtId="165" fontId="3" fillId="0" borderId="28" xfId="0" applyNumberFormat="1" applyFont="1" applyBorder="1" applyAlignment="1" applyProtection="1">
      <alignment horizontal="center" vertical="center" wrapText="1"/>
    </xf>
    <xf numFmtId="0" fontId="1" fillId="8" borderId="33" xfId="0" applyNumberFormat="1" applyFont="1" applyFill="1" applyBorder="1" applyAlignment="1" applyProtection="1">
      <alignment horizontal="center" vertical="center"/>
    </xf>
    <xf numFmtId="0" fontId="1" fillId="8" borderId="34" xfId="0" applyNumberFormat="1" applyFont="1" applyFill="1" applyBorder="1" applyAlignment="1" applyProtection="1">
      <alignment vertical="center"/>
    </xf>
    <xf numFmtId="0" fontId="1" fillId="8" borderId="35" xfId="0" applyNumberFormat="1" applyFont="1" applyFill="1" applyBorder="1" applyAlignment="1" applyProtection="1">
      <alignment vertical="center"/>
    </xf>
    <xf numFmtId="0" fontId="2" fillId="7" borderId="29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1" fillId="9" borderId="0" xfId="0" applyFont="1" applyFill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vertical="center"/>
    </xf>
    <xf numFmtId="0" fontId="2" fillId="7" borderId="38" xfId="0" applyFont="1" applyFill="1" applyBorder="1" applyAlignment="1" applyProtection="1">
      <alignment horizontal="center" vertical="center"/>
    </xf>
    <xf numFmtId="168" fontId="1" fillId="2" borderId="49" xfId="0" applyNumberFormat="1" applyFont="1" applyFill="1" applyBorder="1" applyAlignment="1" applyProtection="1">
      <alignment horizontal="right" vertical="center"/>
    </xf>
    <xf numFmtId="168" fontId="1" fillId="2" borderId="50" xfId="0" applyNumberFormat="1" applyFont="1" applyFill="1" applyBorder="1" applyAlignment="1" applyProtection="1">
      <alignment horizontal="right" vertical="center"/>
    </xf>
    <xf numFmtId="168" fontId="1" fillId="2" borderId="51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168" fontId="1" fillId="2" borderId="53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Border="1" applyAlignment="1" applyProtection="1">
      <alignment horizontal="right" vertical="center"/>
    </xf>
    <xf numFmtId="0" fontId="1" fillId="9" borderId="54" xfId="0" applyFont="1" applyFill="1" applyBorder="1" applyAlignment="1" applyProtection="1">
      <alignment vertical="center"/>
    </xf>
    <xf numFmtId="169" fontId="1" fillId="9" borderId="0" xfId="0" applyNumberFormat="1" applyFont="1" applyFill="1" applyBorder="1" applyAlignment="1" applyProtection="1">
      <alignment horizontal="center" vertical="center"/>
    </xf>
    <xf numFmtId="170" fontId="1" fillId="9" borderId="0" xfId="0" applyNumberFormat="1" applyFont="1" applyFill="1" applyBorder="1" applyAlignment="1" applyProtection="1">
      <alignment horizontal="center" vertical="center"/>
      <protection locked="0"/>
    </xf>
    <xf numFmtId="49" fontId="1" fillId="9" borderId="0" xfId="0" applyNumberFormat="1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horizontal="left" vertical="center"/>
      <protection locked="0"/>
    </xf>
    <xf numFmtId="0" fontId="1" fillId="9" borderId="0" xfId="0" applyFont="1" applyFill="1" applyBorder="1" applyAlignment="1" applyProtection="1">
      <alignment vertical="center"/>
      <protection locked="0"/>
    </xf>
    <xf numFmtId="38" fontId="1" fillId="9" borderId="0" xfId="0" applyNumberFormat="1" applyFont="1" applyFill="1" applyBorder="1" applyAlignment="1" applyProtection="1">
      <alignment horizontal="center" vertical="center"/>
      <protection locked="0"/>
    </xf>
    <xf numFmtId="171" fontId="1" fillId="9" borderId="0" xfId="0" applyNumberFormat="1" applyFont="1" applyFill="1" applyBorder="1" applyAlignment="1" applyProtection="1">
      <alignment horizontal="right" vertical="center"/>
    </xf>
    <xf numFmtId="171" fontId="1" fillId="9" borderId="0" xfId="0" applyNumberFormat="1" applyFont="1" applyFill="1" applyBorder="1" applyAlignment="1" applyProtection="1">
      <alignment horizontal="right" vertical="center"/>
      <protection locked="0"/>
    </xf>
    <xf numFmtId="164" fontId="1" fillId="9" borderId="0" xfId="1" applyFont="1" applyFill="1" applyBorder="1" applyAlignment="1" applyProtection="1">
      <alignment horizontal="right" vertical="center"/>
    </xf>
    <xf numFmtId="4" fontId="1" fillId="9" borderId="0" xfId="0" applyNumberFormat="1" applyFont="1" applyFill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171" fontId="1" fillId="0" borderId="52" xfId="0" applyNumberFormat="1" applyFont="1" applyBorder="1" applyAlignment="1" applyProtection="1">
      <alignment horizontal="right" vertical="center"/>
    </xf>
    <xf numFmtId="4" fontId="1" fillId="9" borderId="0" xfId="0" applyNumberFormat="1" applyFont="1" applyFill="1" applyAlignment="1" applyProtection="1">
      <alignment vertical="center"/>
    </xf>
    <xf numFmtId="171" fontId="1" fillId="0" borderId="17" xfId="0" applyNumberFormat="1" applyFont="1" applyFill="1" applyBorder="1" applyAlignment="1" applyProtection="1">
      <alignment horizontal="right" vertical="center"/>
    </xf>
    <xf numFmtId="49" fontId="1" fillId="0" borderId="16" xfId="0" applyNumberFormat="1" applyFont="1" applyFill="1" applyBorder="1" applyAlignment="1" applyProtection="1">
      <alignment horizontal="left" vertical="center"/>
      <protection locked="0"/>
    </xf>
    <xf numFmtId="171" fontId="1" fillId="0" borderId="52" xfId="0" applyNumberFormat="1" applyFont="1" applyFill="1" applyBorder="1" applyAlignment="1" applyProtection="1">
      <alignment horizontal="right" vertical="center"/>
    </xf>
    <xf numFmtId="171" fontId="1" fillId="0" borderId="17" xfId="0" applyNumberFormat="1" applyFont="1" applyFill="1" applyBorder="1" applyAlignment="1" applyProtection="1">
      <alignment horizontal="right" vertical="center"/>
      <protection locked="0"/>
    </xf>
    <xf numFmtId="171" fontId="1" fillId="0" borderId="15" xfId="0" applyNumberFormat="1" applyFont="1" applyFill="1" applyBorder="1" applyAlignment="1" applyProtection="1">
      <alignment horizontal="right" vertical="center"/>
      <protection locked="0"/>
    </xf>
    <xf numFmtId="171" fontId="1" fillId="0" borderId="19" xfId="0" applyNumberFormat="1" applyFont="1" applyFill="1" applyBorder="1" applyAlignment="1" applyProtection="1">
      <alignment horizontal="right" vertical="center"/>
      <protection locked="0"/>
    </xf>
    <xf numFmtId="0" fontId="1" fillId="0" borderId="55" xfId="0" applyFont="1" applyFill="1" applyBorder="1" applyAlignment="1" applyProtection="1">
      <alignment horizontal="right" vertical="center"/>
      <protection locked="0"/>
    </xf>
    <xf numFmtId="0" fontId="1" fillId="0" borderId="22" xfId="0" applyFont="1" applyBorder="1" applyAlignment="1" applyProtection="1">
      <alignment horizontal="right" vertical="center"/>
      <protection locked="0"/>
    </xf>
    <xf numFmtId="0" fontId="1" fillId="0" borderId="22" xfId="0" applyFont="1" applyFill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right" vertical="center"/>
      <protection locked="0"/>
    </xf>
    <xf numFmtId="43" fontId="2" fillId="3" borderId="3" xfId="1" applyNumberFormat="1" applyFont="1" applyFill="1" applyBorder="1" applyAlignment="1" applyProtection="1">
      <alignment horizontal="right" vertical="center"/>
    </xf>
    <xf numFmtId="43" fontId="2" fillId="4" borderId="3" xfId="1" applyNumberFormat="1" applyFont="1" applyFill="1" applyBorder="1" applyAlignment="1" applyProtection="1">
      <alignment horizontal="right" vertical="center"/>
      <protection locked="0"/>
    </xf>
    <xf numFmtId="39" fontId="1" fillId="4" borderId="3" xfId="1" applyNumberFormat="1" applyFont="1" applyFill="1" applyBorder="1" applyAlignment="1" applyProtection="1">
      <alignment horizontal="right" vertical="center"/>
      <protection locked="0"/>
    </xf>
    <xf numFmtId="43" fontId="2" fillId="5" borderId="7" xfId="0" applyNumberFormat="1" applyFont="1" applyFill="1" applyBorder="1" applyAlignment="1" applyProtection="1">
      <alignment vertical="center"/>
    </xf>
    <xf numFmtId="0" fontId="11" fillId="9" borderId="0" xfId="0" applyNumberFormat="1" applyFont="1" applyFill="1" applyBorder="1" applyAlignment="1" applyProtection="1">
      <alignment vertical="center"/>
    </xf>
    <xf numFmtId="167" fontId="1" fillId="4" borderId="6" xfId="1" applyNumberFormat="1" applyFont="1" applyFill="1" applyBorder="1" applyAlignment="1" applyProtection="1">
      <alignment horizontal="right" vertical="center"/>
      <protection locked="0"/>
    </xf>
    <xf numFmtId="38" fontId="1" fillId="2" borderId="59" xfId="0" applyNumberFormat="1" applyFont="1" applyFill="1" applyBorder="1" applyAlignment="1" applyProtection="1">
      <alignment horizontal="center" vertical="center"/>
    </xf>
    <xf numFmtId="4" fontId="1" fillId="2" borderId="60" xfId="0" applyNumberFormat="1" applyFont="1" applyFill="1" applyBorder="1" applyAlignment="1" applyProtection="1">
      <alignment horizontal="right" vertical="center"/>
    </xf>
    <xf numFmtId="4" fontId="1" fillId="2" borderId="11" xfId="0" applyNumberFormat="1" applyFont="1" applyFill="1" applyBorder="1" applyAlignment="1" applyProtection="1">
      <alignment horizontal="right" vertical="center"/>
    </xf>
    <xf numFmtId="4" fontId="1" fillId="2" borderId="12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right" vertical="center"/>
    </xf>
    <xf numFmtId="4" fontId="1" fillId="2" borderId="25" xfId="0" applyNumberFormat="1" applyFont="1" applyFill="1" applyBorder="1" applyAlignment="1" applyProtection="1">
      <alignment horizontal="right" vertical="center"/>
    </xf>
    <xf numFmtId="0" fontId="1" fillId="2" borderId="69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8" fontId="1" fillId="0" borderId="72" xfId="0" applyNumberFormat="1" applyFont="1" applyBorder="1" applyAlignment="1" applyProtection="1">
      <alignment horizontal="center" vertical="center"/>
      <protection locked="0"/>
    </xf>
    <xf numFmtId="171" fontId="1" fillId="0" borderId="73" xfId="0" applyNumberFormat="1" applyFont="1" applyBorder="1" applyAlignment="1" applyProtection="1">
      <alignment horizontal="right" vertical="center"/>
    </xf>
    <xf numFmtId="171" fontId="1" fillId="0" borderId="52" xfId="0" applyNumberFormat="1" applyFont="1" applyBorder="1" applyAlignment="1" applyProtection="1">
      <alignment horizontal="right" vertical="center"/>
      <protection locked="0"/>
    </xf>
    <xf numFmtId="0" fontId="2" fillId="0" borderId="74" xfId="0" applyFont="1" applyBorder="1" applyAlignment="1" applyProtection="1">
      <alignment horizontal="right" vertical="center" wrapText="1"/>
    </xf>
    <xf numFmtId="38" fontId="1" fillId="0" borderId="75" xfId="0" applyNumberFormat="1" applyFont="1" applyBorder="1" applyAlignment="1" applyProtection="1">
      <alignment horizontal="center" vertical="center"/>
      <protection locked="0"/>
    </xf>
    <xf numFmtId="40" fontId="2" fillId="0" borderId="74" xfId="0" applyNumberFormat="1" applyFont="1" applyBorder="1" applyAlignment="1" applyProtection="1">
      <alignment vertical="center"/>
    </xf>
    <xf numFmtId="0" fontId="2" fillId="0" borderId="74" xfId="0" applyFont="1" applyBorder="1" applyAlignment="1" applyProtection="1">
      <alignment vertical="center"/>
    </xf>
    <xf numFmtId="0" fontId="2" fillId="0" borderId="74" xfId="0" applyFont="1" applyBorder="1" applyAlignment="1" applyProtection="1">
      <alignment horizontal="right" vertical="center"/>
    </xf>
    <xf numFmtId="0" fontId="2" fillId="9" borderId="0" xfId="0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 textRotation="180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1" fillId="6" borderId="32" xfId="0" applyNumberFormat="1" applyFont="1" applyFill="1" applyBorder="1" applyAlignment="1" applyProtection="1">
      <alignment horizontal="center" vertical="center"/>
    </xf>
    <xf numFmtId="0" fontId="1" fillId="6" borderId="10" xfId="0" applyNumberFormat="1" applyFont="1" applyFill="1" applyBorder="1" applyAlignment="1" applyProtection="1">
      <alignment horizontal="center" vertical="center"/>
    </xf>
    <xf numFmtId="0" fontId="2" fillId="7" borderId="29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</xf>
    <xf numFmtId="4" fontId="1" fillId="0" borderId="41" xfId="0" applyNumberFormat="1" applyFont="1" applyBorder="1" applyAlignment="1" applyProtection="1">
      <alignment horizontal="center" vertical="center" wrapText="1"/>
    </xf>
    <xf numFmtId="4" fontId="1" fillId="0" borderId="25" xfId="0" applyNumberFormat="1" applyFont="1" applyBorder="1" applyAlignment="1" applyProtection="1">
      <alignment horizontal="center" vertical="center" wrapText="1"/>
    </xf>
    <xf numFmtId="0" fontId="1" fillId="2" borderId="47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49" fontId="2" fillId="4" borderId="26" xfId="0" applyNumberFormat="1" applyFont="1" applyFill="1" applyBorder="1" applyAlignment="1" applyProtection="1">
      <alignment horizontal="left" vertical="center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/>
    </xf>
    <xf numFmtId="0" fontId="1" fillId="2" borderId="43" xfId="0" applyFont="1" applyFill="1" applyBorder="1" applyAlignment="1" applyProtection="1">
      <alignment horizontal="center" vertical="center" wrapText="1"/>
    </xf>
    <xf numFmtId="0" fontId="1" fillId="2" borderId="44" xfId="0" applyFont="1" applyFill="1" applyBorder="1" applyAlignment="1" applyProtection="1">
      <alignment horizontal="center" vertical="center" wrapText="1"/>
    </xf>
    <xf numFmtId="0" fontId="2" fillId="5" borderId="27" xfId="0" applyNumberFormat="1" applyFont="1" applyFill="1" applyBorder="1" applyAlignment="1" applyProtection="1">
      <alignment horizontal="center" vertical="center"/>
    </xf>
    <xf numFmtId="0" fontId="1" fillId="2" borderId="42" xfId="0" applyFont="1" applyFill="1" applyBorder="1" applyAlignment="1" applyProtection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</xf>
    <xf numFmtId="0" fontId="2" fillId="7" borderId="36" xfId="0" applyFont="1" applyFill="1" applyBorder="1" applyAlignment="1" applyProtection="1">
      <alignment horizontal="center" vertical="center"/>
    </xf>
    <xf numFmtId="0" fontId="2" fillId="7" borderId="37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 wrapText="1"/>
    </xf>
    <xf numFmtId="0" fontId="1" fillId="2" borderId="46" xfId="0" applyFont="1" applyFill="1" applyBorder="1" applyAlignment="1" applyProtection="1">
      <alignment horizontal="center" vertical="center" wrapText="1"/>
    </xf>
    <xf numFmtId="0" fontId="2" fillId="0" borderId="65" xfId="0" applyFont="1" applyBorder="1" applyAlignment="1" applyProtection="1">
      <alignment horizontal="center" vertical="center" wrapText="1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71" xfId="0" applyFont="1" applyBorder="1" applyAlignment="1" applyProtection="1">
      <alignment horizontal="center" vertical="center" wrapText="1"/>
    </xf>
    <xf numFmtId="0" fontId="1" fillId="2" borderId="70" xfId="0" applyFont="1" applyFill="1" applyBorder="1" applyAlignment="1" applyProtection="1">
      <alignment horizontal="center" vertical="center" wrapText="1"/>
    </xf>
    <xf numFmtId="0" fontId="1" fillId="2" borderId="67" xfId="0" applyFont="1" applyFill="1" applyBorder="1" applyAlignment="1" applyProtection="1">
      <alignment horizontal="center" vertical="center" wrapText="1"/>
    </xf>
    <xf numFmtId="0" fontId="1" fillId="10" borderId="56" xfId="0" applyNumberFormat="1" applyFont="1" applyFill="1" applyBorder="1" applyAlignment="1" applyProtection="1">
      <alignment horizontal="center" vertical="center"/>
    </xf>
    <xf numFmtId="0" fontId="1" fillId="10" borderId="57" xfId="0" applyNumberFormat="1" applyFont="1" applyFill="1" applyBorder="1" applyAlignment="1" applyProtection="1">
      <alignment horizontal="center" vertical="center"/>
    </xf>
    <xf numFmtId="0" fontId="1" fillId="10" borderId="58" xfId="0" applyNumberFormat="1" applyFont="1" applyFill="1" applyBorder="1" applyAlignment="1" applyProtection="1">
      <alignment horizontal="center" vertical="center"/>
    </xf>
    <xf numFmtId="38" fontId="1" fillId="2" borderId="36" xfId="0" applyNumberFormat="1" applyFont="1" applyFill="1" applyBorder="1" applyAlignment="1" applyProtection="1">
      <alignment horizontal="center" vertical="center"/>
    </xf>
    <xf numFmtId="38" fontId="1" fillId="2" borderId="37" xfId="0" applyNumberFormat="1" applyFont="1" applyFill="1" applyBorder="1" applyAlignment="1" applyProtection="1">
      <alignment horizontal="center" vertical="center"/>
    </xf>
    <xf numFmtId="0" fontId="2" fillId="7" borderId="60" xfId="0" applyFont="1" applyFill="1" applyBorder="1" applyAlignment="1" applyProtection="1">
      <alignment horizontal="center" vertical="center" wrapText="1"/>
    </xf>
    <xf numFmtId="0" fontId="2" fillId="7" borderId="60" xfId="0" applyFont="1" applyFill="1" applyBorder="1" applyAlignment="1" applyProtection="1">
      <alignment horizontal="center" vertical="center"/>
    </xf>
    <xf numFmtId="0" fontId="2" fillId="7" borderId="30" xfId="0" applyFont="1" applyFill="1" applyBorder="1" applyAlignment="1" applyProtection="1">
      <alignment horizontal="center" vertical="center" wrapText="1"/>
    </xf>
    <xf numFmtId="0" fontId="1" fillId="2" borderId="61" xfId="0" applyFont="1" applyFill="1" applyBorder="1" applyAlignment="1" applyProtection="1">
      <alignment horizontal="center" vertical="center" wrapText="1"/>
    </xf>
    <xf numFmtId="0" fontId="1" fillId="2" borderId="66" xfId="0" applyFont="1" applyFill="1" applyBorder="1" applyAlignment="1" applyProtection="1">
      <alignment horizontal="center" vertical="center" wrapText="1"/>
    </xf>
    <xf numFmtId="0" fontId="1" fillId="2" borderId="62" xfId="0" applyFont="1" applyFill="1" applyBorder="1" applyAlignment="1" applyProtection="1">
      <alignment horizontal="center" vertical="center" wrapText="1"/>
    </xf>
    <xf numFmtId="0" fontId="1" fillId="2" borderId="63" xfId="0" applyFont="1" applyFill="1" applyBorder="1" applyAlignment="1" applyProtection="1">
      <alignment horizontal="center" vertical="center" wrapText="1"/>
    </xf>
    <xf numFmtId="0" fontId="1" fillId="2" borderId="64" xfId="0" applyFont="1" applyFill="1" applyBorder="1" applyAlignment="1" applyProtection="1">
      <alignment horizontal="center" vertical="center" wrapText="1"/>
    </xf>
    <xf numFmtId="172" fontId="2" fillId="0" borderId="0" xfId="0" applyNumberFormat="1" applyFont="1" applyAlignment="1" applyProtection="1">
      <alignment vertical="center"/>
    </xf>
  </cellXfs>
  <cellStyles count="2">
    <cellStyle name="Euro" xfId="1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5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6"/>
  <sheetViews>
    <sheetView tabSelected="1" view="pageBreakPreview" zoomScale="50" zoomScaleSheetLayoutView="50" workbookViewId="0">
      <pane ySplit="5" topLeftCell="A6" activePane="bottomLeft" state="frozen"/>
      <selection pane="bottomLeft" activeCell="L28" sqref="L28:L29"/>
    </sheetView>
  </sheetViews>
  <sheetFormatPr defaultColWidth="9.140625" defaultRowHeight="18.75"/>
  <cols>
    <col min="1" max="1" width="6.7109375" style="1" customWidth="1"/>
    <col min="2" max="2" width="30.42578125" style="2" bestFit="1" customWidth="1"/>
    <col min="3" max="3" width="36.7109375" style="2" bestFit="1" customWidth="1"/>
    <col min="4" max="4" width="49.28515625" style="2" bestFit="1" customWidth="1"/>
    <col min="5" max="5" width="41" style="2" bestFit="1" customWidth="1"/>
    <col min="6" max="6" width="39.42578125" style="2" customWidth="1"/>
    <col min="7" max="7" width="30.5703125" style="2" customWidth="1"/>
    <col min="8" max="8" width="41.140625" style="2" customWidth="1"/>
    <col min="9" max="10" width="26.42578125" style="2" customWidth="1"/>
    <col min="11" max="11" width="19.85546875" style="2" customWidth="1"/>
    <col min="12" max="12" width="22.140625" style="2" customWidth="1"/>
    <col min="13" max="13" width="25.5703125" style="2" customWidth="1"/>
    <col min="14" max="17" width="19.85546875" style="2" customWidth="1"/>
    <col min="18" max="18" width="19.85546875" style="3" customWidth="1"/>
    <col min="19" max="19" width="8.5703125" style="2" customWidth="1"/>
    <col min="20" max="16384" width="9.140625" style="2"/>
  </cols>
  <sheetData>
    <row r="1" spans="1:19" s="8" customFormat="1" ht="35.25" customHeight="1">
      <c r="A1" s="4"/>
      <c r="B1" s="123" t="s">
        <v>0</v>
      </c>
      <c r="C1" s="123"/>
      <c r="D1" s="123"/>
      <c r="E1" s="124" t="s">
        <v>39</v>
      </c>
      <c r="F1" s="124"/>
      <c r="G1" s="42">
        <v>41944</v>
      </c>
      <c r="H1" s="41" t="s">
        <v>48</v>
      </c>
      <c r="L1" s="8" t="s">
        <v>29</v>
      </c>
      <c r="M1" s="3">
        <f>+P1-N7</f>
        <v>0</v>
      </c>
      <c r="N1" s="5" t="s">
        <v>1</v>
      </c>
      <c r="O1" s="6"/>
      <c r="P1" s="7">
        <f>SUM(H7:M7)</f>
        <v>567.56883999999991</v>
      </c>
      <c r="Q1" s="3" t="s">
        <v>27</v>
      </c>
    </row>
    <row r="2" spans="1:19" s="8" customFormat="1" ht="35.25" customHeight="1">
      <c r="A2" s="4"/>
      <c r="B2" s="125" t="s">
        <v>2</v>
      </c>
      <c r="C2" s="125"/>
      <c r="D2" s="125"/>
      <c r="E2" s="124" t="s">
        <v>40</v>
      </c>
      <c r="F2" s="124"/>
      <c r="G2" s="9"/>
      <c r="H2" s="9"/>
      <c r="N2" s="10" t="s">
        <v>3</v>
      </c>
      <c r="O2" s="11"/>
      <c r="P2" s="12"/>
      <c r="Q2" s="3" t="s">
        <v>26</v>
      </c>
    </row>
    <row r="3" spans="1:19" s="8" customFormat="1" ht="35.25" customHeight="1">
      <c r="A3" s="4"/>
      <c r="B3" s="125" t="s">
        <v>25</v>
      </c>
      <c r="C3" s="125"/>
      <c r="D3" s="125"/>
      <c r="E3" s="124" t="s">
        <v>26</v>
      </c>
      <c r="F3" s="124"/>
      <c r="N3" s="10" t="s">
        <v>4</v>
      </c>
      <c r="O3" s="11"/>
      <c r="P3" s="12">
        <f>+O7</f>
        <v>23</v>
      </c>
      <c r="Q3" s="13"/>
      <c r="R3" s="14"/>
    </row>
    <row r="4" spans="1:19" s="8" customFormat="1" ht="35.25" customHeight="1" thickBot="1">
      <c r="A4" s="4"/>
      <c r="E4" s="14"/>
      <c r="F4" s="14"/>
      <c r="G4" s="10" t="s">
        <v>21</v>
      </c>
      <c r="H4" s="21">
        <v>0.53596999999999995</v>
      </c>
      <c r="I4" s="15"/>
      <c r="J4" s="15"/>
      <c r="K4" s="15"/>
      <c r="L4" s="2"/>
      <c r="M4" s="2"/>
      <c r="N4" s="16" t="s">
        <v>5</v>
      </c>
      <c r="O4" s="17"/>
      <c r="P4" s="18"/>
      <c r="Q4" s="13"/>
      <c r="R4" s="14"/>
    </row>
    <row r="5" spans="1:19" s="8" customFormat="1" ht="33" customHeight="1" thickTop="1" thickBot="1">
      <c r="A5" s="4"/>
      <c r="B5" s="19" t="s">
        <v>6</v>
      </c>
      <c r="C5" s="50"/>
      <c r="D5" s="20"/>
      <c r="E5" s="47">
        <v>4</v>
      </c>
      <c r="F5" s="14"/>
      <c r="G5" s="10" t="s">
        <v>7</v>
      </c>
      <c r="H5" s="21">
        <v>0</v>
      </c>
      <c r="N5" s="128" t="s">
        <v>8</v>
      </c>
      <c r="O5" s="128"/>
      <c r="P5" s="22">
        <f>P1-P2-P3-P4</f>
        <v>544.56883999999991</v>
      </c>
      <c r="Q5" s="13"/>
      <c r="R5" s="14"/>
    </row>
    <row r="6" spans="1:19" s="8" customFormat="1" ht="31.5" customHeight="1" thickTop="1" thickBot="1">
      <c r="A6" s="4"/>
      <c r="B6" s="23" t="s">
        <v>9</v>
      </c>
      <c r="C6" s="23"/>
      <c r="D6" s="23"/>
      <c r="E6" s="14"/>
      <c r="F6" s="14"/>
      <c r="G6" s="10" t="s">
        <v>10</v>
      </c>
      <c r="H6" s="24">
        <v>11.5</v>
      </c>
      <c r="R6" s="13"/>
      <c r="S6" s="14"/>
    </row>
    <row r="7" spans="1:19" s="8" customFormat="1" ht="27" customHeight="1" thickBot="1">
      <c r="A7" s="43"/>
      <c r="B7" s="44"/>
      <c r="C7" s="44"/>
      <c r="D7" s="45" t="s">
        <v>28</v>
      </c>
      <c r="E7" s="131" t="s">
        <v>11</v>
      </c>
      <c r="F7" s="132"/>
      <c r="G7" s="25">
        <f>SUM(G11:G30)</f>
        <v>772</v>
      </c>
      <c r="H7" s="25">
        <f>SUM(H11:H30)</f>
        <v>413.76883999999995</v>
      </c>
      <c r="I7" s="52">
        <f>SUM(I11:I30)</f>
        <v>130.80000000000001</v>
      </c>
      <c r="J7" s="56">
        <f>SUM(J11:J30)</f>
        <v>0</v>
      </c>
      <c r="K7" s="53">
        <f>SUM(K11:K30)</f>
        <v>0</v>
      </c>
      <c r="L7" s="53">
        <f>SUM(L11:L30)</f>
        <v>23</v>
      </c>
      <c r="M7" s="53">
        <f>SUM(M11:M30)</f>
        <v>0</v>
      </c>
      <c r="N7" s="53">
        <f>SUM(N11:N30)</f>
        <v>567.56883999999991</v>
      </c>
      <c r="O7" s="54">
        <f>SUM(O11:O30)</f>
        <v>23</v>
      </c>
      <c r="P7" s="13">
        <f>+N7-SUM(I7:M7)</f>
        <v>413.7688399999999</v>
      </c>
    </row>
    <row r="8" spans="1:19" ht="36" customHeight="1" thickTop="1" thickBot="1">
      <c r="A8" s="109"/>
      <c r="B8" s="51"/>
      <c r="C8" s="111" t="s">
        <v>13</v>
      </c>
      <c r="D8" s="113" t="s">
        <v>24</v>
      </c>
      <c r="E8" s="112" t="s">
        <v>14</v>
      </c>
      <c r="F8" s="114" t="s">
        <v>30</v>
      </c>
      <c r="G8" s="115" t="s">
        <v>15</v>
      </c>
      <c r="H8" s="116" t="s">
        <v>16</v>
      </c>
      <c r="I8" s="121" t="s">
        <v>33</v>
      </c>
      <c r="J8" s="121" t="s">
        <v>35</v>
      </c>
      <c r="K8" s="121" t="s">
        <v>34</v>
      </c>
      <c r="L8" s="129" t="s">
        <v>31</v>
      </c>
      <c r="M8" s="130"/>
      <c r="N8" s="107" t="s">
        <v>17</v>
      </c>
      <c r="O8" s="119" t="s">
        <v>18</v>
      </c>
      <c r="P8" s="106" t="s">
        <v>19</v>
      </c>
      <c r="R8" s="2"/>
    </row>
    <row r="9" spans="1:19" ht="36" customHeight="1" thickTop="1" thickBot="1">
      <c r="A9" s="110"/>
      <c r="B9" s="51" t="s">
        <v>12</v>
      </c>
      <c r="C9" s="112"/>
      <c r="D9" s="112"/>
      <c r="E9" s="112"/>
      <c r="F9" s="114"/>
      <c r="G9" s="115"/>
      <c r="H9" s="117"/>
      <c r="I9" s="122" t="s">
        <v>33</v>
      </c>
      <c r="J9" s="122"/>
      <c r="K9" s="122" t="s">
        <v>32</v>
      </c>
      <c r="L9" s="133" t="s">
        <v>22</v>
      </c>
      <c r="M9" s="126" t="s">
        <v>23</v>
      </c>
      <c r="N9" s="108"/>
      <c r="O9" s="120"/>
      <c r="P9" s="106"/>
      <c r="R9" s="2"/>
    </row>
    <row r="10" spans="1:19" ht="37.5" customHeight="1" thickTop="1" thickBot="1">
      <c r="A10" s="110"/>
      <c r="B10" s="46"/>
      <c r="C10" s="112"/>
      <c r="D10" s="112"/>
      <c r="E10" s="112"/>
      <c r="F10" s="114"/>
      <c r="G10" s="26" t="s">
        <v>20</v>
      </c>
      <c r="H10" s="118"/>
      <c r="I10" s="122"/>
      <c r="J10" s="122"/>
      <c r="K10" s="122"/>
      <c r="L10" s="134"/>
      <c r="M10" s="127"/>
      <c r="N10" s="108"/>
      <c r="O10" s="120"/>
      <c r="P10" s="106"/>
      <c r="R10" s="2"/>
    </row>
    <row r="11" spans="1:19" ht="30" customHeight="1" thickTop="1">
      <c r="A11" s="27">
        <v>1</v>
      </c>
      <c r="B11" s="40">
        <v>41957</v>
      </c>
      <c r="C11" s="29" t="s">
        <v>43</v>
      </c>
      <c r="D11" s="29" t="s">
        <v>41</v>
      </c>
      <c r="E11" s="73" t="s">
        <v>44</v>
      </c>
      <c r="F11" s="55" t="s">
        <v>46</v>
      </c>
      <c r="G11" s="78"/>
      <c r="H11" s="74">
        <f t="shared" ref="H11:H30" si="0">IF($E$3="si",($H$5/$H$6*G11),IF($E$3="no",G11*$H$4,0))</f>
        <v>0</v>
      </c>
      <c r="I11" s="72">
        <v>5.2</v>
      </c>
      <c r="J11" s="72"/>
      <c r="K11" s="75"/>
      <c r="L11" s="76"/>
      <c r="M11" s="77"/>
      <c r="N11" s="34">
        <f t="shared" ref="N11:N16" si="1">SUM(H11:M11)</f>
        <v>5.2</v>
      </c>
      <c r="O11" s="35"/>
      <c r="P11" s="36" t="str">
        <f>IF($F11="Milano","X","")</f>
        <v/>
      </c>
      <c r="R11" s="2"/>
    </row>
    <row r="12" spans="1:19" ht="30" customHeight="1">
      <c r="A12" s="37">
        <v>2</v>
      </c>
      <c r="B12" s="40">
        <v>41957</v>
      </c>
      <c r="C12" s="29" t="s">
        <v>43</v>
      </c>
      <c r="D12" s="29" t="s">
        <v>41</v>
      </c>
      <c r="E12" s="73" t="s">
        <v>45</v>
      </c>
      <c r="F12" s="55" t="s">
        <v>46</v>
      </c>
      <c r="G12" s="79"/>
      <c r="H12" s="74">
        <f t="shared" si="0"/>
        <v>0</v>
      </c>
      <c r="I12" s="72">
        <v>5.6</v>
      </c>
      <c r="J12" s="72"/>
      <c r="K12" s="75"/>
      <c r="L12" s="76"/>
      <c r="M12" s="77"/>
      <c r="N12" s="34">
        <f t="shared" si="1"/>
        <v>5.6</v>
      </c>
      <c r="O12" s="38"/>
      <c r="P12" s="36" t="str">
        <f t="shared" ref="P12:P30" si="2">IF($F12="Milano","X","")</f>
        <v/>
      </c>
      <c r="R12" s="2"/>
    </row>
    <row r="13" spans="1:19" ht="30" customHeight="1">
      <c r="A13" s="37">
        <v>3</v>
      </c>
      <c r="B13" s="40">
        <v>41957</v>
      </c>
      <c r="C13" s="29" t="s">
        <v>43</v>
      </c>
      <c r="D13" s="29" t="s">
        <v>42</v>
      </c>
      <c r="E13" s="73" t="s">
        <v>44</v>
      </c>
      <c r="F13" s="55" t="s">
        <v>46</v>
      </c>
      <c r="G13" s="79">
        <v>97</v>
      </c>
      <c r="H13" s="74">
        <f t="shared" si="0"/>
        <v>51.989089999999997</v>
      </c>
      <c r="I13" s="72"/>
      <c r="J13" s="72"/>
      <c r="K13" s="75"/>
      <c r="L13" s="76"/>
      <c r="M13" s="77"/>
      <c r="N13" s="34">
        <f t="shared" si="1"/>
        <v>51.989089999999997</v>
      </c>
      <c r="O13" s="38"/>
      <c r="P13" s="36" t="str">
        <f t="shared" si="2"/>
        <v/>
      </c>
      <c r="R13" s="2"/>
    </row>
    <row r="14" spans="1:19" ht="30" customHeight="1">
      <c r="A14" s="37">
        <v>4</v>
      </c>
      <c r="B14" s="40">
        <v>41957</v>
      </c>
      <c r="C14" s="29" t="s">
        <v>43</v>
      </c>
      <c r="D14" s="29" t="s">
        <v>42</v>
      </c>
      <c r="E14" s="73" t="s">
        <v>45</v>
      </c>
      <c r="F14" s="55" t="s">
        <v>46</v>
      </c>
      <c r="G14" s="80">
        <v>97</v>
      </c>
      <c r="H14" s="74">
        <f t="shared" si="0"/>
        <v>51.989089999999997</v>
      </c>
      <c r="I14" s="72"/>
      <c r="J14" s="72"/>
      <c r="K14" s="75"/>
      <c r="L14" s="76"/>
      <c r="M14" s="77"/>
      <c r="N14" s="34">
        <f t="shared" si="1"/>
        <v>51.989089999999997</v>
      </c>
      <c r="O14" s="38"/>
      <c r="P14" s="36" t="str">
        <f t="shared" si="2"/>
        <v/>
      </c>
      <c r="R14" s="2"/>
    </row>
    <row r="15" spans="1:19" ht="30" customHeight="1">
      <c r="A15" s="37">
        <v>5</v>
      </c>
      <c r="B15" s="40">
        <v>41961</v>
      </c>
      <c r="C15" s="29" t="s">
        <v>47</v>
      </c>
      <c r="D15" s="29" t="s">
        <v>41</v>
      </c>
      <c r="E15" s="73" t="s">
        <v>44</v>
      </c>
      <c r="F15" s="55" t="s">
        <v>46</v>
      </c>
      <c r="G15" s="79"/>
      <c r="H15" s="74">
        <f t="shared" si="0"/>
        <v>0</v>
      </c>
      <c r="I15" s="72">
        <v>5.2</v>
      </c>
      <c r="J15" s="72"/>
      <c r="K15" s="75"/>
      <c r="L15" s="76"/>
      <c r="M15" s="77"/>
      <c r="N15" s="34">
        <f t="shared" si="1"/>
        <v>5.2</v>
      </c>
      <c r="O15" s="38"/>
      <c r="P15" s="36" t="str">
        <f t="shared" si="2"/>
        <v/>
      </c>
      <c r="R15" s="2"/>
    </row>
    <row r="16" spans="1:19" ht="30" customHeight="1">
      <c r="A16" s="37">
        <v>6</v>
      </c>
      <c r="B16" s="40">
        <v>41961</v>
      </c>
      <c r="C16" s="29" t="s">
        <v>47</v>
      </c>
      <c r="D16" s="29" t="s">
        <v>41</v>
      </c>
      <c r="E16" s="73" t="s">
        <v>45</v>
      </c>
      <c r="F16" s="55" t="s">
        <v>46</v>
      </c>
      <c r="G16" s="79"/>
      <c r="H16" s="74">
        <f t="shared" si="0"/>
        <v>0</v>
      </c>
      <c r="I16" s="72">
        <v>5.6</v>
      </c>
      <c r="J16" s="72"/>
      <c r="K16" s="75"/>
      <c r="L16" s="76"/>
      <c r="M16" s="77"/>
      <c r="N16" s="34">
        <f t="shared" si="1"/>
        <v>5.6</v>
      </c>
      <c r="O16" s="38"/>
      <c r="P16" s="36" t="str">
        <f t="shared" si="2"/>
        <v/>
      </c>
      <c r="R16" s="2"/>
    </row>
    <row r="17" spans="1:18" ht="30" customHeight="1">
      <c r="A17" s="37">
        <v>7</v>
      </c>
      <c r="B17" s="40">
        <v>41961</v>
      </c>
      <c r="C17" s="29" t="s">
        <v>47</v>
      </c>
      <c r="D17" s="29" t="s">
        <v>42</v>
      </c>
      <c r="E17" s="73" t="s">
        <v>44</v>
      </c>
      <c r="F17" s="55" t="s">
        <v>46</v>
      </c>
      <c r="G17" s="79">
        <v>97</v>
      </c>
      <c r="H17" s="74">
        <f t="shared" si="0"/>
        <v>51.989089999999997</v>
      </c>
      <c r="I17" s="72"/>
      <c r="J17" s="72"/>
      <c r="K17" s="75"/>
      <c r="L17" s="76"/>
      <c r="M17" s="77"/>
      <c r="N17" s="34">
        <f>SUM(H17:M17)</f>
        <v>51.989089999999997</v>
      </c>
      <c r="O17" s="38"/>
      <c r="P17" s="36" t="str">
        <f t="shared" si="2"/>
        <v/>
      </c>
      <c r="R17" s="2"/>
    </row>
    <row r="18" spans="1:18" ht="30" customHeight="1">
      <c r="A18" s="37">
        <v>8</v>
      </c>
      <c r="B18" s="40">
        <v>41961</v>
      </c>
      <c r="C18" s="29" t="s">
        <v>47</v>
      </c>
      <c r="D18" s="29" t="s">
        <v>42</v>
      </c>
      <c r="E18" s="73" t="s">
        <v>45</v>
      </c>
      <c r="F18" s="55" t="s">
        <v>46</v>
      </c>
      <c r="G18" s="79">
        <v>97</v>
      </c>
      <c r="H18" s="74">
        <f t="shared" si="0"/>
        <v>51.989089999999997</v>
      </c>
      <c r="I18" s="72"/>
      <c r="J18" s="72"/>
      <c r="K18" s="75"/>
      <c r="L18" s="76"/>
      <c r="M18" s="76"/>
      <c r="N18" s="34">
        <f>SUM(H18:M18)</f>
        <v>51.989089999999997</v>
      </c>
      <c r="O18" s="38"/>
      <c r="P18" s="36" t="str">
        <f t="shared" si="2"/>
        <v/>
      </c>
      <c r="R18" s="2"/>
    </row>
    <row r="19" spans="1:18" ht="30" customHeight="1">
      <c r="A19" s="37">
        <v>9</v>
      </c>
      <c r="B19" s="40">
        <v>41962</v>
      </c>
      <c r="C19" s="29" t="s">
        <v>47</v>
      </c>
      <c r="D19" s="29" t="s">
        <v>41</v>
      </c>
      <c r="E19" s="73" t="s">
        <v>44</v>
      </c>
      <c r="F19" s="55" t="s">
        <v>46</v>
      </c>
      <c r="G19" s="79"/>
      <c r="H19" s="74">
        <f t="shared" si="0"/>
        <v>0</v>
      </c>
      <c r="I19" s="72">
        <v>5.2</v>
      </c>
      <c r="J19" s="72"/>
      <c r="K19" s="75"/>
      <c r="L19" s="76"/>
      <c r="M19" s="76"/>
      <c r="N19" s="34">
        <f t="shared" ref="N19:N30" si="3">SUM(H19:M19)</f>
        <v>5.2</v>
      </c>
      <c r="O19" s="38"/>
      <c r="P19" s="36" t="str">
        <f t="shared" si="2"/>
        <v/>
      </c>
      <c r="R19" s="2"/>
    </row>
    <row r="20" spans="1:18" ht="30" customHeight="1">
      <c r="A20" s="37">
        <v>10</v>
      </c>
      <c r="B20" s="40">
        <v>41962</v>
      </c>
      <c r="C20" s="29" t="s">
        <v>47</v>
      </c>
      <c r="D20" s="29" t="s">
        <v>42</v>
      </c>
      <c r="E20" s="73" t="s">
        <v>44</v>
      </c>
      <c r="F20" s="55" t="s">
        <v>46</v>
      </c>
      <c r="G20" s="79">
        <v>97</v>
      </c>
      <c r="H20" s="74">
        <f t="shared" si="0"/>
        <v>51.989089999999997</v>
      </c>
      <c r="I20" s="72"/>
      <c r="J20" s="72"/>
      <c r="K20" s="75"/>
      <c r="L20" s="76"/>
      <c r="M20" s="76"/>
      <c r="N20" s="34">
        <f t="shared" si="3"/>
        <v>51.989089999999997</v>
      </c>
      <c r="O20" s="38"/>
      <c r="P20" s="36" t="str">
        <f t="shared" si="2"/>
        <v/>
      </c>
      <c r="R20" s="2"/>
    </row>
    <row r="21" spans="1:18" ht="30" customHeight="1">
      <c r="A21" s="37">
        <v>11</v>
      </c>
      <c r="B21" s="40">
        <v>41964</v>
      </c>
      <c r="C21" s="29" t="s">
        <v>47</v>
      </c>
      <c r="D21" s="29" t="s">
        <v>41</v>
      </c>
      <c r="E21" s="73" t="s">
        <v>45</v>
      </c>
      <c r="F21" s="55" t="s">
        <v>46</v>
      </c>
      <c r="G21" s="79"/>
      <c r="H21" s="74">
        <f t="shared" si="0"/>
        <v>0</v>
      </c>
      <c r="I21" s="72">
        <v>5.6</v>
      </c>
      <c r="J21" s="72"/>
      <c r="K21" s="75"/>
      <c r="L21" s="76"/>
      <c r="M21" s="76"/>
      <c r="N21" s="34">
        <f t="shared" si="3"/>
        <v>5.6</v>
      </c>
      <c r="O21" s="38"/>
      <c r="P21" s="36" t="str">
        <f t="shared" si="2"/>
        <v/>
      </c>
      <c r="R21" s="2"/>
    </row>
    <row r="22" spans="1:18" ht="30" customHeight="1">
      <c r="A22" s="37">
        <v>12</v>
      </c>
      <c r="B22" s="40">
        <v>41964</v>
      </c>
      <c r="C22" s="29" t="s">
        <v>47</v>
      </c>
      <c r="D22" s="29" t="s">
        <v>42</v>
      </c>
      <c r="E22" s="73" t="s">
        <v>45</v>
      </c>
      <c r="F22" s="55" t="s">
        <v>46</v>
      </c>
      <c r="G22" s="79">
        <v>97</v>
      </c>
      <c r="H22" s="74">
        <f t="shared" si="0"/>
        <v>51.989089999999997</v>
      </c>
      <c r="I22" s="72"/>
      <c r="J22" s="72"/>
      <c r="K22" s="75"/>
      <c r="L22" s="76"/>
      <c r="M22" s="76"/>
      <c r="N22" s="34">
        <f t="shared" si="3"/>
        <v>51.989089999999997</v>
      </c>
      <c r="O22" s="38"/>
      <c r="P22" s="36" t="str">
        <f t="shared" si="2"/>
        <v/>
      </c>
      <c r="R22" s="2"/>
    </row>
    <row r="23" spans="1:18" ht="30" customHeight="1">
      <c r="A23" s="37">
        <v>13</v>
      </c>
      <c r="B23" s="40">
        <v>41968</v>
      </c>
      <c r="C23" s="29" t="s">
        <v>53</v>
      </c>
      <c r="D23" s="29" t="s">
        <v>41</v>
      </c>
      <c r="E23" s="73" t="s">
        <v>49</v>
      </c>
      <c r="F23" s="55" t="s">
        <v>46</v>
      </c>
      <c r="G23" s="79"/>
      <c r="H23" s="70">
        <f t="shared" si="0"/>
        <v>0</v>
      </c>
      <c r="I23" s="72">
        <v>5.2</v>
      </c>
      <c r="J23" s="57"/>
      <c r="K23" s="30"/>
      <c r="L23" s="31"/>
      <c r="M23" s="31"/>
      <c r="N23" s="34">
        <f t="shared" si="3"/>
        <v>5.2</v>
      </c>
      <c r="O23" s="38"/>
      <c r="P23" s="36" t="str">
        <f t="shared" si="2"/>
        <v/>
      </c>
      <c r="R23" s="2"/>
    </row>
    <row r="24" spans="1:18" ht="30" customHeight="1">
      <c r="A24" s="37">
        <v>14</v>
      </c>
      <c r="B24" s="40">
        <v>41970</v>
      </c>
      <c r="C24" s="29" t="s">
        <v>53</v>
      </c>
      <c r="D24" s="39" t="s">
        <v>41</v>
      </c>
      <c r="E24" s="55" t="s">
        <v>50</v>
      </c>
      <c r="F24" s="55" t="s">
        <v>46</v>
      </c>
      <c r="G24" s="81"/>
      <c r="H24" s="70">
        <f t="shared" si="0"/>
        <v>0</v>
      </c>
      <c r="I24" s="72">
        <v>5.2</v>
      </c>
      <c r="J24" s="57"/>
      <c r="K24" s="30"/>
      <c r="L24" s="31"/>
      <c r="M24" s="31"/>
      <c r="N24" s="34">
        <f t="shared" si="3"/>
        <v>5.2</v>
      </c>
      <c r="O24" s="38"/>
      <c r="P24" s="36" t="str">
        <f t="shared" si="2"/>
        <v/>
      </c>
      <c r="R24" s="2"/>
    </row>
    <row r="25" spans="1:18" ht="30" customHeight="1">
      <c r="A25" s="37">
        <v>15</v>
      </c>
      <c r="B25" s="40">
        <v>41968</v>
      </c>
      <c r="C25" s="29" t="s">
        <v>53</v>
      </c>
      <c r="D25" s="39" t="s">
        <v>42</v>
      </c>
      <c r="E25" s="55" t="s">
        <v>49</v>
      </c>
      <c r="F25" s="55" t="s">
        <v>46</v>
      </c>
      <c r="G25" s="81">
        <v>95</v>
      </c>
      <c r="H25" s="70">
        <f t="shared" si="0"/>
        <v>50.917149999999992</v>
      </c>
      <c r="I25" s="72"/>
      <c r="J25" s="57"/>
      <c r="K25" s="30"/>
      <c r="L25" s="31"/>
      <c r="M25" s="31"/>
      <c r="N25" s="34">
        <f t="shared" si="3"/>
        <v>50.917149999999992</v>
      </c>
      <c r="O25" s="38"/>
      <c r="P25" s="36" t="str">
        <f t="shared" si="2"/>
        <v/>
      </c>
      <c r="R25" s="2"/>
    </row>
    <row r="26" spans="1:18" ht="30" customHeight="1">
      <c r="A26" s="37">
        <v>16</v>
      </c>
      <c r="B26" s="40">
        <v>41970</v>
      </c>
      <c r="C26" s="29" t="s">
        <v>53</v>
      </c>
      <c r="D26" s="39" t="s">
        <v>42</v>
      </c>
      <c r="E26" s="55" t="s">
        <v>50</v>
      </c>
      <c r="F26" s="55" t="s">
        <v>46</v>
      </c>
      <c r="G26" s="81">
        <v>95</v>
      </c>
      <c r="H26" s="70">
        <f t="shared" si="0"/>
        <v>50.917149999999992</v>
      </c>
      <c r="I26" s="72"/>
      <c r="J26" s="57"/>
      <c r="K26" s="30"/>
      <c r="L26" s="31"/>
      <c r="M26" s="31"/>
      <c r="N26" s="34">
        <f t="shared" si="3"/>
        <v>50.917149999999992</v>
      </c>
      <c r="O26" s="38"/>
      <c r="P26" s="36" t="str">
        <f t="shared" si="2"/>
        <v/>
      </c>
      <c r="R26" s="2"/>
    </row>
    <row r="27" spans="1:18" ht="30" customHeight="1">
      <c r="A27" s="37">
        <v>17</v>
      </c>
      <c r="B27" s="40">
        <v>41970</v>
      </c>
      <c r="C27" s="29" t="s">
        <v>53</v>
      </c>
      <c r="D27" s="39" t="s">
        <v>52</v>
      </c>
      <c r="E27" s="55" t="s">
        <v>51</v>
      </c>
      <c r="F27" s="55" t="s">
        <v>46</v>
      </c>
      <c r="G27" s="81"/>
      <c r="H27" s="70">
        <f t="shared" si="0"/>
        <v>0</v>
      </c>
      <c r="I27" s="72">
        <v>88</v>
      </c>
      <c r="J27" s="57"/>
      <c r="K27" s="30"/>
      <c r="L27" s="31"/>
      <c r="M27" s="31"/>
      <c r="N27" s="34">
        <f t="shared" si="3"/>
        <v>88</v>
      </c>
      <c r="O27" s="38"/>
      <c r="P27" s="36" t="str">
        <f t="shared" si="2"/>
        <v/>
      </c>
      <c r="R27" s="2"/>
    </row>
    <row r="28" spans="1:18" ht="30" customHeight="1">
      <c r="A28" s="37">
        <v>18</v>
      </c>
      <c r="B28" s="28">
        <v>41963</v>
      </c>
      <c r="C28" s="29" t="s">
        <v>47</v>
      </c>
      <c r="D28" s="39" t="s">
        <v>66</v>
      </c>
      <c r="E28" s="55" t="s">
        <v>54</v>
      </c>
      <c r="F28" s="55" t="s">
        <v>46</v>
      </c>
      <c r="G28" s="69"/>
      <c r="H28" s="70">
        <f t="shared" si="0"/>
        <v>0</v>
      </c>
      <c r="I28" s="57"/>
      <c r="J28" s="57"/>
      <c r="K28" s="30"/>
      <c r="L28" s="31">
        <v>7.5</v>
      </c>
      <c r="M28" s="31"/>
      <c r="N28" s="34">
        <f t="shared" si="3"/>
        <v>7.5</v>
      </c>
      <c r="O28" s="38">
        <v>7.5</v>
      </c>
      <c r="P28" s="36" t="str">
        <f t="shared" si="2"/>
        <v/>
      </c>
      <c r="R28" s="2"/>
    </row>
    <row r="29" spans="1:18" ht="30" customHeight="1">
      <c r="A29" s="37">
        <v>19</v>
      </c>
      <c r="B29" s="28">
        <v>41964</v>
      </c>
      <c r="C29" s="29" t="s">
        <v>47</v>
      </c>
      <c r="D29" s="39" t="s">
        <v>66</v>
      </c>
      <c r="E29" s="55" t="s">
        <v>54</v>
      </c>
      <c r="F29" s="55" t="s">
        <v>46</v>
      </c>
      <c r="G29" s="69"/>
      <c r="H29" s="70">
        <f t="shared" si="0"/>
        <v>0</v>
      </c>
      <c r="I29" s="57"/>
      <c r="J29" s="57"/>
      <c r="K29" s="30"/>
      <c r="L29" s="31">
        <v>15.5</v>
      </c>
      <c r="M29" s="31"/>
      <c r="N29" s="34">
        <f t="shared" si="3"/>
        <v>15.5</v>
      </c>
      <c r="O29" s="38">
        <v>15.5</v>
      </c>
      <c r="P29" s="36" t="str">
        <f t="shared" si="2"/>
        <v/>
      </c>
      <c r="R29" s="2"/>
    </row>
    <row r="30" spans="1:18" ht="30" customHeight="1">
      <c r="A30" s="37">
        <v>20</v>
      </c>
      <c r="B30" s="28"/>
      <c r="C30" s="29"/>
      <c r="D30" s="39"/>
      <c r="E30" s="55"/>
      <c r="F30" s="55"/>
      <c r="G30" s="69"/>
      <c r="H30" s="70">
        <f t="shared" si="0"/>
        <v>0</v>
      </c>
      <c r="I30" s="57"/>
      <c r="J30" s="57"/>
      <c r="K30" s="30"/>
      <c r="L30" s="31"/>
      <c r="M30" s="31"/>
      <c r="N30" s="34">
        <f t="shared" si="3"/>
        <v>0</v>
      </c>
      <c r="O30" s="38"/>
      <c r="P30" s="36" t="str">
        <f t="shared" si="2"/>
        <v/>
      </c>
      <c r="R30" s="2"/>
    </row>
    <row r="32" spans="1:18">
      <c r="A32" s="48"/>
      <c r="B32" s="49"/>
      <c r="C32" s="49"/>
      <c r="D32" s="49"/>
      <c r="E32" s="49"/>
      <c r="F32" s="49"/>
      <c r="G32" s="49"/>
      <c r="H32" s="49"/>
      <c r="I32" s="49"/>
      <c r="J32" s="71"/>
      <c r="K32" s="71"/>
      <c r="L32" s="49"/>
      <c r="M32" s="49"/>
      <c r="N32" s="49"/>
      <c r="O32" s="49"/>
      <c r="P32" s="71"/>
      <c r="Q32" s="3"/>
    </row>
    <row r="33" spans="1:17">
      <c r="A33" s="59"/>
      <c r="B33" s="60"/>
      <c r="C33" s="61"/>
      <c r="D33" s="62"/>
      <c r="E33" s="62"/>
      <c r="F33" s="63"/>
      <c r="G33" s="64"/>
      <c r="H33" s="65"/>
      <c r="I33" s="66"/>
      <c r="J33" s="71"/>
      <c r="K33" s="71"/>
      <c r="L33" s="66"/>
      <c r="M33" s="66"/>
      <c r="N33" s="67"/>
      <c r="O33" s="68"/>
      <c r="P33" s="71"/>
      <c r="Q33" s="3"/>
    </row>
    <row r="34" spans="1:17">
      <c r="A34" s="48"/>
      <c r="B34" s="58" t="s">
        <v>36</v>
      </c>
      <c r="C34" s="58"/>
      <c r="D34" s="58"/>
      <c r="E34" s="49"/>
      <c r="F34" s="49"/>
      <c r="G34" s="58" t="s">
        <v>38</v>
      </c>
      <c r="H34" s="58"/>
      <c r="I34" s="58"/>
      <c r="J34" s="71"/>
      <c r="K34" s="71"/>
      <c r="L34" s="58" t="s">
        <v>37</v>
      </c>
      <c r="M34" s="58"/>
      <c r="N34" s="58"/>
      <c r="O34" s="49"/>
      <c r="P34" s="71"/>
      <c r="Q34" s="3"/>
    </row>
    <row r="35" spans="1:17">
      <c r="A35" s="48"/>
      <c r="B35" s="49"/>
      <c r="C35" s="49"/>
      <c r="D35" s="49"/>
      <c r="E35" s="49"/>
      <c r="F35" s="49"/>
      <c r="G35" s="49"/>
      <c r="H35" s="49"/>
      <c r="I35" s="49"/>
      <c r="J35" s="71"/>
      <c r="K35" s="71"/>
      <c r="L35" s="49"/>
      <c r="M35" s="49"/>
      <c r="N35" s="49"/>
      <c r="O35" s="49"/>
      <c r="P35" s="71"/>
      <c r="Q35" s="3"/>
    </row>
    <row r="36" spans="1:17">
      <c r="A36" s="48"/>
      <c r="B36" s="49"/>
      <c r="C36" s="49"/>
      <c r="D36" s="49"/>
      <c r="E36" s="49"/>
      <c r="F36" s="49"/>
      <c r="G36" s="49"/>
      <c r="H36" s="49"/>
      <c r="I36" s="49"/>
      <c r="J36" s="71"/>
      <c r="K36" s="71"/>
      <c r="L36" s="49"/>
      <c r="M36" s="49"/>
      <c r="N36" s="49"/>
      <c r="O36" s="49"/>
      <c r="P36" s="71"/>
      <c r="Q36" s="3"/>
    </row>
  </sheetData>
  <mergeCells count="24">
    <mergeCell ref="N5:O5"/>
    <mergeCell ref="B3:D3"/>
    <mergeCell ref="E3:F3"/>
    <mergeCell ref="I8:I10"/>
    <mergeCell ref="L8:M8"/>
    <mergeCell ref="K8:K10"/>
    <mergeCell ref="E7:F7"/>
    <mergeCell ref="L9:L10"/>
    <mergeCell ref="B1:D1"/>
    <mergeCell ref="E1:F1"/>
    <mergeCell ref="B2:D2"/>
    <mergeCell ref="E2:F2"/>
    <mergeCell ref="M9:M10"/>
    <mergeCell ref="P8:P10"/>
    <mergeCell ref="N8:N10"/>
    <mergeCell ref="A8:A10"/>
    <mergeCell ref="C8:C10"/>
    <mergeCell ref="D8:D10"/>
    <mergeCell ref="E8:E10"/>
    <mergeCell ref="F8:F10"/>
    <mergeCell ref="G8:G9"/>
    <mergeCell ref="H8:H10"/>
    <mergeCell ref="O8:O10"/>
    <mergeCell ref="J8:J10"/>
  </mergeCells>
  <phoneticPr fontId="0" type="noConversion"/>
  <conditionalFormatting sqref="M1">
    <cfRule type="cellIs" dxfId="1" priority="1" operator="notEqual">
      <formula>0</formula>
    </cfRule>
  </conditionalFormatting>
  <dataValidations xWindow="1027" yWindow="459" count="13">
    <dataValidation type="whole" operator="greaterThanOrEqual" allowBlank="1" showErrorMessage="1" errorTitle="Valore" error="Inserire un numero maggiore o uguale a 0 (zero)!" sqref="N33 N11:N30">
      <formula1>0</formula1>
      <formula2>0</formula2>
    </dataValidation>
    <dataValidation type="decimal" operator="greaterThanOrEqual" allowBlank="1" showErrorMessage="1" errorTitle="Valore" error="Inserire un numero maggiore o uguale a 0 (zero)!" sqref="H33:M33 L11:M30 K17:K30 H12:J30 H11:K11">
      <formula1>0</formula1>
      <formula2>0</formula2>
    </dataValidation>
    <dataValidation type="textLength" operator="greaterThan" allowBlank="1" showErrorMessage="1" sqref="D33:E33 F24:F30">
      <formula1>1</formula1>
      <formula2>0</formula2>
    </dataValidation>
    <dataValidation type="textLength" operator="greaterThan" sqref="F33 G24:G30">
      <formula1>1</formula1>
      <formula2>0</formula2>
    </dataValidation>
    <dataValidation type="date" operator="greaterThanOrEqual" showErrorMessage="1" errorTitle="Data" error="Inserire una data superiore al 1/11/2000" sqref="B33 B11:B27">
      <formula1>36831</formula1>
      <formula2>0</formula2>
    </dataValidation>
    <dataValidation type="textLength" operator="greaterThan" allowBlank="1" sqref="C33">
      <formula1>1</formula1>
      <formula2>0</formula2>
    </dataValidation>
    <dataValidation allowBlank="1" showInputMessage="1" promptTitle="Areo, Nave, Treno" prompt="Vanno inserite le spese relative ai trasporti di questo tipo in modo cumulativo. Nel caso vengano prepagate non bisogna inserirle." sqref="H8">
      <formula1>0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operator="greaterThan" showInputMessage="1" errorTitle="Data" error="Inserire un data a partire dal 1 Ottobre 2000." promptTitle="Data" prompt="Inserire la data delle Spese. NB: PER OGNI SCONTRINO UTILIZZARE UNA SOLA RIGA, eventualmente segnare la stessa data su più righe per più scontrini." sqref="B8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G1">
      <formula1>1</formula1>
      <formula2>0</formula2>
    </dataValidation>
    <dataValidation type="list" allowBlank="1" showInputMessage="1" showErrorMessage="1" sqref="E3:F3">
      <formula1>$Q$1:$Q$2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6" firstPageNumber="0" orientation="landscape" verticalDpi="300" r:id="rId1"/>
  <headerFooter alignWithMargins="0">
    <oddHeader>&amp;L&amp;"Gulim,Normale"&amp;36Hacking Team srl&amp;R&amp;"Gulim,Normale"&amp;28&amp;U   nota spese</oddHeader>
    <oddFooter>&amp;L&amp;"Gulim,Normale"&amp;24Firma Dipendente ___________________________________&amp;C&amp;"Gulim,Normale"&amp;24Firma Responsabile ___________________________________&amp;R&amp;"Gulim,Normale"&amp;28Pagina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view="pageBreakPreview" zoomScale="50" zoomScaleSheetLayoutView="50" workbookViewId="0">
      <pane ySplit="5" topLeftCell="A6" activePane="bottomLeft" state="frozen"/>
      <selection pane="bottomLeft" activeCell="R11" sqref="R11:R13"/>
    </sheetView>
  </sheetViews>
  <sheetFormatPr defaultColWidth="9.140625" defaultRowHeight="18.75"/>
  <cols>
    <col min="1" max="1" width="6.7109375" style="1" customWidth="1"/>
    <col min="2" max="2" width="28.7109375" style="2" customWidth="1"/>
    <col min="3" max="3" width="36.42578125" style="2" customWidth="1"/>
    <col min="4" max="4" width="29.5703125" style="2" customWidth="1"/>
    <col min="5" max="5" width="22.85546875" style="2" customWidth="1"/>
    <col min="6" max="6" width="42.85546875" style="2" customWidth="1"/>
    <col min="7" max="7" width="18.28515625" style="2" customWidth="1"/>
    <col min="8" max="8" width="26.42578125" style="2" customWidth="1"/>
    <col min="9" max="9" width="22.42578125" style="2" customWidth="1"/>
    <col min="10" max="11" width="25.85546875" style="2" customWidth="1"/>
    <col min="12" max="12" width="25.5703125" style="2" customWidth="1"/>
    <col min="13" max="13" width="19.85546875" style="2" customWidth="1"/>
    <col min="14" max="14" width="30.7109375" style="2" customWidth="1"/>
    <col min="15" max="15" width="27.28515625" style="2" customWidth="1"/>
    <col min="16" max="16" width="19.85546875" style="2" customWidth="1"/>
    <col min="17" max="17" width="19.85546875" style="3" hidden="1" customWidth="1"/>
    <col min="18" max="18" width="31.140625" style="2" customWidth="1"/>
    <col min="19" max="16384" width="9.140625" style="2"/>
  </cols>
  <sheetData>
    <row r="1" spans="1:18" s="8" customFormat="1" ht="65.25" customHeight="1">
      <c r="A1" s="4"/>
      <c r="B1" s="123" t="s">
        <v>0</v>
      </c>
      <c r="C1" s="123"/>
      <c r="D1" s="124" t="s">
        <v>39</v>
      </c>
      <c r="E1" s="124"/>
      <c r="F1" s="42">
        <v>41944</v>
      </c>
      <c r="G1" s="41" t="s">
        <v>65</v>
      </c>
      <c r="L1" s="8" t="s">
        <v>29</v>
      </c>
      <c r="M1" s="3">
        <f>+P1-N7</f>
        <v>0</v>
      </c>
      <c r="N1" s="5" t="s">
        <v>1</v>
      </c>
      <c r="O1" s="6"/>
      <c r="P1" s="82">
        <f>SUM(H7:M7)</f>
        <v>161</v>
      </c>
      <c r="Q1" s="3" t="s">
        <v>27</v>
      </c>
      <c r="R1" s="153">
        <f>SUM(R11:R18)</f>
        <v>82.490000000000009</v>
      </c>
    </row>
    <row r="2" spans="1:18" s="8" customFormat="1" ht="57.75" customHeight="1">
      <c r="A2" s="4"/>
      <c r="B2" s="125" t="s">
        <v>2</v>
      </c>
      <c r="C2" s="125"/>
      <c r="D2" s="124" t="s">
        <v>40</v>
      </c>
      <c r="E2" s="124"/>
      <c r="F2" s="9"/>
      <c r="G2" s="9"/>
      <c r="N2" s="10" t="s">
        <v>3</v>
      </c>
      <c r="O2" s="11"/>
      <c r="P2" s="12"/>
      <c r="Q2" s="3" t="s">
        <v>26</v>
      </c>
      <c r="R2" s="153"/>
    </row>
    <row r="3" spans="1:18" s="8" customFormat="1" ht="35.25" customHeight="1">
      <c r="A3" s="4"/>
      <c r="B3" s="125" t="s">
        <v>25</v>
      </c>
      <c r="C3" s="125"/>
      <c r="D3" s="124" t="s">
        <v>26</v>
      </c>
      <c r="E3" s="124"/>
      <c r="N3" s="10" t="s">
        <v>4</v>
      </c>
      <c r="O3" s="11"/>
      <c r="P3" s="83">
        <f>+O7</f>
        <v>21.7</v>
      </c>
      <c r="Q3" s="13"/>
      <c r="R3" s="153">
        <f>R11</f>
        <v>11.29</v>
      </c>
    </row>
    <row r="4" spans="1:18" s="8" customFormat="1" ht="35.25" customHeight="1" thickBot="1">
      <c r="A4" s="4"/>
      <c r="D4" s="14"/>
      <c r="E4" s="14"/>
      <c r="F4" s="10" t="s">
        <v>21</v>
      </c>
      <c r="G4" s="84">
        <v>0.53596999999999995</v>
      </c>
      <c r="H4" s="15"/>
      <c r="I4" s="15"/>
      <c r="J4" s="2"/>
      <c r="K4" s="2"/>
      <c r="L4" s="2"/>
      <c r="M4" s="2"/>
      <c r="N4" s="16" t="s">
        <v>5</v>
      </c>
      <c r="O4" s="17"/>
      <c r="P4" s="18"/>
      <c r="Q4" s="13"/>
      <c r="R4" s="153"/>
    </row>
    <row r="5" spans="1:18" s="8" customFormat="1" ht="43.5" customHeight="1" thickTop="1" thickBot="1">
      <c r="A5" s="4"/>
      <c r="B5" s="19" t="s">
        <v>6</v>
      </c>
      <c r="C5" s="20"/>
      <c r="D5" s="47">
        <v>4</v>
      </c>
      <c r="E5" s="14"/>
      <c r="F5" s="10" t="s">
        <v>7</v>
      </c>
      <c r="G5" s="84" t="s">
        <v>55</v>
      </c>
      <c r="N5" s="128" t="s">
        <v>8</v>
      </c>
      <c r="O5" s="128"/>
      <c r="P5" s="85">
        <f>P1-P2-P3-P4</f>
        <v>139.30000000000001</v>
      </c>
      <c r="Q5" s="13"/>
      <c r="R5" s="153">
        <f>R1-R3</f>
        <v>71.200000000000017</v>
      </c>
    </row>
    <row r="6" spans="1:18" s="8" customFormat="1" ht="43.5" customHeight="1" thickTop="1" thickBot="1">
      <c r="A6" s="4"/>
      <c r="B6" s="86" t="s">
        <v>64</v>
      </c>
      <c r="C6" s="86"/>
      <c r="D6" s="14"/>
      <c r="E6" s="14"/>
      <c r="F6" s="10" t="s">
        <v>10</v>
      </c>
      <c r="G6" s="87">
        <v>11.5</v>
      </c>
      <c r="Q6" s="13"/>
    </row>
    <row r="7" spans="1:18" s="8" customFormat="1" ht="27" customHeight="1" thickTop="1" thickBot="1">
      <c r="A7" s="140" t="s">
        <v>56</v>
      </c>
      <c r="B7" s="141"/>
      <c r="C7" s="142"/>
      <c r="D7" s="143" t="s">
        <v>11</v>
      </c>
      <c r="E7" s="144"/>
      <c r="F7" s="144"/>
      <c r="G7" s="88">
        <f>SUM(G11:G18)</f>
        <v>0</v>
      </c>
      <c r="H7" s="89">
        <f>SUM(H11:H18)</f>
        <v>0</v>
      </c>
      <c r="I7" s="90">
        <f>SUM(I11:I18)</f>
        <v>0</v>
      </c>
      <c r="J7" s="90">
        <f>SUM(J11:J18)</f>
        <v>0</v>
      </c>
      <c r="K7" s="90">
        <f>SUM(K11:K18)</f>
        <v>0</v>
      </c>
      <c r="L7" s="90">
        <f>SUM(L11:L18)</f>
        <v>0</v>
      </c>
      <c r="M7" s="91">
        <f>SUM(M11:M18)</f>
        <v>161</v>
      </c>
      <c r="N7" s="92">
        <f>SUM(N11:N18)</f>
        <v>161</v>
      </c>
      <c r="O7" s="93">
        <f>SUM(O11:O18)</f>
        <v>21.7</v>
      </c>
      <c r="P7" s="13">
        <f>+N7-SUM(H7:M7)</f>
        <v>0</v>
      </c>
    </row>
    <row r="8" spans="1:18" ht="36" customHeight="1" thickTop="1" thickBot="1">
      <c r="A8" s="110"/>
      <c r="B8" s="112" t="s">
        <v>12</v>
      </c>
      <c r="C8" s="112" t="s">
        <v>13</v>
      </c>
      <c r="D8" s="145" t="s">
        <v>24</v>
      </c>
      <c r="E8" s="112" t="s">
        <v>57</v>
      </c>
      <c r="F8" s="147" t="s">
        <v>58</v>
      </c>
      <c r="G8" s="148" t="s">
        <v>15</v>
      </c>
      <c r="H8" s="150" t="s">
        <v>16</v>
      </c>
      <c r="I8" s="122" t="s">
        <v>33</v>
      </c>
      <c r="J8" s="121" t="s">
        <v>35</v>
      </c>
      <c r="K8" s="121" t="s">
        <v>34</v>
      </c>
      <c r="L8" s="151" t="s">
        <v>59</v>
      </c>
      <c r="M8" s="152"/>
      <c r="N8" s="108" t="s">
        <v>17</v>
      </c>
      <c r="O8" s="120" t="s">
        <v>18</v>
      </c>
      <c r="P8" s="106" t="s">
        <v>19</v>
      </c>
      <c r="Q8" s="2"/>
      <c r="R8" s="135" t="s">
        <v>60</v>
      </c>
    </row>
    <row r="9" spans="1:18" ht="36" customHeight="1" thickTop="1" thickBot="1">
      <c r="A9" s="110"/>
      <c r="B9" s="112" t="s">
        <v>12</v>
      </c>
      <c r="C9" s="112"/>
      <c r="D9" s="146"/>
      <c r="E9" s="112"/>
      <c r="F9" s="147"/>
      <c r="G9" s="149"/>
      <c r="H9" s="150" t="s">
        <v>33</v>
      </c>
      <c r="I9" s="122" t="s">
        <v>33</v>
      </c>
      <c r="J9" s="122"/>
      <c r="K9" s="122" t="s">
        <v>32</v>
      </c>
      <c r="L9" s="133" t="s">
        <v>22</v>
      </c>
      <c r="M9" s="139" t="s">
        <v>23</v>
      </c>
      <c r="N9" s="108"/>
      <c r="O9" s="120"/>
      <c r="P9" s="106"/>
      <c r="Q9" s="2"/>
      <c r="R9" s="136"/>
    </row>
    <row r="10" spans="1:18" ht="37.5" customHeight="1" thickTop="1" thickBot="1">
      <c r="A10" s="110"/>
      <c r="B10" s="112"/>
      <c r="C10" s="112"/>
      <c r="D10" s="146"/>
      <c r="E10" s="112"/>
      <c r="F10" s="147"/>
      <c r="G10" s="94" t="s">
        <v>20</v>
      </c>
      <c r="H10" s="150"/>
      <c r="I10" s="122"/>
      <c r="J10" s="122"/>
      <c r="K10" s="122"/>
      <c r="L10" s="138"/>
      <c r="M10" s="127"/>
      <c r="N10" s="108"/>
      <c r="O10" s="120"/>
      <c r="P10" s="106"/>
      <c r="Q10" s="2"/>
      <c r="R10" s="137"/>
    </row>
    <row r="11" spans="1:18" ht="30" customHeight="1" thickTop="1">
      <c r="A11" s="27">
        <v>1</v>
      </c>
      <c r="B11" s="40">
        <v>41968</v>
      </c>
      <c r="C11" s="29" t="s">
        <v>53</v>
      </c>
      <c r="D11" s="95" t="s">
        <v>61</v>
      </c>
      <c r="E11" s="95" t="s">
        <v>62</v>
      </c>
      <c r="F11" s="96" t="s">
        <v>63</v>
      </c>
      <c r="G11" s="97"/>
      <c r="H11" s="98"/>
      <c r="I11" s="30"/>
      <c r="J11" s="31"/>
      <c r="K11" s="99"/>
      <c r="L11" s="99"/>
      <c r="M11" s="33">
        <v>21.7</v>
      </c>
      <c r="N11" s="34">
        <f t="shared" ref="N11:N18" si="0">SUM(H11:M11)</f>
        <v>21.7</v>
      </c>
      <c r="O11" s="35">
        <v>21.7</v>
      </c>
      <c r="P11" s="36"/>
      <c r="Q11" s="2"/>
      <c r="R11" s="100">
        <v>11.29</v>
      </c>
    </row>
    <row r="12" spans="1:18" ht="30" customHeight="1">
      <c r="A12" s="37">
        <v>2</v>
      </c>
      <c r="B12" s="40">
        <v>41968</v>
      </c>
      <c r="C12" s="29" t="s">
        <v>53</v>
      </c>
      <c r="D12" s="95" t="s">
        <v>61</v>
      </c>
      <c r="E12" s="95" t="s">
        <v>62</v>
      </c>
      <c r="F12" s="96" t="s">
        <v>63</v>
      </c>
      <c r="G12" s="101"/>
      <c r="H12" s="98"/>
      <c r="I12" s="30"/>
      <c r="J12" s="31"/>
      <c r="K12" s="99"/>
      <c r="L12" s="32"/>
      <c r="M12" s="33">
        <v>5</v>
      </c>
      <c r="N12" s="34">
        <f t="shared" si="0"/>
        <v>5</v>
      </c>
      <c r="O12" s="38"/>
      <c r="P12" s="36"/>
      <c r="Q12" s="2"/>
      <c r="R12" s="100">
        <v>2.56</v>
      </c>
    </row>
    <row r="13" spans="1:18" ht="30" customHeight="1">
      <c r="A13" s="37">
        <v>3</v>
      </c>
      <c r="B13" s="40">
        <v>41970</v>
      </c>
      <c r="C13" s="29" t="s">
        <v>53</v>
      </c>
      <c r="D13" s="95" t="s">
        <v>61</v>
      </c>
      <c r="E13" s="95" t="s">
        <v>62</v>
      </c>
      <c r="F13" s="96" t="s">
        <v>63</v>
      </c>
      <c r="G13" s="101"/>
      <c r="H13" s="98"/>
      <c r="I13" s="30"/>
      <c r="J13" s="31"/>
      <c r="K13" s="99"/>
      <c r="L13" s="32"/>
      <c r="M13" s="33">
        <v>13.8</v>
      </c>
      <c r="N13" s="34">
        <f t="shared" si="0"/>
        <v>13.8</v>
      </c>
      <c r="O13" s="38"/>
      <c r="P13" s="36" t="str">
        <f t="shared" ref="P13:P18" si="1">IF(F13="Milano","X","")</f>
        <v/>
      </c>
      <c r="Q13" s="2"/>
      <c r="R13" s="102">
        <v>7.05</v>
      </c>
    </row>
    <row r="14" spans="1:18" ht="30" customHeight="1">
      <c r="A14" s="37">
        <v>4</v>
      </c>
      <c r="B14" s="40">
        <v>41970</v>
      </c>
      <c r="C14" s="29" t="s">
        <v>53</v>
      </c>
      <c r="D14" s="95" t="s">
        <v>67</v>
      </c>
      <c r="E14" s="95" t="s">
        <v>62</v>
      </c>
      <c r="F14" s="96" t="s">
        <v>63</v>
      </c>
      <c r="G14" s="101"/>
      <c r="H14" s="98"/>
      <c r="I14" s="30"/>
      <c r="J14" s="31"/>
      <c r="K14" s="99"/>
      <c r="L14" s="32"/>
      <c r="M14" s="33">
        <v>120.5</v>
      </c>
      <c r="N14" s="34">
        <f t="shared" si="0"/>
        <v>120.5</v>
      </c>
      <c r="O14" s="38"/>
      <c r="P14" s="36" t="str">
        <f t="shared" si="1"/>
        <v/>
      </c>
      <c r="Q14" s="2"/>
      <c r="R14" s="103">
        <v>61.59</v>
      </c>
    </row>
    <row r="15" spans="1:18" ht="30" customHeight="1">
      <c r="A15" s="37">
        <v>5</v>
      </c>
      <c r="B15" s="40"/>
      <c r="C15" s="29"/>
      <c r="D15" s="95"/>
      <c r="E15" s="95"/>
      <c r="F15" s="96"/>
      <c r="G15" s="101"/>
      <c r="H15" s="98"/>
      <c r="I15" s="30"/>
      <c r="J15" s="31"/>
      <c r="K15" s="99"/>
      <c r="L15" s="32"/>
      <c r="M15" s="33"/>
      <c r="N15" s="34">
        <f t="shared" si="0"/>
        <v>0</v>
      </c>
      <c r="O15" s="38"/>
      <c r="P15" s="36" t="str">
        <f t="shared" si="1"/>
        <v/>
      </c>
      <c r="Q15" s="2"/>
      <c r="R15" s="104"/>
    </row>
    <row r="16" spans="1:18" ht="30" customHeight="1">
      <c r="A16" s="37">
        <v>6</v>
      </c>
      <c r="B16" s="40"/>
      <c r="C16" s="29"/>
      <c r="D16" s="95"/>
      <c r="E16" s="95"/>
      <c r="F16" s="96"/>
      <c r="G16" s="101"/>
      <c r="H16" s="98"/>
      <c r="I16" s="30"/>
      <c r="J16" s="31"/>
      <c r="K16" s="99"/>
      <c r="L16" s="32"/>
      <c r="M16" s="33"/>
      <c r="N16" s="34">
        <f t="shared" si="0"/>
        <v>0</v>
      </c>
      <c r="O16" s="38"/>
      <c r="P16" s="36" t="str">
        <f t="shared" si="1"/>
        <v/>
      </c>
      <c r="Q16" s="2"/>
      <c r="R16" s="103"/>
    </row>
    <row r="17" spans="1:18" ht="30" customHeight="1">
      <c r="A17" s="37">
        <v>7</v>
      </c>
      <c r="B17" s="40"/>
      <c r="C17" s="29"/>
      <c r="D17" s="95"/>
      <c r="E17" s="95"/>
      <c r="F17" s="96"/>
      <c r="G17" s="101"/>
      <c r="H17" s="98"/>
      <c r="I17" s="30"/>
      <c r="J17" s="31"/>
      <c r="K17" s="99"/>
      <c r="L17" s="32"/>
      <c r="M17" s="33"/>
      <c r="N17" s="34">
        <f t="shared" si="0"/>
        <v>0</v>
      </c>
      <c r="O17" s="38"/>
      <c r="P17" s="36" t="str">
        <f t="shared" si="1"/>
        <v/>
      </c>
      <c r="Q17" s="2"/>
      <c r="R17" s="103"/>
    </row>
    <row r="18" spans="1:18" ht="30" customHeight="1">
      <c r="A18" s="37">
        <v>8</v>
      </c>
      <c r="B18" s="40"/>
      <c r="C18" s="29"/>
      <c r="D18" s="95"/>
      <c r="E18" s="95"/>
      <c r="F18" s="96"/>
      <c r="G18" s="101"/>
      <c r="H18" s="98"/>
      <c r="I18" s="30"/>
      <c r="J18" s="31"/>
      <c r="K18" s="99"/>
      <c r="L18" s="32"/>
      <c r="M18" s="33"/>
      <c r="N18" s="34">
        <f t="shared" si="0"/>
        <v>0</v>
      </c>
      <c r="O18" s="38"/>
      <c r="P18" s="36" t="str">
        <f t="shared" si="1"/>
        <v/>
      </c>
      <c r="Q18" s="2"/>
      <c r="R18" s="103"/>
    </row>
    <row r="19" spans="1:18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</row>
    <row r="20" spans="1:18">
      <c r="A20" s="59"/>
      <c r="B20" s="60"/>
      <c r="C20" s="61"/>
      <c r="D20" s="62"/>
      <c r="E20" s="62"/>
      <c r="F20" s="63"/>
      <c r="G20" s="64"/>
      <c r="H20" s="65"/>
      <c r="I20" s="66"/>
      <c r="J20" s="66"/>
      <c r="K20" s="66"/>
      <c r="L20" s="66"/>
      <c r="M20" s="66"/>
      <c r="N20" s="67"/>
      <c r="O20" s="68"/>
      <c r="P20" s="105"/>
    </row>
    <row r="21" spans="1:18">
      <c r="A21" s="48"/>
      <c r="B21" s="58" t="s">
        <v>36</v>
      </c>
      <c r="C21" s="58"/>
      <c r="D21" s="58"/>
      <c r="E21" s="49"/>
      <c r="F21" s="49"/>
      <c r="G21" s="58" t="s">
        <v>38</v>
      </c>
      <c r="H21" s="58"/>
      <c r="I21" s="58"/>
      <c r="J21" s="49"/>
      <c r="K21" s="49"/>
      <c r="L21" s="58" t="s">
        <v>37</v>
      </c>
      <c r="M21" s="58"/>
      <c r="N21" s="58"/>
      <c r="O21" s="49"/>
      <c r="P21" s="105"/>
    </row>
    <row r="22" spans="1:18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105"/>
    </row>
    <row r="23" spans="1:18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27">
    <mergeCell ref="B1:C1"/>
    <mergeCell ref="D1:E1"/>
    <mergeCell ref="B2:C2"/>
    <mergeCell ref="D2:E2"/>
    <mergeCell ref="B3:C3"/>
    <mergeCell ref="D3:E3"/>
    <mergeCell ref="N5:O5"/>
    <mergeCell ref="A7:C7"/>
    <mergeCell ref="D7:F7"/>
    <mergeCell ref="A8:A10"/>
    <mergeCell ref="B8:B10"/>
    <mergeCell ref="C8:C10"/>
    <mergeCell ref="D8:D10"/>
    <mergeCell ref="E8:E10"/>
    <mergeCell ref="F8:F10"/>
    <mergeCell ref="G8:G9"/>
    <mergeCell ref="H8:H10"/>
    <mergeCell ref="I8:I10"/>
    <mergeCell ref="J8:J10"/>
    <mergeCell ref="K8:K10"/>
    <mergeCell ref="L8:M8"/>
    <mergeCell ref="O8:O10"/>
    <mergeCell ref="P8:P10"/>
    <mergeCell ref="R8:R10"/>
    <mergeCell ref="L9:L10"/>
    <mergeCell ref="M9:M10"/>
    <mergeCell ref="N8:N10"/>
  </mergeCells>
  <conditionalFormatting sqref="M1">
    <cfRule type="cellIs" dxfId="0" priority="1" operator="notEqual">
      <formula>0</formula>
    </cfRule>
  </conditionalFormatting>
  <dataValidations count="12">
    <dataValidation type="textLength" operator="greaterThan" allowBlank="1" sqref="C20">
      <formula1>1</formula1>
      <formula2>0</formula2>
    </dataValidation>
    <dataValidation type="date" operator="greaterThanOrEqual" showErrorMessage="1" errorTitle="Data" error="Inserire una data superiore al 1/11/2000" sqref="B20 B11:B18">
      <formula1>36831</formula1>
      <formula2>0</formula2>
    </dataValidation>
    <dataValidation type="textLength" operator="greaterThan" sqref="F20">
      <formula1>1</formula1>
      <formula2>0</formula2>
    </dataValidation>
    <dataValidation type="textLength" operator="greaterThan" allowBlank="1" showErrorMessage="1" sqref="D20:E20">
      <formula1>1</formula1>
      <formula2>0</formula2>
    </dataValidation>
    <dataValidation type="whole" operator="greaterThanOrEqual" allowBlank="1" showErrorMessage="1" errorTitle="Valore" error="Inserire un numero maggiore o uguale a 0 (zero)!" sqref="N20 N11:N18">
      <formula1>0</formula1>
      <formula2>0</formula2>
    </dataValidation>
    <dataValidation type="decimal" operator="greaterThanOrEqual" allowBlank="1" showErrorMessage="1" errorTitle="Valore" error="Inserire un numero maggiore o uguale a 0 (zero)!" sqref="H20:M20 H12:H18 J11:M12 I17:I18 J13:L18 H11:I11 M18">
      <formula1>0</formula1>
      <formula2>0</formula2>
    </dataValidation>
    <dataValidation type="list" allowBlank="1" showInputMessage="1" showErrorMessage="1" sqref="D3:E3">
      <formula1>$Q$1:$Q$2</formula1>
    </dataValidation>
    <dataValidation allowBlank="1" promptTitle="Tipologia dell'Auto usata" prompt="Nel caso venga utilizzata un: AUTO PROPRIA, AUTO AZIENDALE od AUTO AZIENDALE AD USO PERSONALE va segnalato il tipo ed il numero di km percorsi per questa attività e queste spese. Le auto noleggiate vanno considerate Auto Aziendali." sqref="G8">
      <formula1>0</formula1>
      <formula2>0</formula2>
    </dataValidation>
    <dataValidation allowBlank="1" errorTitle="Codice Errato" error="E' troppo corto o troppo lungo!" promptTitle="Codice C / P / A" prompt="Inserire il codice:            COMMESSA CLIENTE [aa]/[nnnn];               PREVENDITA [fi]/[cln]/[aa]/[m]/[nnnn];  COMMESSA INTERNA [fi]/[cln]/[aa]/[m]/[nnnn];  ATTIVITA'      [fi]/AI/[aa]/[m]/[nnnn]" sqref="C8:C10">
      <formula1>0</formula1>
      <formula2>0</formula2>
    </dataValidation>
    <dataValidation type="textLength" operator="greaterThan" allowBlank="1" showInputMessage="1" showErrorMessage="1" errorTitle="Mese" error="Inserire Mese - Anno !" promptTitle="Mese" prompt="Inserire il mese. es. Novembre - 2000" sqref="F1">
      <formula1>1</formula1>
      <formula2>0</formula2>
    </dataValidation>
    <dataValidation allowBlank="1" promptTitle="Km percorsi" prompt="Inserire i km percorsi." sqref="G10">
      <formula1>0</formula1>
      <formula2>0</formula2>
    </dataValidation>
    <dataValidation allowBlank="1" showInputMessage="1" promptTitle="Albergo" prompt="Vanno inserite le spese relative se vengono pagate direttamente, nel caso siano state prepagate non bisogna inserirle." sqref="L8">
      <formula1>0</formula1>
      <formula2>0</formula2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29" firstPageNumber="0" orientation="landscape" verticalDpi="300" r:id="rId1"/>
  <headerFooter alignWithMargins="0">
    <oddHeader>&amp;L&amp;"Gulim,Regular"&amp;36Hacking Team srl&amp;R&amp;"Gulim,Regular"&amp;28&amp;Unota spese</oddHead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EUR</vt:lpstr>
      <vt:lpstr>BGN</vt:lpstr>
      <vt:lpstr>BGN!Print_Area</vt:lpstr>
      <vt:lpstr>EUR!Print_Area</vt:lpstr>
      <vt:lpstr>BGN!Print_Titles</vt:lpstr>
      <vt:lpstr>EUR!Print_Titles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Catalano</dc:creator>
  <cp:lastModifiedBy>Simonetta</cp:lastModifiedBy>
  <cp:revision>1</cp:revision>
  <cp:lastPrinted>2014-12-02T10:01:16Z</cp:lastPrinted>
  <dcterms:created xsi:type="dcterms:W3CDTF">2007-03-06T14:42:56Z</dcterms:created>
  <dcterms:modified xsi:type="dcterms:W3CDTF">2014-12-02T11:59:53Z</dcterms:modified>
</cp:coreProperties>
</file>