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290" windowHeight="10890" activeTab="3"/>
  </bookViews>
  <sheets>
    <sheet name="Expense EURO" sheetId="1" r:id="rId1"/>
    <sheet name="Expense MAD" sheetId="10" r:id="rId2"/>
    <sheet name="Expense CAD" sheetId="7" r:id="rId3"/>
    <sheet name="Expense MXN" sheetId="9" r:id="rId4"/>
    <sheet name="TOTAL" sheetId="8" r:id="rId5"/>
  </sheets>
  <calcPr calcId="125725"/>
</workbook>
</file>

<file path=xl/calcChain.xml><?xml version="1.0" encoding="utf-8"?>
<calcChain xmlns="http://schemas.openxmlformats.org/spreadsheetml/2006/main">
  <c r="R1" i="7"/>
  <c r="R5" s="1"/>
  <c r="R5" i="9"/>
  <c r="R1"/>
  <c r="R1" i="10"/>
  <c r="R5" s="1"/>
  <c r="H13" i="7" l="1"/>
  <c r="H14"/>
  <c r="N14" s="1"/>
  <c r="H15"/>
  <c r="N15" s="1"/>
  <c r="H16"/>
  <c r="N16" s="1"/>
  <c r="Q4" i="8"/>
  <c r="H13" i="9" l="1"/>
  <c r="W5" i="8" l="1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4"/>
  <c r="H18" i="10"/>
  <c r="N18" s="1"/>
  <c r="H17"/>
  <c r="N17" s="1"/>
  <c r="H16"/>
  <c r="N16" s="1"/>
  <c r="H15"/>
  <c r="N15" s="1"/>
  <c r="H14"/>
  <c r="N14" s="1"/>
  <c r="H13"/>
  <c r="N13" s="1"/>
  <c r="H12"/>
  <c r="N12" s="1"/>
  <c r="H11"/>
  <c r="N11" s="1"/>
  <c r="P7"/>
  <c r="C5" i="8" s="1"/>
  <c r="O7" i="10"/>
  <c r="P3" s="1"/>
  <c r="M7"/>
  <c r="L7"/>
  <c r="K7"/>
  <c r="J7"/>
  <c r="I7"/>
  <c r="G7"/>
  <c r="D5"/>
  <c r="N7" l="1"/>
  <c r="H7"/>
  <c r="P1" s="1"/>
  <c r="B5" i="8" s="1"/>
  <c r="T5"/>
  <c r="U5"/>
  <c r="V5"/>
  <c r="T6"/>
  <c r="U6"/>
  <c r="V6"/>
  <c r="T7"/>
  <c r="U7"/>
  <c r="V7"/>
  <c r="T8"/>
  <c r="U8"/>
  <c r="V8"/>
  <c r="T9"/>
  <c r="U9"/>
  <c r="V9"/>
  <c r="T10"/>
  <c r="U10"/>
  <c r="V10"/>
  <c r="T11"/>
  <c r="U11"/>
  <c r="V11"/>
  <c r="T12"/>
  <c r="U12"/>
  <c r="V12"/>
  <c r="U13"/>
  <c r="V13"/>
  <c r="T14"/>
  <c r="U14"/>
  <c r="V14"/>
  <c r="T15"/>
  <c r="U15"/>
  <c r="V15"/>
  <c r="T16"/>
  <c r="U16"/>
  <c r="V16"/>
  <c r="T17"/>
  <c r="U17"/>
  <c r="V17"/>
  <c r="T18"/>
  <c r="U18"/>
  <c r="V18"/>
  <c r="T19"/>
  <c r="U19"/>
  <c r="V19"/>
  <c r="T20"/>
  <c r="U20"/>
  <c r="V20"/>
  <c r="T21"/>
  <c r="U21"/>
  <c r="V21"/>
  <c r="T22"/>
  <c r="U22"/>
  <c r="V22"/>
  <c r="T23"/>
  <c r="U23"/>
  <c r="V23"/>
  <c r="T24"/>
  <c r="U24"/>
  <c r="V24"/>
  <c r="T25"/>
  <c r="U25"/>
  <c r="V25"/>
  <c r="T26"/>
  <c r="U26"/>
  <c r="V26"/>
  <c r="T27"/>
  <c r="U27"/>
  <c r="V27"/>
  <c r="T28"/>
  <c r="U28"/>
  <c r="V28"/>
  <c r="T29"/>
  <c r="U29"/>
  <c r="V29"/>
  <c r="T30"/>
  <c r="U30"/>
  <c r="V30"/>
  <c r="V4"/>
  <c r="U4"/>
  <c r="T4"/>
  <c r="W3"/>
  <c r="H19" i="1"/>
  <c r="N19" s="1"/>
  <c r="J12" i="8" s="1"/>
  <c r="H20" i="1"/>
  <c r="H18"/>
  <c r="N18" s="1"/>
  <c r="J11" i="8" s="1"/>
  <c r="H17" i="1"/>
  <c r="N17" s="1"/>
  <c r="J10" i="8" s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5"/>
  <c r="P4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5"/>
  <c r="K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5"/>
  <c r="F4"/>
  <c r="H14" i="1"/>
  <c r="L6" i="8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H15" i="9"/>
  <c r="N15" s="1"/>
  <c r="H16"/>
  <c r="N16" s="1"/>
  <c r="H17"/>
  <c r="N17"/>
  <c r="H18"/>
  <c r="N18" s="1"/>
  <c r="H19"/>
  <c r="N19" s="1"/>
  <c r="O5" i="8"/>
  <c r="Q5"/>
  <c r="O6"/>
  <c r="O7"/>
  <c r="O8"/>
  <c r="O9"/>
  <c r="O10"/>
  <c r="O11"/>
  <c r="O13"/>
  <c r="O22"/>
  <c r="O23"/>
  <c r="O24"/>
  <c r="O25"/>
  <c r="O26"/>
  <c r="O27"/>
  <c r="O28"/>
  <c r="O29"/>
  <c r="O30"/>
  <c r="O4"/>
  <c r="J5"/>
  <c r="L5"/>
  <c r="J6"/>
  <c r="J15"/>
  <c r="J16"/>
  <c r="J17"/>
  <c r="J18"/>
  <c r="J19"/>
  <c r="J20"/>
  <c r="J21"/>
  <c r="J22"/>
  <c r="J23"/>
  <c r="J24"/>
  <c r="J25"/>
  <c r="J26"/>
  <c r="J27"/>
  <c r="J28"/>
  <c r="J29"/>
  <c r="J30"/>
  <c r="L4"/>
  <c r="G5"/>
  <c r="G4"/>
  <c r="J4"/>
  <c r="H26" i="9"/>
  <c r="N26" s="1"/>
  <c r="H25"/>
  <c r="N25" s="1"/>
  <c r="H24"/>
  <c r="N24"/>
  <c r="H23"/>
  <c r="N23" s="1"/>
  <c r="H22"/>
  <c r="N22" s="1"/>
  <c r="H21"/>
  <c r="N21" s="1"/>
  <c r="H20"/>
  <c r="N20"/>
  <c r="H14"/>
  <c r="N14" s="1"/>
  <c r="N13"/>
  <c r="H12"/>
  <c r="N12"/>
  <c r="H11"/>
  <c r="N11"/>
  <c r="P7"/>
  <c r="C4" i="8" s="1"/>
  <c r="O7" i="9"/>
  <c r="P3" s="1"/>
  <c r="M7"/>
  <c r="L7"/>
  <c r="K7"/>
  <c r="J7"/>
  <c r="I7"/>
  <c r="G7"/>
  <c r="D5"/>
  <c r="M3" i="8"/>
  <c r="R3"/>
  <c r="H15" i="1"/>
  <c r="N15" s="1"/>
  <c r="E8" i="8" s="1"/>
  <c r="H16" i="1"/>
  <c r="N16"/>
  <c r="E9" i="8" s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H3"/>
  <c r="E5" i="1"/>
  <c r="D5" i="7"/>
  <c r="H22"/>
  <c r="N22" s="1"/>
  <c r="H21"/>
  <c r="N21"/>
  <c r="H20"/>
  <c r="N20"/>
  <c r="H19"/>
  <c r="N19"/>
  <c r="H18"/>
  <c r="N18" s="1"/>
  <c r="H17"/>
  <c r="N17"/>
  <c r="N13"/>
  <c r="H12"/>
  <c r="N12"/>
  <c r="H11"/>
  <c r="N11" s="1"/>
  <c r="P7"/>
  <c r="C3" i="8" s="1"/>
  <c r="O7" i="7"/>
  <c r="P3" s="1"/>
  <c r="M7"/>
  <c r="L7"/>
  <c r="K7"/>
  <c r="J7"/>
  <c r="I7"/>
  <c r="H7"/>
  <c r="G7"/>
  <c r="O21" i="8"/>
  <c r="O20"/>
  <c r="O19"/>
  <c r="O18"/>
  <c r="O17"/>
  <c r="O16"/>
  <c r="O15"/>
  <c r="N20" i="1"/>
  <c r="T13" i="8" s="1"/>
  <c r="J13"/>
  <c r="J9"/>
  <c r="J8"/>
  <c r="N14" i="1"/>
  <c r="H13"/>
  <c r="N13"/>
  <c r="E6" i="8" s="1"/>
  <c r="H12" i="1"/>
  <c r="N12" s="1"/>
  <c r="E5" i="8" s="1"/>
  <c r="H11" i="1"/>
  <c r="N11" s="1"/>
  <c r="E4" i="8" s="1"/>
  <c r="O7" i="1"/>
  <c r="M7"/>
  <c r="L7"/>
  <c r="K7"/>
  <c r="J7"/>
  <c r="I7"/>
  <c r="G7"/>
  <c r="P3"/>
  <c r="J14" i="8"/>
  <c r="O14"/>
  <c r="J7"/>
  <c r="E7"/>
  <c r="H7" i="1"/>
  <c r="H7" i="9" l="1"/>
  <c r="P1" i="1"/>
  <c r="P5" s="1"/>
  <c r="O12" i="8"/>
  <c r="O3" s="1"/>
  <c r="G3"/>
  <c r="P1" i="9"/>
  <c r="N7"/>
  <c r="Q3" i="8"/>
  <c r="L3"/>
  <c r="P5" i="10"/>
  <c r="M1"/>
  <c r="V3" i="8"/>
  <c r="F3"/>
  <c r="P3"/>
  <c r="K3"/>
  <c r="N7" i="7"/>
  <c r="P1"/>
  <c r="B3" i="8" s="1"/>
  <c r="U3"/>
  <c r="T3"/>
  <c r="E3"/>
  <c r="H1" s="1"/>
  <c r="J3"/>
  <c r="N7" i="1"/>
  <c r="M1" l="1"/>
  <c r="B2" i="8"/>
  <c r="C2" s="1"/>
  <c r="C8" s="1"/>
  <c r="M1" i="9"/>
  <c r="P5"/>
  <c r="B4" i="8"/>
  <c r="R1"/>
  <c r="M1"/>
  <c r="W1"/>
  <c r="M1" i="7"/>
  <c r="P5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<sst xmlns="http://schemas.openxmlformats.org/spreadsheetml/2006/main" count="324" uniqueCount="88">
  <si>
    <t>Name&amp;Surname</t>
  </si>
  <si>
    <t>Sergio rodríguez-Solís Guerrero</t>
  </si>
  <si>
    <t>Check</t>
  </si>
  <si>
    <t>Total AMOUNT</t>
  </si>
  <si>
    <t>yes</t>
  </si>
  <si>
    <t>Sales Manager</t>
  </si>
  <si>
    <t>Cash advance</t>
  </si>
  <si>
    <t>no</t>
  </si>
  <si>
    <t>Company car</t>
  </si>
  <si>
    <t>Credit Card payments</t>
  </si>
  <si>
    <t>Cost per Mile</t>
  </si>
  <si>
    <t>No. Attached documents:</t>
  </si>
  <si>
    <t>Fuel cost (company car)</t>
  </si>
  <si>
    <t>TOTAL REFUND</t>
  </si>
  <si>
    <t>(value EURO )</t>
  </si>
  <si>
    <t>Car waste (company car)</t>
  </si>
  <si>
    <t>EXPENSES</t>
  </si>
  <si>
    <t>MONTH TOTAL AMOUNT</t>
  </si>
  <si>
    <t>PROJECT/EVENT</t>
  </si>
  <si>
    <t>DESCRIPTION
(specify kind of costs)</t>
  </si>
  <si>
    <t>Address</t>
  </si>
  <si>
    <t>City
(City where the expense has been done)</t>
  </si>
  <si>
    <t>CAR</t>
  </si>
  <si>
    <t>FUEL REFUND</t>
  </si>
  <si>
    <t>CAR COSTS (PARK / HIGHWAY / ETC)</t>
  </si>
  <si>
    <t>TRAVEL EXPENSE (Taxi, Bus etc)</t>
  </si>
  <si>
    <t>MISCELLANEOUS (On-line purchase, etc)</t>
  </si>
  <si>
    <t>ROOM / BOARD</t>
  </si>
  <si>
    <t>Credit Card paid amount</t>
  </si>
  <si>
    <t>DATE</t>
  </si>
  <si>
    <t>SPESE AUTO (PARK / AUTOSTRADA / ECC)</t>
  </si>
  <si>
    <t>VARIE (Taxi / BUS / VARIE)</t>
  </si>
  <si>
    <t xml:space="preserve">Invoice </t>
  </si>
  <si>
    <t>Fiscal Receipt</t>
  </si>
  <si>
    <t>KM</t>
  </si>
  <si>
    <t>Taxi</t>
  </si>
  <si>
    <t>Barajas Airport</t>
  </si>
  <si>
    <t>Madrid</t>
  </si>
  <si>
    <t>Exchange</t>
  </si>
  <si>
    <t>Toll</t>
  </si>
  <si>
    <t>Parking</t>
  </si>
  <si>
    <t>Sign</t>
  </si>
  <si>
    <t xml:space="preserve">Administration </t>
  </si>
  <si>
    <t>CFO</t>
  </si>
  <si>
    <t>Sergio Rodríguez-Solís Guerrero</t>
  </si>
  <si>
    <t>si</t>
  </si>
  <si>
    <t>Fuel cost (for company card)</t>
  </si>
  <si>
    <t>Car waste (for company card)</t>
  </si>
  <si>
    <t>Country</t>
  </si>
  <si>
    <t>Value</t>
  </si>
  <si>
    <t>EURO Value</t>
  </si>
  <si>
    <t>DATA</t>
  </si>
  <si>
    <t>Lunch</t>
  </si>
  <si>
    <t>Firma Dipendente</t>
  </si>
  <si>
    <t>Verifica Amministrativa</t>
  </si>
  <si>
    <t>Autorizzazione Responsabile Amministrativo</t>
  </si>
  <si>
    <t>MXN</t>
  </si>
  <si>
    <t>Currency</t>
  </si>
  <si>
    <t>Original</t>
  </si>
  <si>
    <t>Euro</t>
  </si>
  <si>
    <t>Project</t>
  </si>
  <si>
    <t>EUR</t>
  </si>
  <si>
    <t>GRM</t>
  </si>
  <si>
    <t>Casablanca Airport</t>
  </si>
  <si>
    <t>Casablanca (Morocco)</t>
  </si>
  <si>
    <t>MAD</t>
  </si>
  <si>
    <t>Morocco</t>
  </si>
  <si>
    <t>DUSTIN</t>
  </si>
  <si>
    <t>Calgary</t>
  </si>
  <si>
    <t>Mexico</t>
  </si>
  <si>
    <t>,</t>
  </si>
  <si>
    <t>Local SIM card</t>
  </si>
  <si>
    <t>Local SIM card charge</t>
  </si>
  <si>
    <t>Dinner</t>
  </si>
  <si>
    <t>Breakfast x2</t>
  </si>
  <si>
    <t>Dinner x3</t>
  </si>
  <si>
    <t>Monitor cables</t>
  </si>
  <si>
    <t>Café</t>
  </si>
  <si>
    <t>Canada</t>
  </si>
  <si>
    <t>Lunch x2</t>
  </si>
  <si>
    <t>CAD</t>
  </si>
  <si>
    <t>Medicine</t>
  </si>
  <si>
    <t>Extra Hotel</t>
  </si>
  <si>
    <t>11_02</t>
  </si>
  <si>
    <t>11_01</t>
  </si>
  <si>
    <t>Hotel + Extra</t>
  </si>
  <si>
    <t>11_04</t>
  </si>
  <si>
    <t>11_03</t>
  </si>
</sst>
</file>

<file path=xl/styles.xml><?xml version="1.0" encoding="utf-8"?>
<styleSheet xmlns="http://schemas.openxmlformats.org/spreadsheetml/2006/main">
  <numFmts count="1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mmmm\ yyyy"/>
    <numFmt numFmtId="167" formatCode="_-[$€-2]\ * #,##0.00_-;\-[$€-2]\ * #,##0.00_-;_-[$€-2]\ * \-??_-"/>
    <numFmt numFmtId="168" formatCode="_-[$€-2]\ * #,##0.00_-;\-[$€-2]\ * #,##0.00_-;_-[$€-2]\ * \-??_-;_-@_-"/>
    <numFmt numFmtId="169" formatCode="#.##&quot; km/l&quot;"/>
    <numFmt numFmtId="170" formatCode="&quot;€ &quot;#,##0.00"/>
    <numFmt numFmtId="171" formatCode="00\ "/>
    <numFmt numFmtId="172" formatCode="dd/mm/yy;@"/>
    <numFmt numFmtId="173" formatCode="_-* #,##0.00_-;\-* #,##0.00_-;_-* \-??_-;_-@_-"/>
    <numFmt numFmtId="174" formatCode="&quot;€&quot;\ #,##0.00"/>
    <numFmt numFmtId="175" formatCode="_-[$€-2]\ * #,##0.00_-;\-[$€-2]\ * #,##0.00_-;_-[$€-2]\ * &quot;-&quot;??_-;_-@_-"/>
    <numFmt numFmtId="176" formatCode="_-* #,##0.00\ [$€-C0A]_-;\-* #,##0.00\ [$€-C0A]_-;_-* &quot;-&quot;??\ [$€-C0A]_-;_-@_-"/>
    <numFmt numFmtId="177" formatCode="_-* #,##0.00\ [$MXN]_-;\-* #,##0.00\ [$MXN]_-;_-* &quot;-&quot;??\ [$MXN]_-;_-@_-"/>
    <numFmt numFmtId="178" formatCode="_-* #,##0.00\ [$USD]_-;\-* #,##0.00\ [$USD]_-;_-* &quot;-&quot;??\ [$USD]_-;_-@_-"/>
    <numFmt numFmtId="179" formatCode="_-* #,##0.00\ [$EUR]_-;\-* #,##0.00\ [$EUR]_-;_-* &quot;-&quot;??\ [$EUR]_-;_-@_-"/>
    <numFmt numFmtId="180" formatCode="#,##0.00\ [$MAD]"/>
  </numFmts>
  <fonts count="14">
    <font>
      <sz val="11"/>
      <color theme="1"/>
      <name val="Calibri"/>
      <family val="2"/>
      <scheme val="minor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sz val="10"/>
      <name val="Arial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20"/>
      <color indexed="10"/>
      <name val="Gulim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7" fontId="4" fillId="0" borderId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NumberFormat="1" applyFont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 wrapText="1"/>
    </xf>
    <xf numFmtId="166" fontId="3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3" borderId="3" xfId="0" applyNumberFormat="1" applyFont="1" applyFill="1" applyBorder="1" applyAlignment="1" applyProtection="1">
      <alignment horizontal="left" vertical="center"/>
    </xf>
    <xf numFmtId="0" fontId="1" fillId="3" borderId="4" xfId="0" applyNumberFormat="1" applyFont="1" applyFill="1" applyBorder="1" applyAlignment="1" applyProtection="1">
      <alignment horizontal="left" vertical="center"/>
    </xf>
    <xf numFmtId="167" fontId="2" fillId="3" borderId="5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horizontal="left" vertical="center"/>
    </xf>
    <xf numFmtId="168" fontId="2" fillId="2" borderId="5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167" fontId="1" fillId="2" borderId="5" xfId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6" xfId="0" applyNumberFormat="1" applyFont="1" applyFill="1" applyBorder="1" applyAlignment="1" applyProtection="1">
      <alignment horizontal="left" vertical="center"/>
    </xf>
    <xf numFmtId="0" fontId="1" fillId="2" borderId="7" xfId="0" applyNumberFormat="1" applyFont="1" applyFill="1" applyBorder="1" applyAlignment="1" applyProtection="1">
      <alignment horizontal="left" vertical="center"/>
    </xf>
    <xf numFmtId="168" fontId="2" fillId="2" borderId="8" xfId="1" applyNumberFormat="1" applyFont="1" applyFill="1" applyBorder="1" applyAlignment="1" applyProtection="1">
      <alignment horizontal="right" vertical="center"/>
      <protection locked="0"/>
    </xf>
    <xf numFmtId="0" fontId="1" fillId="2" borderId="3" xfId="0" applyNumberFormat="1" applyFont="1" applyFill="1" applyBorder="1" applyAlignment="1" applyProtection="1">
      <alignment vertical="center"/>
    </xf>
    <xf numFmtId="0" fontId="1" fillId="2" borderId="4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168" fontId="2" fillId="4" borderId="10" xfId="0" applyNumberFormat="1" applyFont="1" applyFill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169" fontId="1" fillId="2" borderId="11" xfId="1" applyNumberFormat="1" applyFont="1" applyFill="1" applyBorder="1" applyAlignment="1" applyProtection="1">
      <alignment horizontal="right" vertical="center"/>
      <protection locked="0"/>
    </xf>
    <xf numFmtId="0" fontId="1" fillId="5" borderId="12" xfId="0" applyNumberFormat="1" applyFont="1" applyFill="1" applyBorder="1" applyAlignment="1" applyProtection="1">
      <alignment horizontal="center" vertical="center"/>
    </xf>
    <xf numFmtId="0" fontId="1" fillId="5" borderId="13" xfId="0" applyNumberFormat="1" applyFont="1" applyFill="1" applyBorder="1" applyAlignment="1" applyProtection="1">
      <alignment vertical="center"/>
    </xf>
    <xf numFmtId="0" fontId="1" fillId="5" borderId="14" xfId="0" applyNumberFormat="1" applyFont="1" applyFill="1" applyBorder="1" applyAlignment="1" applyProtection="1">
      <alignment vertical="center"/>
    </xf>
    <xf numFmtId="38" fontId="1" fillId="7" borderId="17" xfId="0" applyNumberFormat="1" applyFont="1" applyFill="1" applyBorder="1" applyAlignment="1" applyProtection="1">
      <alignment horizontal="center" vertical="center"/>
    </xf>
    <xf numFmtId="170" fontId="1" fillId="7" borderId="18" xfId="0" applyNumberFormat="1" applyFont="1" applyFill="1" applyBorder="1" applyAlignment="1" applyProtection="1">
      <alignment horizontal="right" vertical="center"/>
    </xf>
    <xf numFmtId="170" fontId="1" fillId="7" borderId="19" xfId="0" applyNumberFormat="1" applyFont="1" applyFill="1" applyBorder="1" applyAlignment="1" applyProtection="1">
      <alignment horizontal="right" vertical="center"/>
    </xf>
    <xf numFmtId="170" fontId="1" fillId="7" borderId="20" xfId="0" applyNumberFormat="1" applyFont="1" applyFill="1" applyBorder="1" applyAlignment="1" applyProtection="1">
      <alignment horizontal="right" vertical="center"/>
    </xf>
    <xf numFmtId="170" fontId="1" fillId="7" borderId="21" xfId="0" applyNumberFormat="1" applyFont="1" applyFill="1" applyBorder="1" applyAlignment="1" applyProtection="1">
      <alignment horizontal="right" vertical="center"/>
    </xf>
    <xf numFmtId="0" fontId="2" fillId="6" borderId="23" xfId="0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 applyProtection="1">
      <alignment horizontal="center" vertical="center"/>
    </xf>
    <xf numFmtId="0" fontId="1" fillId="7" borderId="41" xfId="0" applyFont="1" applyFill="1" applyBorder="1" applyAlignment="1" applyProtection="1">
      <alignment horizontal="center" vertical="center" wrapText="1"/>
    </xf>
    <xf numFmtId="171" fontId="1" fillId="8" borderId="43" xfId="0" applyNumberFormat="1" applyFont="1" applyFill="1" applyBorder="1" applyAlignment="1" applyProtection="1">
      <alignment horizontal="center" vertical="center"/>
    </xf>
    <xf numFmtId="172" fontId="1" fillId="0" borderId="44" xfId="0" applyNumberFormat="1" applyFont="1" applyBorder="1" applyAlignment="1" applyProtection="1">
      <alignment horizontal="center" vertical="center"/>
      <protection locked="0"/>
    </xf>
    <xf numFmtId="49" fontId="1" fillId="0" borderId="45" xfId="0" applyNumberFormat="1" applyFont="1" applyBorder="1" applyAlignment="1" applyProtection="1">
      <alignment horizontal="left" vertical="center"/>
      <protection locked="0"/>
    </xf>
    <xf numFmtId="49" fontId="1" fillId="0" borderId="46" xfId="0" applyNumberFormat="1" applyFont="1" applyBorder="1" applyAlignment="1" applyProtection="1">
      <alignment horizontal="left" vertical="center"/>
      <protection locked="0"/>
    </xf>
    <xf numFmtId="0" fontId="1" fillId="0" borderId="47" xfId="0" applyFont="1" applyBorder="1" applyAlignment="1" applyProtection="1">
      <alignment vertical="center"/>
      <protection locked="0"/>
    </xf>
    <xf numFmtId="173" fontId="1" fillId="0" borderId="48" xfId="0" applyNumberFormat="1" applyFont="1" applyBorder="1" applyAlignment="1" applyProtection="1">
      <alignment horizontal="right" vertical="center"/>
    </xf>
    <xf numFmtId="173" fontId="1" fillId="0" borderId="49" xfId="0" applyNumberFormat="1" applyFont="1" applyBorder="1" applyAlignment="1" applyProtection="1">
      <alignment horizontal="right" vertical="center"/>
    </xf>
    <xf numFmtId="173" fontId="1" fillId="0" borderId="49" xfId="0" applyNumberFormat="1" applyFont="1" applyBorder="1" applyAlignment="1" applyProtection="1">
      <alignment horizontal="right" vertical="center"/>
      <protection locked="0"/>
    </xf>
    <xf numFmtId="173" fontId="1" fillId="0" borderId="45" xfId="0" applyNumberFormat="1" applyFont="1" applyBorder="1" applyAlignment="1" applyProtection="1">
      <alignment horizontal="right" vertical="center"/>
      <protection locked="0"/>
    </xf>
    <xf numFmtId="173" fontId="1" fillId="0" borderId="50" xfId="0" applyNumberFormat="1" applyFont="1" applyBorder="1" applyAlignment="1" applyProtection="1">
      <alignment horizontal="right" vertical="center"/>
      <protection locked="0"/>
    </xf>
    <xf numFmtId="167" fontId="1" fillId="3" borderId="51" xfId="1" applyFont="1" applyFill="1" applyBorder="1" applyAlignment="1" applyProtection="1">
      <alignment horizontal="right" vertical="center"/>
    </xf>
    <xf numFmtId="4" fontId="1" fillId="2" borderId="52" xfId="0" applyNumberFormat="1" applyFont="1" applyFill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vertical="center"/>
    </xf>
    <xf numFmtId="171" fontId="1" fillId="8" borderId="54" xfId="0" applyNumberFormat="1" applyFont="1" applyFill="1" applyBorder="1" applyAlignment="1" applyProtection="1">
      <alignment horizontal="center" vertical="center"/>
    </xf>
    <xf numFmtId="49" fontId="1" fillId="0" borderId="44" xfId="0" applyNumberFormat="1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vertical="center"/>
      <protection locked="0"/>
    </xf>
    <xf numFmtId="4" fontId="1" fillId="2" borderId="51" xfId="0" applyNumberFormat="1" applyFont="1" applyFill="1" applyBorder="1" applyAlignment="1" applyProtection="1">
      <alignment vertical="center"/>
      <protection locked="0"/>
    </xf>
    <xf numFmtId="172" fontId="1" fillId="0" borderId="45" xfId="0" applyNumberFormat="1" applyFont="1" applyBorder="1" applyAlignment="1" applyProtection="1">
      <alignment horizontal="center" vertical="center"/>
      <protection locked="0"/>
    </xf>
    <xf numFmtId="173" fontId="1" fillId="0" borderId="56" xfId="0" applyNumberFormat="1" applyFont="1" applyBorder="1" applyAlignment="1" applyProtection="1">
      <alignment horizontal="righ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vertical="center"/>
      <protection locked="0"/>
    </xf>
    <xf numFmtId="173" fontId="1" fillId="0" borderId="55" xfId="0" applyNumberFormat="1" applyFont="1" applyBorder="1" applyAlignment="1" applyProtection="1">
      <alignment horizontal="right" vertical="center"/>
      <protection locked="0"/>
    </xf>
    <xf numFmtId="173" fontId="1" fillId="0" borderId="57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" fontId="1" fillId="9" borderId="0" xfId="0" applyNumberFormat="1" applyFont="1" applyFill="1" applyAlignment="1" applyProtection="1">
      <alignment vertical="center"/>
    </xf>
    <xf numFmtId="4" fontId="1" fillId="9" borderId="0" xfId="0" applyNumberFormat="1" applyFont="1" applyFill="1" applyBorder="1" applyAlignment="1" applyProtection="1">
      <alignment vertical="center"/>
    </xf>
    <xf numFmtId="171" fontId="1" fillId="9" borderId="0" xfId="0" applyNumberFormat="1" applyFont="1" applyFill="1" applyBorder="1" applyAlignment="1" applyProtection="1">
      <alignment horizontal="center" vertical="center"/>
    </xf>
    <xf numFmtId="172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3" fontId="1" fillId="9" borderId="0" xfId="0" applyNumberFormat="1" applyFont="1" applyFill="1" applyBorder="1" applyAlignment="1" applyProtection="1">
      <alignment horizontal="right" vertical="center"/>
    </xf>
    <xf numFmtId="173" fontId="1" fillId="9" borderId="0" xfId="0" applyNumberFormat="1" applyFont="1" applyFill="1" applyBorder="1" applyAlignment="1" applyProtection="1">
      <alignment horizontal="right" vertical="center"/>
      <protection locked="0"/>
    </xf>
    <xf numFmtId="167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9" borderId="58" xfId="0" applyFont="1" applyFill="1" applyBorder="1" applyAlignment="1" applyProtection="1">
      <alignment vertical="center"/>
    </xf>
    <xf numFmtId="43" fontId="2" fillId="3" borderId="5" xfId="1" applyNumberFormat="1" applyFont="1" applyFill="1" applyBorder="1" applyAlignment="1" applyProtection="1">
      <alignment horizontal="right" vertical="center"/>
    </xf>
    <xf numFmtId="43" fontId="2" fillId="2" borderId="5" xfId="1" applyNumberFormat="1" applyFont="1" applyFill="1" applyBorder="1" applyAlignment="1" applyProtection="1">
      <alignment horizontal="right" vertical="center"/>
      <protection locked="0"/>
    </xf>
    <xf numFmtId="39" fontId="1" fillId="2" borderId="5" xfId="1" applyNumberFormat="1" applyFont="1" applyFill="1" applyBorder="1" applyAlignment="1" applyProtection="1">
      <alignment horizontal="right" vertical="center"/>
      <protection locked="0"/>
    </xf>
    <xf numFmtId="43" fontId="2" fillId="4" borderId="10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9" fontId="1" fillId="2" borderId="8" xfId="1" applyNumberFormat="1" applyFont="1" applyFill="1" applyBorder="1" applyAlignment="1" applyProtection="1">
      <alignment horizontal="right" vertical="center"/>
      <protection locked="0"/>
    </xf>
    <xf numFmtId="38" fontId="1" fillId="7" borderId="62" xfId="0" applyNumberFormat="1" applyFont="1" applyFill="1" applyBorder="1" applyAlignment="1" applyProtection="1">
      <alignment horizontal="center" vertical="center"/>
    </xf>
    <xf numFmtId="4" fontId="1" fillId="7" borderId="63" xfId="0" applyNumberFormat="1" applyFont="1" applyFill="1" applyBorder="1" applyAlignment="1" applyProtection="1">
      <alignment horizontal="right" vertical="center"/>
    </xf>
    <xf numFmtId="4" fontId="1" fillId="7" borderId="25" xfId="0" applyNumberFormat="1" applyFont="1" applyFill="1" applyBorder="1" applyAlignment="1" applyProtection="1">
      <alignment horizontal="right" vertical="center"/>
    </xf>
    <xf numFmtId="4" fontId="1" fillId="7" borderId="26" xfId="0" applyNumberFormat="1" applyFont="1" applyFill="1" applyBorder="1" applyAlignment="1" applyProtection="1">
      <alignment horizontal="right" vertical="center"/>
    </xf>
    <xf numFmtId="4" fontId="1" fillId="7" borderId="34" xfId="0" applyNumberFormat="1" applyFont="1" applyFill="1" applyBorder="1" applyAlignment="1" applyProtection="1">
      <alignment horizontal="right" vertical="center"/>
    </xf>
    <xf numFmtId="4" fontId="1" fillId="7" borderId="39" xfId="0" applyNumberFormat="1" applyFont="1" applyFill="1" applyBorder="1" applyAlignment="1" applyProtection="1">
      <alignment horizontal="right" vertical="center"/>
    </xf>
    <xf numFmtId="0" fontId="1" fillId="7" borderId="71" xfId="0" applyFont="1" applyFill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vertical="center"/>
      <protection locked="0"/>
    </xf>
    <xf numFmtId="38" fontId="1" fillId="0" borderId="74" xfId="0" applyNumberFormat="1" applyFont="1" applyBorder="1" applyAlignment="1" applyProtection="1">
      <alignment horizontal="center" vertical="center"/>
      <protection locked="0"/>
    </xf>
    <xf numFmtId="173" fontId="1" fillId="0" borderId="75" xfId="0" applyNumberFormat="1" applyFont="1" applyBorder="1" applyAlignment="1" applyProtection="1">
      <alignment horizontal="right" vertical="center"/>
    </xf>
    <xf numFmtId="173" fontId="1" fillId="0" borderId="48" xfId="0" applyNumberFormat="1" applyFont="1" applyBorder="1" applyAlignment="1" applyProtection="1">
      <alignment horizontal="right" vertical="center"/>
      <protection locked="0"/>
    </xf>
    <xf numFmtId="0" fontId="2" fillId="0" borderId="76" xfId="0" applyFont="1" applyBorder="1" applyAlignment="1" applyProtection="1">
      <alignment horizontal="right" vertical="center" wrapText="1"/>
    </xf>
    <xf numFmtId="38" fontId="1" fillId="0" borderId="77" xfId="0" applyNumberFormat="1" applyFont="1" applyBorder="1" applyAlignment="1" applyProtection="1">
      <alignment horizontal="center" vertical="center"/>
      <protection locked="0"/>
    </xf>
    <xf numFmtId="175" fontId="1" fillId="0" borderId="0" xfId="0" applyNumberFormat="1" applyFont="1" applyAlignment="1" applyProtection="1">
      <alignment vertical="center"/>
    </xf>
    <xf numFmtId="165" fontId="0" fillId="0" borderId="0" xfId="2" applyFont="1"/>
    <xf numFmtId="176" fontId="0" fillId="0" borderId="0" xfId="3" applyNumberFormat="1" applyFont="1"/>
    <xf numFmtId="164" fontId="0" fillId="0" borderId="0" xfId="0" applyNumberFormat="1"/>
    <xf numFmtId="0" fontId="13" fillId="12" borderId="78" xfId="0" applyFont="1" applyFill="1" applyBorder="1" applyAlignment="1">
      <alignment horizontal="center"/>
    </xf>
    <xf numFmtId="165" fontId="13" fillId="12" borderId="79" xfId="2" applyFont="1" applyFill="1" applyBorder="1" applyAlignment="1">
      <alignment horizontal="center"/>
    </xf>
    <xf numFmtId="176" fontId="13" fillId="12" borderId="80" xfId="3" applyNumberFormat="1" applyFont="1" applyFill="1" applyBorder="1" applyAlignment="1">
      <alignment horizontal="center"/>
    </xf>
    <xf numFmtId="0" fontId="0" fillId="0" borderId="81" xfId="0" applyBorder="1"/>
    <xf numFmtId="176" fontId="0" fillId="0" borderId="83" xfId="3" applyNumberFormat="1" applyFont="1" applyBorder="1"/>
    <xf numFmtId="0" fontId="0" fillId="0" borderId="84" xfId="0" applyBorder="1"/>
    <xf numFmtId="165" fontId="0" fillId="0" borderId="0" xfId="2" applyFont="1" applyBorder="1"/>
    <xf numFmtId="176" fontId="0" fillId="0" borderId="85" xfId="3" applyNumberFormat="1" applyFont="1" applyBorder="1"/>
    <xf numFmtId="0" fontId="0" fillId="0" borderId="30" xfId="0" applyBorder="1"/>
    <xf numFmtId="165" fontId="0" fillId="0" borderId="86" xfId="2" applyFont="1" applyBorder="1"/>
    <xf numFmtId="176" fontId="0" fillId="0" borderId="87" xfId="3" applyNumberFormat="1" applyFont="1" applyBorder="1"/>
    <xf numFmtId="0" fontId="13" fillId="12" borderId="79" xfId="0" applyFont="1" applyFill="1" applyBorder="1"/>
    <xf numFmtId="164" fontId="13" fillId="12" borderId="80" xfId="0" applyNumberFormat="1" applyFont="1" applyFill="1" applyBorder="1"/>
    <xf numFmtId="164" fontId="0" fillId="0" borderId="81" xfId="3" applyFont="1" applyBorder="1"/>
    <xf numFmtId="164" fontId="0" fillId="0" borderId="82" xfId="3" applyFont="1" applyBorder="1"/>
    <xf numFmtId="164" fontId="0" fillId="0" borderId="83" xfId="3" applyFont="1" applyBorder="1"/>
    <xf numFmtId="164" fontId="0" fillId="0" borderId="84" xfId="3" applyFont="1" applyBorder="1"/>
    <xf numFmtId="164" fontId="0" fillId="0" borderId="0" xfId="3" applyFont="1" applyBorder="1"/>
    <xf numFmtId="164" fontId="0" fillId="0" borderId="85" xfId="3" applyFont="1" applyBorder="1"/>
    <xf numFmtId="164" fontId="0" fillId="0" borderId="30" xfId="3" applyFont="1" applyBorder="1"/>
    <xf numFmtId="164" fontId="0" fillId="0" borderId="86" xfId="3" applyFont="1" applyBorder="1"/>
    <xf numFmtId="164" fontId="0" fillId="0" borderId="87" xfId="3" applyFont="1" applyBorder="1"/>
    <xf numFmtId="0" fontId="13" fillId="11" borderId="78" xfId="0" applyFont="1" applyFill="1" applyBorder="1" applyAlignment="1">
      <alignment horizontal="center"/>
    </xf>
    <xf numFmtId="0" fontId="13" fillId="11" borderId="79" xfId="0" applyFont="1" applyFill="1" applyBorder="1" applyAlignment="1">
      <alignment horizontal="center"/>
    </xf>
    <xf numFmtId="0" fontId="13" fillId="11" borderId="80" xfId="0" applyFont="1" applyFill="1" applyBorder="1" applyAlignment="1">
      <alignment horizontal="center"/>
    </xf>
    <xf numFmtId="176" fontId="13" fillId="12" borderId="88" xfId="3" applyNumberFormat="1" applyFont="1" applyFill="1" applyBorder="1"/>
    <xf numFmtId="164" fontId="12" fillId="11" borderId="81" xfId="3" applyFont="1" applyFill="1" applyBorder="1"/>
    <xf numFmtId="164" fontId="12" fillId="11" borderId="82" xfId="3" applyFont="1" applyFill="1" applyBorder="1"/>
    <xf numFmtId="164" fontId="12" fillId="11" borderId="83" xfId="3" applyFont="1" applyFill="1" applyBorder="1"/>
    <xf numFmtId="177" fontId="0" fillId="0" borderId="0" xfId="2" applyNumberFormat="1" applyFont="1" applyBorder="1"/>
    <xf numFmtId="178" fontId="0" fillId="0" borderId="0" xfId="2" applyNumberFormat="1" applyFont="1" applyBorder="1"/>
    <xf numFmtId="179" fontId="0" fillId="0" borderId="82" xfId="3" applyNumberFormat="1" applyFont="1" applyBorder="1"/>
    <xf numFmtId="180" fontId="0" fillId="0" borderId="0" xfId="2" applyNumberFormat="1" applyFont="1" applyBorder="1"/>
    <xf numFmtId="0" fontId="1" fillId="7" borderId="37" xfId="0" applyFont="1" applyFill="1" applyBorder="1" applyAlignment="1" applyProtection="1">
      <alignment horizontal="center" vertical="center" wrapText="1"/>
    </xf>
    <xf numFmtId="0" fontId="1" fillId="7" borderId="42" xfId="0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0" fontId="2" fillId="6" borderId="16" xfId="0" applyFont="1" applyFill="1" applyBorder="1" applyAlignment="1" applyProtection="1">
      <alignment horizontal="center" vertical="center"/>
    </xf>
    <xf numFmtId="0" fontId="1" fillId="8" borderId="22" xfId="0" applyNumberFormat="1" applyFont="1" applyFill="1" applyBorder="1" applyAlignment="1" applyProtection="1">
      <alignment horizontal="center" vertical="center"/>
    </xf>
    <xf numFmtId="0" fontId="1" fillId="8" borderId="34" xfId="0" applyNumberFormat="1" applyFont="1" applyFill="1" applyBorder="1" applyAlignment="1" applyProtection="1">
      <alignment horizontal="center" vertical="center"/>
    </xf>
    <xf numFmtId="0" fontId="2" fillId="6" borderId="24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40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 wrapText="1"/>
    </xf>
    <xf numFmtId="0" fontId="1" fillId="7" borderId="27" xfId="0" applyFont="1" applyFill="1" applyBorder="1" applyAlignment="1" applyProtection="1">
      <alignment horizontal="center" vertical="center" wrapText="1"/>
    </xf>
    <xf numFmtId="0" fontId="1" fillId="7" borderId="28" xfId="0" applyFont="1" applyFill="1" applyBorder="1" applyAlignment="1" applyProtection="1">
      <alignment horizontal="center" vertical="center" wrapText="1"/>
    </xf>
    <xf numFmtId="0" fontId="1" fillId="7" borderId="35" xfId="0" applyFont="1" applyFill="1" applyBorder="1" applyAlignment="1" applyProtection="1">
      <alignment horizontal="center" vertical="center" wrapText="1"/>
    </xf>
    <xf numFmtId="0" fontId="1" fillId="7" borderId="33" xfId="0" applyFont="1" applyFill="1" applyBorder="1" applyAlignment="1" applyProtection="1">
      <alignment horizontal="center" vertical="center" wrapText="1"/>
    </xf>
    <xf numFmtId="0" fontId="1" fillId="7" borderId="29" xfId="0" applyFont="1" applyFill="1" applyBorder="1" applyAlignment="1" applyProtection="1">
      <alignment horizontal="center" vertical="center" wrapText="1"/>
    </xf>
    <xf numFmtId="0" fontId="1" fillId="7" borderId="36" xfId="0" applyFont="1" applyFill="1" applyBorder="1" applyAlignment="1" applyProtection="1">
      <alignment horizontal="center" vertical="center" wrapText="1"/>
    </xf>
    <xf numFmtId="0" fontId="1" fillId="7" borderId="30" xfId="0" applyFont="1" applyFill="1" applyBorder="1" applyAlignment="1" applyProtection="1">
      <alignment horizontal="center" vertical="center" wrapText="1"/>
    </xf>
    <xf numFmtId="0" fontId="1" fillId="7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horizontal="center" vertical="center" wrapText="1"/>
    </xf>
    <xf numFmtId="4" fontId="1" fillId="0" borderId="39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</xf>
    <xf numFmtId="174" fontId="2" fillId="0" borderId="66" xfId="0" applyNumberFormat="1" applyFont="1" applyBorder="1" applyAlignment="1" applyProtection="1">
      <alignment horizontal="center" vertical="center" wrapText="1"/>
    </xf>
    <xf numFmtId="174" fontId="2" fillId="0" borderId="70" xfId="0" applyNumberFormat="1" applyFont="1" applyBorder="1" applyAlignment="1" applyProtection="1">
      <alignment horizontal="center" vertical="center" wrapText="1"/>
    </xf>
    <xf numFmtId="174" fontId="2" fillId="0" borderId="73" xfId="0" applyNumberFormat="1" applyFont="1" applyBorder="1" applyAlignment="1" applyProtection="1">
      <alignment horizontal="center" vertical="center" wrapText="1"/>
    </xf>
    <xf numFmtId="0" fontId="1" fillId="7" borderId="68" xfId="0" applyFont="1" applyFill="1" applyBorder="1" applyAlignment="1" applyProtection="1">
      <alignment horizontal="center" vertical="center" wrapText="1"/>
    </xf>
    <xf numFmtId="0" fontId="1" fillId="7" borderId="72" xfId="0" applyFont="1" applyFill="1" applyBorder="1" applyAlignment="1" applyProtection="1">
      <alignment horizontal="center" vertical="center" wrapText="1"/>
    </xf>
    <xf numFmtId="0" fontId="1" fillId="7" borderId="69" xfId="0" applyFont="1" applyFill="1" applyBorder="1" applyAlignment="1" applyProtection="1">
      <alignment horizontal="center" vertical="center" wrapText="1"/>
    </xf>
    <xf numFmtId="0" fontId="1" fillId="7" borderId="32" xfId="0" applyFont="1" applyFill="1" applyBorder="1" applyAlignment="1" applyProtection="1">
      <alignment horizontal="center" vertical="center" wrapText="1"/>
    </xf>
    <xf numFmtId="0" fontId="1" fillId="7" borderId="65" xfId="0" applyFont="1" applyFill="1" applyBorder="1" applyAlignment="1" applyProtection="1">
      <alignment horizontal="center" vertical="center" wrapText="1"/>
    </xf>
    <xf numFmtId="0" fontId="1" fillId="10" borderId="59" xfId="0" applyNumberFormat="1" applyFont="1" applyFill="1" applyBorder="1" applyAlignment="1" applyProtection="1">
      <alignment horizontal="center" vertical="center"/>
    </xf>
    <xf numFmtId="0" fontId="1" fillId="10" borderId="60" xfId="0" applyNumberFormat="1" applyFont="1" applyFill="1" applyBorder="1" applyAlignment="1" applyProtection="1">
      <alignment horizontal="center" vertical="center"/>
    </xf>
    <xf numFmtId="0" fontId="1" fillId="10" borderId="61" xfId="0" applyNumberFormat="1" applyFont="1" applyFill="1" applyBorder="1" applyAlignment="1" applyProtection="1">
      <alignment horizontal="center" vertical="center"/>
    </xf>
    <xf numFmtId="38" fontId="1" fillId="7" borderId="15" xfId="0" applyNumberFormat="1" applyFont="1" applyFill="1" applyBorder="1" applyAlignment="1" applyProtection="1">
      <alignment horizontal="center" vertical="center"/>
    </xf>
    <xf numFmtId="38" fontId="1" fillId="7" borderId="16" xfId="0" applyNumberFormat="1" applyFont="1" applyFill="1" applyBorder="1" applyAlignment="1" applyProtection="1">
      <alignment horizontal="center" vertical="center"/>
    </xf>
    <xf numFmtId="0" fontId="2" fillId="6" borderId="63" xfId="0" applyFont="1" applyFill="1" applyBorder="1" applyAlignment="1" applyProtection="1">
      <alignment horizontal="center" vertical="center" wrapText="1"/>
    </xf>
    <xf numFmtId="0" fontId="2" fillId="6" borderId="63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 wrapText="1"/>
    </xf>
    <xf numFmtId="0" fontId="1" fillId="7" borderId="64" xfId="0" applyFont="1" applyFill="1" applyBorder="1" applyAlignment="1" applyProtection="1">
      <alignment horizontal="center" vertical="center" wrapText="1"/>
    </xf>
    <xf numFmtId="0" fontId="1" fillId="7" borderId="67" xfId="0" applyFont="1" applyFill="1" applyBorder="1" applyAlignment="1" applyProtection="1">
      <alignment horizontal="center" vertical="center" wrapText="1"/>
    </xf>
    <xf numFmtId="2" fontId="2" fillId="0" borderId="76" xfId="0" applyNumberFormat="1" applyFont="1" applyBorder="1" applyAlignment="1" applyProtection="1">
      <alignment horizontal="right" vertical="center" wrapText="1"/>
    </xf>
    <xf numFmtId="174" fontId="2" fillId="0" borderId="0" xfId="0" applyNumberFormat="1" applyFont="1" applyAlignment="1" applyProtection="1">
      <alignment vertical="center"/>
    </xf>
    <xf numFmtId="2" fontId="2" fillId="0" borderId="76" xfId="0" applyNumberFormat="1" applyFont="1" applyBorder="1" applyAlignment="1" applyProtection="1">
      <alignment vertical="center"/>
    </xf>
  </cellXfs>
  <cellStyles count="4">
    <cellStyle name="Comma" xfId="2" builtinId="3"/>
    <cellStyle name="Currency" xfId="3" builtinId="4"/>
    <cellStyle name="Euro" xfId="1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"/>
  <sheetViews>
    <sheetView view="pageBreakPreview" zoomScale="60" zoomScaleNormal="50" workbookViewId="0">
      <selection activeCell="B19" sqref="B19"/>
    </sheetView>
  </sheetViews>
  <sheetFormatPr defaultColWidth="9.28515625" defaultRowHeight="18.75"/>
  <cols>
    <col min="1" max="1" width="6.7109375" style="64" customWidth="1"/>
    <col min="2" max="2" width="19.42578125" style="17" customWidth="1"/>
    <col min="3" max="3" width="18.7109375" style="17" customWidth="1"/>
    <col min="4" max="4" width="36" style="17" customWidth="1"/>
    <col min="5" max="5" width="28.7109375" style="17" customWidth="1"/>
    <col min="6" max="6" width="39.42578125" style="17" customWidth="1"/>
    <col min="7" max="7" width="30.5703125" style="17" customWidth="1"/>
    <col min="8" max="8" width="41.28515625" style="17" customWidth="1"/>
    <col min="9" max="10" width="26.42578125" style="17" customWidth="1"/>
    <col min="11" max="11" width="24.28515625" style="17" customWidth="1"/>
    <col min="12" max="12" width="22.28515625" style="17" customWidth="1"/>
    <col min="13" max="13" width="25.5703125" style="17" customWidth="1"/>
    <col min="14" max="17" width="19.7109375" style="17" customWidth="1"/>
    <col min="18" max="18" width="19.7109375" style="5" customWidth="1"/>
    <col min="19" max="19" width="8.5703125" style="17" customWidth="1"/>
    <col min="20" max="16384" width="9.28515625" style="17"/>
  </cols>
  <sheetData>
    <row r="1" spans="1:19" s="4" customFormat="1" ht="35.25" customHeight="1">
      <c r="A1" s="1"/>
      <c r="B1" s="163" t="s">
        <v>0</v>
      </c>
      <c r="C1" s="163"/>
      <c r="D1" s="163"/>
      <c r="E1" s="164" t="s">
        <v>1</v>
      </c>
      <c r="F1" s="164"/>
      <c r="G1" s="2">
        <v>41944</v>
      </c>
      <c r="H1" s="3" t="s">
        <v>84</v>
      </c>
      <c r="L1" s="4" t="s">
        <v>2</v>
      </c>
      <c r="M1" s="5">
        <f>+P1-N7</f>
        <v>0</v>
      </c>
      <c r="N1" s="6" t="s">
        <v>3</v>
      </c>
      <c r="O1" s="7"/>
      <c r="P1" s="8">
        <f>SUM(H7:M7)</f>
        <v>106.71000000000001</v>
      </c>
      <c r="Q1" s="5" t="s">
        <v>4</v>
      </c>
    </row>
    <row r="2" spans="1:19" s="4" customFormat="1" ht="35.25" customHeight="1">
      <c r="A2" s="1"/>
      <c r="B2" s="165" t="s">
        <v>5</v>
      </c>
      <c r="C2" s="165"/>
      <c r="D2" s="165"/>
      <c r="E2" s="164"/>
      <c r="F2" s="164"/>
      <c r="G2" s="9"/>
      <c r="H2" s="9"/>
      <c r="N2" s="10" t="s">
        <v>6</v>
      </c>
      <c r="O2" s="11"/>
      <c r="P2" s="12"/>
      <c r="Q2" s="5" t="s">
        <v>7</v>
      </c>
    </row>
    <row r="3" spans="1:19" s="4" customFormat="1" ht="35.25" customHeight="1">
      <c r="A3" s="1"/>
      <c r="B3" s="165" t="s">
        <v>8</v>
      </c>
      <c r="C3" s="165"/>
      <c r="D3" s="165"/>
      <c r="E3" s="164" t="s">
        <v>7</v>
      </c>
      <c r="F3" s="164"/>
      <c r="N3" s="10" t="s">
        <v>9</v>
      </c>
      <c r="O3" s="11"/>
      <c r="P3" s="12">
        <f>+O7</f>
        <v>0</v>
      </c>
      <c r="Q3" s="13"/>
      <c r="R3" s="14"/>
    </row>
    <row r="4" spans="1:19" s="4" customFormat="1" ht="35.25" customHeight="1" thickBot="1">
      <c r="A4" s="1"/>
      <c r="E4" s="14"/>
      <c r="F4" s="14"/>
      <c r="G4" s="10" t="s">
        <v>10</v>
      </c>
      <c r="H4" s="15">
        <v>1</v>
      </c>
      <c r="I4" s="16"/>
      <c r="J4" s="16"/>
      <c r="K4" s="16"/>
      <c r="L4" s="17"/>
      <c r="M4" s="17"/>
      <c r="N4" s="18"/>
      <c r="O4" s="19"/>
      <c r="P4" s="20"/>
      <c r="Q4" s="13"/>
      <c r="R4" s="14"/>
    </row>
    <row r="5" spans="1:19" s="4" customFormat="1" ht="46.5" customHeight="1" thickTop="1" thickBot="1">
      <c r="A5" s="1"/>
      <c r="B5" s="21" t="s">
        <v>11</v>
      </c>
      <c r="C5" s="22"/>
      <c r="D5" s="23"/>
      <c r="E5" s="24">
        <f>COUNTA(B11:B20)</f>
        <v>9</v>
      </c>
      <c r="F5" s="14"/>
      <c r="G5" s="25" t="s">
        <v>12</v>
      </c>
      <c r="H5" s="15">
        <v>1.1100000000000001</v>
      </c>
      <c r="N5" s="140" t="s">
        <v>13</v>
      </c>
      <c r="O5" s="140"/>
      <c r="P5" s="26">
        <f>P1-P2-P3</f>
        <v>106.71000000000001</v>
      </c>
      <c r="Q5" s="13"/>
      <c r="R5" s="14"/>
    </row>
    <row r="6" spans="1:19" s="4" customFormat="1" ht="43.5" customHeight="1" thickTop="1" thickBot="1">
      <c r="A6" s="1"/>
      <c r="B6" s="27" t="s">
        <v>14</v>
      </c>
      <c r="C6" s="27"/>
      <c r="D6" s="27"/>
      <c r="E6" s="14"/>
      <c r="F6" s="14"/>
      <c r="G6" s="25" t="s">
        <v>15</v>
      </c>
      <c r="H6" s="28">
        <v>11.11</v>
      </c>
      <c r="R6" s="13"/>
      <c r="S6" s="14"/>
    </row>
    <row r="7" spans="1:19" s="4" customFormat="1" ht="27" customHeight="1" thickBot="1">
      <c r="A7" s="29"/>
      <c r="B7" s="30"/>
      <c r="C7" s="30"/>
      <c r="D7" s="31" t="s">
        <v>16</v>
      </c>
      <c r="E7" s="141" t="s">
        <v>17</v>
      </c>
      <c r="F7" s="142"/>
      <c r="G7" s="32">
        <f>SUM(G11:G20)</f>
        <v>0</v>
      </c>
      <c r="H7" s="32">
        <f>SUM(H11:H20)</f>
        <v>0</v>
      </c>
      <c r="I7" s="33">
        <f>SUM(I11:I20)</f>
        <v>14.149999999999999</v>
      </c>
      <c r="J7" s="34">
        <f>SUM(J11:J20)</f>
        <v>71.099999999999994</v>
      </c>
      <c r="K7" s="35">
        <f>SUM(K11:K20)</f>
        <v>21.46</v>
      </c>
      <c r="L7" s="35">
        <f>SUM(L11:L20)</f>
        <v>0</v>
      </c>
      <c r="M7" s="35">
        <f>SUM(M11:M20)</f>
        <v>0</v>
      </c>
      <c r="N7" s="35">
        <f>SUM(N11:N20)</f>
        <v>106.71</v>
      </c>
      <c r="O7" s="36">
        <f>SUM(O11:O20)</f>
        <v>0</v>
      </c>
      <c r="P7" s="13"/>
      <c r="Q7" s="101"/>
    </row>
    <row r="8" spans="1:19" ht="36" customHeight="1" thickTop="1" thickBot="1">
      <c r="A8" s="143"/>
      <c r="B8" s="37"/>
      <c r="C8" s="145" t="s">
        <v>18</v>
      </c>
      <c r="D8" s="148" t="s">
        <v>19</v>
      </c>
      <c r="E8" s="149" t="s">
        <v>20</v>
      </c>
      <c r="F8" s="150" t="s">
        <v>21</v>
      </c>
      <c r="G8" s="151" t="s">
        <v>22</v>
      </c>
      <c r="H8" s="152" t="s">
        <v>23</v>
      </c>
      <c r="I8" s="155" t="s">
        <v>24</v>
      </c>
      <c r="J8" s="155" t="s">
        <v>25</v>
      </c>
      <c r="K8" s="155" t="s">
        <v>26</v>
      </c>
      <c r="L8" s="157" t="s">
        <v>27</v>
      </c>
      <c r="M8" s="158"/>
      <c r="N8" s="159" t="s">
        <v>3</v>
      </c>
      <c r="O8" s="161" t="s">
        <v>28</v>
      </c>
      <c r="R8" s="17"/>
    </row>
    <row r="9" spans="1:19" ht="36" customHeight="1" thickTop="1" thickBot="1">
      <c r="A9" s="144"/>
      <c r="B9" s="37" t="s">
        <v>29</v>
      </c>
      <c r="C9" s="146"/>
      <c r="D9" s="149"/>
      <c r="E9" s="149"/>
      <c r="F9" s="150"/>
      <c r="G9" s="151"/>
      <c r="H9" s="153"/>
      <c r="I9" s="156" t="s">
        <v>30</v>
      </c>
      <c r="J9" s="156"/>
      <c r="K9" s="156" t="s">
        <v>31</v>
      </c>
      <c r="L9" s="155" t="s">
        <v>32</v>
      </c>
      <c r="M9" s="138" t="s">
        <v>33</v>
      </c>
      <c r="N9" s="160"/>
      <c r="O9" s="162"/>
      <c r="R9" s="17"/>
    </row>
    <row r="10" spans="1:19" ht="37.5" customHeight="1" thickTop="1" thickBot="1">
      <c r="A10" s="144"/>
      <c r="B10" s="38"/>
      <c r="C10" s="147"/>
      <c r="D10" s="149"/>
      <c r="E10" s="149"/>
      <c r="F10" s="150"/>
      <c r="G10" s="39" t="s">
        <v>34</v>
      </c>
      <c r="H10" s="154"/>
      <c r="I10" s="156"/>
      <c r="J10" s="156"/>
      <c r="K10" s="156"/>
      <c r="L10" s="156"/>
      <c r="M10" s="139"/>
      <c r="N10" s="160"/>
      <c r="O10" s="162"/>
      <c r="R10" s="17"/>
    </row>
    <row r="11" spans="1:19" ht="30" customHeight="1" thickTop="1">
      <c r="A11" s="40">
        <v>1</v>
      </c>
      <c r="B11" s="57">
        <v>41946</v>
      </c>
      <c r="C11" s="42" t="s">
        <v>62</v>
      </c>
      <c r="D11" s="94" t="s">
        <v>39</v>
      </c>
      <c r="E11" s="43" t="s">
        <v>36</v>
      </c>
      <c r="F11" s="43" t="s">
        <v>37</v>
      </c>
      <c r="G11" s="44"/>
      <c r="H11" s="45">
        <f>IF($E$3="si",($H$5/$H$6*G11),IF($E$3="no",G11*$H$4,0))</f>
        <v>0</v>
      </c>
      <c r="I11" s="46">
        <v>1.95</v>
      </c>
      <c r="J11" s="46"/>
      <c r="K11" s="47"/>
      <c r="L11" s="48"/>
      <c r="M11" s="49"/>
      <c r="N11" s="50">
        <f>SUM(H11:M11)</f>
        <v>1.95</v>
      </c>
      <c r="O11" s="51"/>
      <c r="P11" s="52"/>
      <c r="R11" s="17"/>
    </row>
    <row r="12" spans="1:19" ht="30" customHeight="1">
      <c r="A12" s="53">
        <v>2</v>
      </c>
      <c r="B12" s="57">
        <v>41946</v>
      </c>
      <c r="C12" s="42" t="s">
        <v>62</v>
      </c>
      <c r="D12" s="94" t="s">
        <v>39</v>
      </c>
      <c r="E12" s="43" t="s">
        <v>36</v>
      </c>
      <c r="F12" s="43" t="s">
        <v>37</v>
      </c>
      <c r="G12" s="55"/>
      <c r="H12" s="45">
        <f>IF($E$3="si",($H$5/$H$6*G12),IF($E$3="no",G12*$H$4,0))</f>
        <v>0</v>
      </c>
      <c r="I12" s="46">
        <v>1.95</v>
      </c>
      <c r="J12" s="46"/>
      <c r="K12" s="47"/>
      <c r="L12" s="48"/>
      <c r="M12" s="49"/>
      <c r="N12" s="50">
        <f>SUM(H12:M12)</f>
        <v>1.95</v>
      </c>
      <c r="O12" s="56"/>
      <c r="P12" s="52"/>
      <c r="R12" s="17"/>
    </row>
    <row r="13" spans="1:19" ht="30" customHeight="1">
      <c r="A13" s="53">
        <v>3</v>
      </c>
      <c r="B13" s="57">
        <v>41946</v>
      </c>
      <c r="C13" s="42" t="s">
        <v>62</v>
      </c>
      <c r="D13" s="54" t="s">
        <v>38</v>
      </c>
      <c r="E13" s="43" t="s">
        <v>63</v>
      </c>
      <c r="F13" s="43" t="s">
        <v>64</v>
      </c>
      <c r="G13" s="55"/>
      <c r="H13" s="45">
        <f t="shared" ref="H13:H18" si="0">IF($E$3="si",($H$5/$H$6*G13),IF($E$3="no",G13*$H$4,0))</f>
        <v>0</v>
      </c>
      <c r="I13" s="46"/>
      <c r="J13" s="46"/>
      <c r="K13" s="47">
        <v>1.96</v>
      </c>
      <c r="L13" s="48"/>
      <c r="M13" s="49"/>
      <c r="N13" s="50">
        <f>SUM(H13:M13)</f>
        <v>1.96</v>
      </c>
      <c r="O13" s="56"/>
      <c r="P13" s="52"/>
      <c r="R13" s="17"/>
    </row>
    <row r="14" spans="1:19" ht="30" customHeight="1">
      <c r="A14" s="53">
        <v>4</v>
      </c>
      <c r="B14" s="57">
        <v>41948</v>
      </c>
      <c r="C14" s="42" t="s">
        <v>62</v>
      </c>
      <c r="D14" s="94" t="s">
        <v>39</v>
      </c>
      <c r="E14" s="43" t="s">
        <v>36</v>
      </c>
      <c r="F14" s="43" t="s">
        <v>37</v>
      </c>
      <c r="G14" s="55"/>
      <c r="H14" s="45">
        <f t="shared" si="0"/>
        <v>0</v>
      </c>
      <c r="I14" s="46">
        <v>1.95</v>
      </c>
      <c r="J14" s="46"/>
      <c r="K14" s="47"/>
      <c r="L14" s="48"/>
      <c r="M14" s="49"/>
      <c r="N14" s="50">
        <f t="shared" ref="N14:N20" si="1">SUM(H14:M14)</f>
        <v>1.95</v>
      </c>
      <c r="O14" s="56"/>
      <c r="P14" s="52"/>
      <c r="R14" s="17"/>
    </row>
    <row r="15" spans="1:19" ht="30" customHeight="1">
      <c r="A15" s="53">
        <v>5</v>
      </c>
      <c r="B15" s="57">
        <v>41948</v>
      </c>
      <c r="C15" s="42" t="s">
        <v>62</v>
      </c>
      <c r="D15" s="42" t="s">
        <v>40</v>
      </c>
      <c r="E15" s="43" t="s">
        <v>36</v>
      </c>
      <c r="F15" s="43" t="s">
        <v>37</v>
      </c>
      <c r="G15" s="55"/>
      <c r="H15" s="45">
        <f t="shared" si="0"/>
        <v>0</v>
      </c>
      <c r="I15" s="46">
        <v>2.5499999999999998</v>
      </c>
      <c r="J15" s="46"/>
      <c r="K15" s="47"/>
      <c r="L15" s="48"/>
      <c r="M15" s="49"/>
      <c r="N15" s="50">
        <f t="shared" si="1"/>
        <v>2.5499999999999998</v>
      </c>
      <c r="O15" s="56"/>
      <c r="P15" s="52"/>
      <c r="R15" s="17"/>
    </row>
    <row r="16" spans="1:19" ht="30" customHeight="1">
      <c r="A16" s="53">
        <v>6</v>
      </c>
      <c r="B16" s="57">
        <v>41948</v>
      </c>
      <c r="C16" s="42" t="s">
        <v>62</v>
      </c>
      <c r="D16" s="94" t="s">
        <v>39</v>
      </c>
      <c r="E16" s="43" t="s">
        <v>36</v>
      </c>
      <c r="F16" s="43" t="s">
        <v>37</v>
      </c>
      <c r="G16" s="55"/>
      <c r="H16" s="45">
        <f t="shared" si="0"/>
        <v>0</v>
      </c>
      <c r="I16" s="46">
        <v>1.95</v>
      </c>
      <c r="J16" s="46"/>
      <c r="K16" s="47"/>
      <c r="L16" s="48"/>
      <c r="M16" s="49"/>
      <c r="N16" s="50">
        <f t="shared" si="1"/>
        <v>1.95</v>
      </c>
      <c r="O16" s="56"/>
      <c r="P16" s="52"/>
      <c r="R16" s="17"/>
    </row>
    <row r="17" spans="1:18">
      <c r="A17" s="53">
        <v>7</v>
      </c>
      <c r="B17" s="57">
        <v>41958</v>
      </c>
      <c r="C17" s="42" t="s">
        <v>67</v>
      </c>
      <c r="D17" s="42" t="s">
        <v>35</v>
      </c>
      <c r="E17" s="43" t="s">
        <v>36</v>
      </c>
      <c r="F17" s="43" t="s">
        <v>37</v>
      </c>
      <c r="G17" s="55"/>
      <c r="H17" s="45">
        <f t="shared" si="0"/>
        <v>0</v>
      </c>
      <c r="I17" s="46"/>
      <c r="J17" s="46">
        <v>71.099999999999994</v>
      </c>
      <c r="K17" s="47"/>
      <c r="L17" s="48"/>
      <c r="M17" s="49"/>
      <c r="N17" s="50">
        <f t="shared" si="1"/>
        <v>71.099999999999994</v>
      </c>
      <c r="O17" s="56"/>
      <c r="P17" s="52"/>
      <c r="R17" s="17"/>
    </row>
    <row r="18" spans="1:18">
      <c r="A18" s="53">
        <v>8</v>
      </c>
      <c r="B18" s="57">
        <v>41958</v>
      </c>
      <c r="C18" s="42" t="s">
        <v>67</v>
      </c>
      <c r="D18" s="42" t="s">
        <v>38</v>
      </c>
      <c r="E18" s="43" t="s">
        <v>36</v>
      </c>
      <c r="F18" s="43" t="s">
        <v>37</v>
      </c>
      <c r="G18" s="55"/>
      <c r="H18" s="45">
        <f t="shared" si="0"/>
        <v>0</v>
      </c>
      <c r="I18" s="46"/>
      <c r="J18" s="46"/>
      <c r="K18" s="47">
        <v>19.5</v>
      </c>
      <c r="L18" s="48"/>
      <c r="M18" s="49"/>
      <c r="N18" s="50">
        <f t="shared" si="1"/>
        <v>19.5</v>
      </c>
      <c r="O18" s="56"/>
      <c r="P18" s="52"/>
      <c r="R18" s="17"/>
    </row>
    <row r="19" spans="1:18">
      <c r="A19" s="53">
        <v>9</v>
      </c>
      <c r="B19" s="57">
        <v>41969</v>
      </c>
      <c r="C19" s="42" t="s">
        <v>68</v>
      </c>
      <c r="D19" s="42" t="s">
        <v>40</v>
      </c>
      <c r="E19" s="43" t="s">
        <v>36</v>
      </c>
      <c r="F19" s="43" t="s">
        <v>37</v>
      </c>
      <c r="G19" s="55"/>
      <c r="H19" s="45">
        <f t="shared" ref="H19:H20" si="2">IF($E$3="si",($H$5/$H$6*G19),IF($E$3="no",G19*$H$4,0))</f>
        <v>0</v>
      </c>
      <c r="I19" s="46">
        <v>3.8</v>
      </c>
      <c r="J19" s="46"/>
      <c r="K19" s="47"/>
      <c r="L19" s="48"/>
      <c r="M19" s="49"/>
      <c r="N19" s="50">
        <f t="shared" si="1"/>
        <v>3.8</v>
      </c>
      <c r="O19" s="56"/>
      <c r="P19" s="52"/>
      <c r="R19" s="17"/>
    </row>
    <row r="20" spans="1:18">
      <c r="A20" s="53">
        <v>10</v>
      </c>
      <c r="B20" s="57"/>
      <c r="C20" s="42"/>
      <c r="D20" s="42"/>
      <c r="E20" s="43"/>
      <c r="F20" s="43"/>
      <c r="G20" s="55"/>
      <c r="H20" s="45">
        <f t="shared" si="2"/>
        <v>0</v>
      </c>
      <c r="I20" s="46"/>
      <c r="J20" s="46"/>
      <c r="K20" s="47"/>
      <c r="L20" s="48"/>
      <c r="M20" s="48"/>
      <c r="N20" s="50">
        <f t="shared" si="1"/>
        <v>0</v>
      </c>
      <c r="O20" s="56"/>
      <c r="P20" s="52"/>
      <c r="R20" s="17"/>
    </row>
    <row r="21" spans="1:18">
      <c r="P21" s="65"/>
    </row>
    <row r="22" spans="1:18">
      <c r="A22" s="66"/>
      <c r="B22" s="67"/>
      <c r="C22" s="67"/>
      <c r="D22" s="67"/>
      <c r="E22" s="67"/>
      <c r="F22" s="67"/>
      <c r="G22" s="67"/>
      <c r="H22" s="67"/>
      <c r="I22" s="67"/>
      <c r="J22" s="68"/>
      <c r="K22" s="68"/>
      <c r="L22" s="67"/>
      <c r="M22" s="67"/>
      <c r="N22" s="67"/>
      <c r="O22" s="67"/>
      <c r="P22" s="69"/>
      <c r="Q22" s="5"/>
    </row>
    <row r="23" spans="1:18">
      <c r="A23" s="70"/>
      <c r="B23" s="71"/>
      <c r="C23" s="72"/>
      <c r="D23" s="73"/>
      <c r="E23" s="73"/>
      <c r="F23" s="74"/>
      <c r="G23" s="75"/>
      <c r="H23" s="76"/>
      <c r="I23" s="77"/>
      <c r="J23" s="68"/>
      <c r="K23" s="68"/>
      <c r="L23" s="77"/>
      <c r="M23" s="77"/>
      <c r="N23" s="78"/>
      <c r="O23" s="79"/>
      <c r="P23" s="68"/>
      <c r="Q23" s="5"/>
    </row>
    <row r="24" spans="1:18">
      <c r="A24" s="66"/>
      <c r="B24" s="80" t="s">
        <v>41</v>
      </c>
      <c r="C24" s="80"/>
      <c r="D24" s="80"/>
      <c r="E24" s="67"/>
      <c r="F24" s="67"/>
      <c r="G24" s="80" t="s">
        <v>42</v>
      </c>
      <c r="H24" s="80"/>
      <c r="I24" s="80"/>
      <c r="J24" s="68"/>
      <c r="K24" s="68"/>
      <c r="L24" s="80" t="s">
        <v>43</v>
      </c>
      <c r="M24" s="80"/>
      <c r="N24" s="80"/>
      <c r="O24" s="67"/>
      <c r="P24" s="68"/>
      <c r="Q24" s="5"/>
    </row>
    <row r="25" spans="1:18">
      <c r="A25" s="66"/>
      <c r="B25" s="67"/>
      <c r="C25" s="67"/>
      <c r="D25" s="67"/>
      <c r="E25" s="67"/>
      <c r="F25" s="67"/>
      <c r="G25" s="67"/>
      <c r="H25" s="67"/>
      <c r="I25" s="67"/>
      <c r="J25" s="68"/>
      <c r="K25" s="68"/>
      <c r="L25" s="67"/>
      <c r="M25" s="67"/>
      <c r="N25" s="67"/>
      <c r="O25" s="67"/>
      <c r="P25" s="68"/>
      <c r="Q25" s="5"/>
    </row>
    <row r="26" spans="1:18">
      <c r="A26" s="66"/>
      <c r="B26" s="67"/>
      <c r="C26" s="67"/>
      <c r="D26" s="67"/>
      <c r="E26" s="67"/>
      <c r="F26" s="67"/>
      <c r="G26" s="67"/>
      <c r="H26" s="67"/>
      <c r="I26" s="67"/>
      <c r="J26" s="68"/>
      <c r="K26" s="68"/>
      <c r="L26" s="67"/>
      <c r="M26" s="67"/>
      <c r="N26" s="67"/>
      <c r="O26" s="67"/>
      <c r="P26" s="68"/>
      <c r="Q26" s="5"/>
    </row>
  </sheetData>
  <mergeCells count="23">
    <mergeCell ref="L9:L10"/>
    <mergeCell ref="B1:D1"/>
    <mergeCell ref="E1:F1"/>
    <mergeCell ref="B2:D2"/>
    <mergeCell ref="E2:F2"/>
    <mergeCell ref="B3:D3"/>
    <mergeCell ref="E3:F3"/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N8:N10"/>
    <mergeCell ref="O8:O10"/>
  </mergeCells>
  <conditionalFormatting sqref="M1">
    <cfRule type="cellIs" dxfId="2" priority="1" operator="notEqual">
      <formula>0</formula>
    </cfRule>
  </conditionalFormatting>
  <dataValidations count="13">
    <dataValidation type="textLength" operator="greaterThan" allowBlank="1" sqref="C23 D13">
      <formula1>1</formula1>
      <formula2>0</formula2>
    </dataValidation>
    <dataValidation type="date" operator="greaterThanOrEqual" showErrorMessage="1" errorTitle="Data" error="Inserire una data superiore al 1/11/2000" sqref="B23">
      <formula1>36831</formula1>
      <formula2>0</formula2>
    </dataValidation>
    <dataValidation type="textLength" operator="greaterThan" sqref="F23">
      <formula1>1</formula1>
      <formula2>0</formula2>
    </dataValidation>
    <dataValidation type="textLength" operator="greaterThan" allowBlank="1" showErrorMessage="1" sqref="D23:E23">
      <formula1>1</formula1>
      <formula2>0</formula2>
    </dataValidation>
    <dataValidation type="decimal" operator="greaterThanOrEqual" allowBlank="1" showErrorMessage="1" errorTitle="Valore" error="Inserire un numero maggiore o uguale a 0 (zero)!" sqref="H23:M23 L11:M20 K17:K20 H12:J20 H11:K11">
      <formula1>0</formula1>
      <formula2>0</formula2>
    </dataValidation>
    <dataValidation type="whole" operator="greaterThanOrEqual" allowBlank="1" showErrorMessage="1" errorTitle="Valore" error="Inserire un numero maggiore o uguale a 0 (zero)!" sqref="N23 N11:N20">
      <formula1>0</formula1>
      <formula2>0</formula2>
    </dataValidation>
    <dataValidation type="list" allowBlank="1" showInputMessage="1" showErrorMessage="1" sqref="E3:F3">
      <formula1>$Q$1:$Q$2</formula1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</dataValidations>
  <pageMargins left="0.70866141732283472" right="0.70866141732283472" top="1.68" bottom="0.74803149606299213" header="0.31496062992125984" footer="0.31496062992125984"/>
  <pageSetup paperSize="9" scale="3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topLeftCell="D1" zoomScale="60" zoomScaleNormal="100" workbookViewId="0">
      <selection activeCell="P11" sqref="P11"/>
    </sheetView>
  </sheetViews>
  <sheetFormatPr defaultColWidth="9.28515625" defaultRowHeight="18.75"/>
  <cols>
    <col min="1" max="1" width="6.7109375" style="64" customWidth="1"/>
    <col min="2" max="2" width="16.5703125" style="17" customWidth="1"/>
    <col min="3" max="3" width="27.7109375" style="17" customWidth="1"/>
    <col min="4" max="4" width="29.5703125" style="17" customWidth="1"/>
    <col min="5" max="5" width="22.7109375" style="17" customWidth="1"/>
    <col min="6" max="6" width="42.7109375" style="17" customWidth="1"/>
    <col min="7" max="7" width="29.85546875" style="17" bestFit="1" customWidth="1"/>
    <col min="8" max="8" width="26.42578125" style="17" customWidth="1"/>
    <col min="9" max="9" width="22.42578125" style="17" customWidth="1"/>
    <col min="10" max="11" width="25.7109375" style="17" customWidth="1"/>
    <col min="12" max="12" width="25.5703125" style="17" customWidth="1"/>
    <col min="13" max="13" width="19.7109375" style="17" customWidth="1"/>
    <col min="14" max="14" width="30.7109375" style="17" customWidth="1"/>
    <col min="15" max="15" width="27.28515625" style="17" customWidth="1"/>
    <col min="16" max="16" width="19.7109375" style="17" customWidth="1"/>
    <col min="17" max="17" width="19.7109375" style="5" hidden="1" customWidth="1"/>
    <col min="18" max="18" width="31.28515625" style="17" customWidth="1"/>
    <col min="19" max="16384" width="9.28515625" style="17"/>
  </cols>
  <sheetData>
    <row r="1" spans="1:18" s="4" customFormat="1" ht="65.25" customHeight="1">
      <c r="A1" s="1"/>
      <c r="B1" s="163" t="s">
        <v>0</v>
      </c>
      <c r="C1" s="163"/>
      <c r="D1" s="164" t="s">
        <v>44</v>
      </c>
      <c r="E1" s="164"/>
      <c r="F1" s="2">
        <v>41944</v>
      </c>
      <c r="G1" s="3" t="s">
        <v>83</v>
      </c>
      <c r="L1" s="4" t="s">
        <v>2</v>
      </c>
      <c r="M1" s="5">
        <f>+P1-N7</f>
        <v>0</v>
      </c>
      <c r="N1" s="6" t="s">
        <v>3</v>
      </c>
      <c r="O1" s="7"/>
      <c r="P1" s="81">
        <f>SUM(H7:M7)</f>
        <v>543</v>
      </c>
      <c r="Q1" s="5" t="s">
        <v>45</v>
      </c>
      <c r="R1" s="185">
        <f>SUM(P11:P13)</f>
        <v>48.944609999999997</v>
      </c>
    </row>
    <row r="2" spans="1:18" s="4" customFormat="1" ht="57.75" customHeight="1">
      <c r="A2" s="1"/>
      <c r="B2" s="165" t="s">
        <v>5</v>
      </c>
      <c r="C2" s="165"/>
      <c r="D2" s="164"/>
      <c r="E2" s="164"/>
      <c r="F2" s="9"/>
      <c r="G2" s="9"/>
      <c r="N2" s="10" t="s">
        <v>6</v>
      </c>
      <c r="O2" s="11"/>
      <c r="P2" s="12"/>
      <c r="Q2" s="5" t="s">
        <v>7</v>
      </c>
      <c r="R2" s="185"/>
    </row>
    <row r="3" spans="1:18" s="4" customFormat="1" ht="35.25" customHeight="1">
      <c r="A3" s="1"/>
      <c r="B3" s="165" t="s">
        <v>8</v>
      </c>
      <c r="C3" s="165"/>
      <c r="D3" s="164" t="s">
        <v>7</v>
      </c>
      <c r="E3" s="164"/>
      <c r="N3" s="10" t="s">
        <v>9</v>
      </c>
      <c r="O3" s="11"/>
      <c r="P3" s="82">
        <f>+O7</f>
        <v>0</v>
      </c>
      <c r="Q3" s="13"/>
      <c r="R3" s="185">
        <v>0</v>
      </c>
    </row>
    <row r="4" spans="1:18" s="4" customFormat="1" ht="35.25" customHeight="1" thickBot="1">
      <c r="A4" s="1"/>
      <c r="D4" s="14"/>
      <c r="E4" s="14"/>
      <c r="F4" s="10" t="s">
        <v>10</v>
      </c>
      <c r="G4" s="83">
        <v>1</v>
      </c>
      <c r="H4" s="16"/>
      <c r="I4" s="16"/>
      <c r="J4" s="17"/>
      <c r="K4" s="17"/>
      <c r="L4" s="17"/>
      <c r="M4" s="17"/>
      <c r="N4" s="18"/>
      <c r="O4" s="19"/>
      <c r="P4" s="20"/>
      <c r="Q4" s="13"/>
      <c r="R4" s="185"/>
    </row>
    <row r="5" spans="1:18" s="4" customFormat="1" ht="43.5" customHeight="1" thickTop="1" thickBot="1">
      <c r="A5" s="1"/>
      <c r="B5" s="21" t="s">
        <v>11</v>
      </c>
      <c r="C5" s="23"/>
      <c r="D5" s="24">
        <f>COUNTA(B11:B18)</f>
        <v>3</v>
      </c>
      <c r="E5" s="14"/>
      <c r="F5" s="10" t="s">
        <v>46</v>
      </c>
      <c r="G5" s="83">
        <v>1.1100000000000001</v>
      </c>
      <c r="N5" s="140" t="s">
        <v>13</v>
      </c>
      <c r="O5" s="140"/>
      <c r="P5" s="84">
        <f>P1-P2-P3</f>
        <v>543</v>
      </c>
      <c r="Q5" s="13"/>
      <c r="R5" s="185">
        <f>R1</f>
        <v>48.944609999999997</v>
      </c>
    </row>
    <row r="6" spans="1:18" s="4" customFormat="1" ht="43.5" customHeight="1" thickTop="1" thickBot="1">
      <c r="A6" s="1"/>
      <c r="B6" s="85" t="s">
        <v>65</v>
      </c>
      <c r="C6" s="85"/>
      <c r="D6" s="14"/>
      <c r="E6" s="14"/>
      <c r="F6" s="10" t="s">
        <v>47</v>
      </c>
      <c r="G6" s="86">
        <v>11.11</v>
      </c>
      <c r="Q6" s="13"/>
    </row>
    <row r="7" spans="1:18" s="4" customFormat="1" ht="27" customHeight="1" thickTop="1" thickBot="1">
      <c r="A7" s="174" t="s">
        <v>16</v>
      </c>
      <c r="B7" s="175"/>
      <c r="C7" s="176"/>
      <c r="D7" s="177" t="s">
        <v>17</v>
      </c>
      <c r="E7" s="178"/>
      <c r="F7" s="178"/>
      <c r="G7" s="87">
        <f>SUM(G11:G18)</f>
        <v>0</v>
      </c>
      <c r="H7" s="88">
        <f>SUM(H11:H18)</f>
        <v>0</v>
      </c>
      <c r="I7" s="89">
        <f>SUM(I11:I18)</f>
        <v>0</v>
      </c>
      <c r="J7" s="89">
        <f>SUM(J11:J18)</f>
        <v>320</v>
      </c>
      <c r="K7" s="89">
        <f>SUM(K11:K18)</f>
        <v>0</v>
      </c>
      <c r="L7" s="89">
        <f>SUM(L11:L18)</f>
        <v>118</v>
      </c>
      <c r="M7" s="90">
        <f>SUM(M11:M18)</f>
        <v>105</v>
      </c>
      <c r="N7" s="91">
        <f>SUM(N11:N18)</f>
        <v>543</v>
      </c>
      <c r="O7" s="92">
        <f>SUM(O11:O18)</f>
        <v>0</v>
      </c>
      <c r="P7" s="4">
        <f>SUM(P11:P18)</f>
        <v>48.944609999999997</v>
      </c>
    </row>
    <row r="8" spans="1:18" ht="36" customHeight="1" thickTop="1" thickBot="1">
      <c r="A8" s="144"/>
      <c r="B8" s="149" t="s">
        <v>29</v>
      </c>
      <c r="C8" s="149" t="s">
        <v>18</v>
      </c>
      <c r="D8" s="179" t="s">
        <v>19</v>
      </c>
      <c r="E8" s="149" t="s">
        <v>48</v>
      </c>
      <c r="F8" s="181" t="s">
        <v>49</v>
      </c>
      <c r="G8" s="182" t="s">
        <v>22</v>
      </c>
      <c r="H8" s="173" t="s">
        <v>23</v>
      </c>
      <c r="I8" s="156" t="s">
        <v>24</v>
      </c>
      <c r="J8" s="155" t="s">
        <v>25</v>
      </c>
      <c r="K8" s="155" t="s">
        <v>26</v>
      </c>
      <c r="L8" s="157" t="s">
        <v>27</v>
      </c>
      <c r="M8" s="158"/>
      <c r="N8" s="160" t="s">
        <v>3</v>
      </c>
      <c r="O8" s="162" t="s">
        <v>28</v>
      </c>
      <c r="P8" s="166" t="s">
        <v>50</v>
      </c>
      <c r="Q8" s="17"/>
    </row>
    <row r="9" spans="1:18" ht="36" customHeight="1" thickTop="1" thickBot="1">
      <c r="A9" s="144"/>
      <c r="B9" s="149" t="s">
        <v>51</v>
      </c>
      <c r="C9" s="149"/>
      <c r="D9" s="180"/>
      <c r="E9" s="149"/>
      <c r="F9" s="181"/>
      <c r="G9" s="183"/>
      <c r="H9" s="173" t="s">
        <v>30</v>
      </c>
      <c r="I9" s="156" t="s">
        <v>30</v>
      </c>
      <c r="J9" s="156"/>
      <c r="K9" s="156" t="s">
        <v>31</v>
      </c>
      <c r="L9" s="169" t="s">
        <v>32</v>
      </c>
      <c r="M9" s="171" t="s">
        <v>33</v>
      </c>
      <c r="N9" s="160"/>
      <c r="O9" s="162"/>
      <c r="P9" s="167"/>
      <c r="Q9" s="17"/>
    </row>
    <row r="10" spans="1:18" ht="37.5" customHeight="1" thickTop="1" thickBot="1">
      <c r="A10" s="144"/>
      <c r="B10" s="149"/>
      <c r="C10" s="149"/>
      <c r="D10" s="180"/>
      <c r="E10" s="149"/>
      <c r="F10" s="181"/>
      <c r="G10" s="93" t="s">
        <v>34</v>
      </c>
      <c r="H10" s="173"/>
      <c r="I10" s="156"/>
      <c r="J10" s="156"/>
      <c r="K10" s="156"/>
      <c r="L10" s="170"/>
      <c r="M10" s="172"/>
      <c r="N10" s="160"/>
      <c r="O10" s="162"/>
      <c r="P10" s="168"/>
      <c r="Q10" s="17"/>
    </row>
    <row r="11" spans="1:18" ht="30" customHeight="1" thickTop="1">
      <c r="A11" s="40">
        <v>1</v>
      </c>
      <c r="B11" s="57">
        <v>41947</v>
      </c>
      <c r="C11" s="42" t="s">
        <v>62</v>
      </c>
      <c r="D11" s="94" t="s">
        <v>52</v>
      </c>
      <c r="E11" s="94" t="s">
        <v>66</v>
      </c>
      <c r="F11" s="95"/>
      <c r="G11" s="96"/>
      <c r="H11" s="97">
        <f>IF($D$3="si",($G$5/$G$6*G11),IF($D$3="no",G11*$G$4,0))</f>
        <v>0</v>
      </c>
      <c r="I11" s="47"/>
      <c r="J11" s="48"/>
      <c r="K11" s="98"/>
      <c r="L11" s="98"/>
      <c r="M11" s="63">
        <v>105</v>
      </c>
      <c r="N11" s="50">
        <f>SUM(H11:M11)</f>
        <v>105</v>
      </c>
      <c r="O11" s="51"/>
      <c r="P11" s="184">
        <v>9.4005100000000006</v>
      </c>
      <c r="Q11" s="17"/>
      <c r="R11" s="5"/>
    </row>
    <row r="12" spans="1:18" ht="30" customHeight="1">
      <c r="A12" s="53">
        <v>2</v>
      </c>
      <c r="B12" s="57">
        <v>41948</v>
      </c>
      <c r="C12" s="42" t="s">
        <v>62</v>
      </c>
      <c r="D12" s="94" t="s">
        <v>82</v>
      </c>
      <c r="E12" s="94" t="s">
        <v>66</v>
      </c>
      <c r="F12" s="95"/>
      <c r="G12" s="100"/>
      <c r="H12" s="97">
        <f>IF($D$3="si",($G$5/$G$6*G12),IF($D$3="no",G12*$G$4,0))</f>
        <v>0</v>
      </c>
      <c r="I12" s="47"/>
      <c r="J12" s="48"/>
      <c r="K12" s="98"/>
      <c r="L12" s="49">
        <v>118</v>
      </c>
      <c r="M12" s="63"/>
      <c r="N12" s="50">
        <f>SUM(H12:M12)</f>
        <v>118</v>
      </c>
      <c r="O12" s="56"/>
      <c r="P12" s="184">
        <v>10.6534</v>
      </c>
      <c r="Q12" s="17"/>
      <c r="R12" s="5"/>
    </row>
    <row r="13" spans="1:18" ht="30" customHeight="1">
      <c r="A13" s="53">
        <v>3</v>
      </c>
      <c r="B13" s="57">
        <v>41948</v>
      </c>
      <c r="C13" s="42" t="s">
        <v>62</v>
      </c>
      <c r="D13" s="94" t="s">
        <v>35</v>
      </c>
      <c r="E13" s="94" t="s">
        <v>66</v>
      </c>
      <c r="F13" s="95"/>
      <c r="G13" s="100"/>
      <c r="H13" s="97">
        <f t="shared" ref="H13:H18" si="0">IF($D$3="si",($G$5/$G$6*G13),IF($D$3="no",G13*$G$4,0))</f>
        <v>0</v>
      </c>
      <c r="I13" s="47"/>
      <c r="J13" s="48">
        <v>320</v>
      </c>
      <c r="K13" s="98"/>
      <c r="L13" s="49"/>
      <c r="M13" s="63"/>
      <c r="N13" s="50">
        <f t="shared" ref="N13:N18" si="1">SUM(H13:M13)</f>
        <v>320</v>
      </c>
      <c r="O13" s="56"/>
      <c r="P13" s="184">
        <v>28.890699999999999</v>
      </c>
      <c r="Q13" s="17"/>
      <c r="R13" s="5"/>
    </row>
    <row r="14" spans="1:18" ht="30" customHeight="1">
      <c r="A14" s="53">
        <v>4</v>
      </c>
      <c r="B14" s="57"/>
      <c r="C14" s="42"/>
      <c r="D14" s="94"/>
      <c r="E14" s="94"/>
      <c r="F14" s="95"/>
      <c r="G14" s="100"/>
      <c r="H14" s="97">
        <f t="shared" si="0"/>
        <v>0</v>
      </c>
      <c r="I14" s="47"/>
      <c r="J14" s="48"/>
      <c r="K14" s="98"/>
      <c r="L14" s="49"/>
      <c r="M14" s="63"/>
      <c r="N14" s="50">
        <f t="shared" si="1"/>
        <v>0</v>
      </c>
      <c r="O14" s="56"/>
      <c r="P14" s="99"/>
      <c r="Q14" s="17"/>
    </row>
    <row r="15" spans="1:18" ht="30" customHeight="1">
      <c r="A15" s="53">
        <v>5</v>
      </c>
      <c r="B15" s="57"/>
      <c r="C15" s="42"/>
      <c r="D15" s="94"/>
      <c r="E15" s="94"/>
      <c r="F15" s="95"/>
      <c r="G15" s="100"/>
      <c r="H15" s="97">
        <f t="shared" si="0"/>
        <v>0</v>
      </c>
      <c r="I15" s="47"/>
      <c r="J15" s="48"/>
      <c r="K15" s="98"/>
      <c r="L15" s="49"/>
      <c r="M15" s="63"/>
      <c r="N15" s="50">
        <f t="shared" si="1"/>
        <v>0</v>
      </c>
      <c r="O15" s="56"/>
      <c r="P15" s="99"/>
      <c r="Q15" s="17"/>
    </row>
    <row r="16" spans="1:18" ht="30" customHeight="1">
      <c r="A16" s="53">
        <v>6</v>
      </c>
      <c r="B16" s="57"/>
      <c r="C16" s="42"/>
      <c r="D16" s="94"/>
      <c r="E16" s="94"/>
      <c r="F16" s="95"/>
      <c r="G16" s="100"/>
      <c r="H16" s="97">
        <f t="shared" si="0"/>
        <v>0</v>
      </c>
      <c r="I16" s="47"/>
      <c r="J16" s="48"/>
      <c r="K16" s="98"/>
      <c r="L16" s="49"/>
      <c r="M16" s="63"/>
      <c r="N16" s="50">
        <f t="shared" si="1"/>
        <v>0</v>
      </c>
      <c r="O16" s="56"/>
      <c r="P16" s="99"/>
      <c r="Q16" s="17"/>
    </row>
    <row r="17" spans="1:17">
      <c r="A17" s="53">
        <v>7</v>
      </c>
      <c r="B17" s="57"/>
      <c r="C17" s="42"/>
      <c r="D17" s="94"/>
      <c r="E17" s="94"/>
      <c r="F17" s="95"/>
      <c r="G17" s="100"/>
      <c r="H17" s="97">
        <f t="shared" si="0"/>
        <v>0</v>
      </c>
      <c r="I17" s="47"/>
      <c r="J17" s="48"/>
      <c r="K17" s="98"/>
      <c r="L17" s="49"/>
      <c r="M17" s="63"/>
      <c r="N17" s="50">
        <f t="shared" si="1"/>
        <v>0</v>
      </c>
      <c r="O17" s="56"/>
      <c r="P17" s="99"/>
      <c r="Q17" s="17"/>
    </row>
    <row r="18" spans="1:17">
      <c r="A18" s="53">
        <v>8</v>
      </c>
      <c r="B18" s="57"/>
      <c r="C18" s="42"/>
      <c r="D18" s="94"/>
      <c r="E18" s="94"/>
      <c r="F18" s="95"/>
      <c r="G18" s="100"/>
      <c r="H18" s="97">
        <f t="shared" si="0"/>
        <v>0</v>
      </c>
      <c r="I18" s="47"/>
      <c r="J18" s="48"/>
      <c r="K18" s="98"/>
      <c r="L18" s="49"/>
      <c r="M18" s="63"/>
      <c r="N18" s="50">
        <f t="shared" si="1"/>
        <v>0</v>
      </c>
      <c r="O18" s="56"/>
      <c r="P18" s="99"/>
      <c r="Q18" s="17"/>
    </row>
    <row r="19" spans="1:17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Q19" s="17"/>
    </row>
    <row r="20" spans="1:17">
      <c r="A20" s="70"/>
      <c r="B20" s="71"/>
      <c r="C20" s="72"/>
      <c r="D20" s="73"/>
      <c r="E20" s="73"/>
      <c r="F20" s="74"/>
      <c r="G20" s="75"/>
      <c r="H20" s="76"/>
      <c r="I20" s="77"/>
      <c r="J20" s="77"/>
      <c r="K20" s="77"/>
      <c r="L20" s="77"/>
      <c r="M20" s="77"/>
      <c r="N20" s="78"/>
      <c r="O20" s="79"/>
      <c r="Q20" s="17"/>
    </row>
    <row r="21" spans="1:17">
      <c r="A21" s="66"/>
      <c r="B21" s="80" t="s">
        <v>53</v>
      </c>
      <c r="C21" s="80"/>
      <c r="D21" s="80"/>
      <c r="E21" s="67"/>
      <c r="F21" s="67"/>
      <c r="G21" s="80" t="s">
        <v>54</v>
      </c>
      <c r="H21" s="80"/>
      <c r="I21" s="80"/>
      <c r="J21" s="67"/>
      <c r="K21" s="67"/>
      <c r="L21" s="80" t="s">
        <v>55</v>
      </c>
      <c r="M21" s="80"/>
      <c r="N21" s="80"/>
      <c r="O21" s="67"/>
      <c r="Q21" s="17"/>
    </row>
    <row r="22" spans="1:17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Q22" s="17"/>
    </row>
    <row r="23" spans="1:17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Q23" s="17"/>
    </row>
  </sheetData>
  <mergeCells count="26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P8:P10"/>
    <mergeCell ref="L9:L10"/>
    <mergeCell ref="M9:M10"/>
    <mergeCell ref="H8:H10"/>
    <mergeCell ref="I8:I10"/>
    <mergeCell ref="J8:J10"/>
    <mergeCell ref="K8:K10"/>
    <mergeCell ref="L8:M8"/>
    <mergeCell ref="N8:N10"/>
  </mergeCells>
  <conditionalFormatting sqref="M1">
    <cfRule type="cellIs" dxfId="3" priority="1" operator="notEqual">
      <formula>0</formula>
    </cfRule>
  </conditionalFormatting>
  <dataValidations count="11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J13:L18 H12:H18 J11:M12 H11:I11 I18">
      <formula1>0</formula1>
      <formula2>0</formula2>
    </dataValidation>
    <dataValidation type="list" allowBlank="1" showInputMessage="1" showErrorMessage="1" sqref="D3:E3">
      <formula1>$R$1:$R$2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</dataValidations>
  <pageMargins left="0.70866141732283472" right="0.70866141732283472" top="1.86" bottom="0.74803149606299213" header="0.31496062992125984" footer="0.31496062992125984"/>
  <pageSetup paperSize="9"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7"/>
  <sheetViews>
    <sheetView view="pageBreakPreview" topLeftCell="D1" zoomScale="60" zoomScaleNormal="100" workbookViewId="0">
      <selection activeCell="P19" activeCellId="2" sqref="P13 P16 P19"/>
    </sheetView>
  </sheetViews>
  <sheetFormatPr defaultColWidth="9.28515625" defaultRowHeight="18.75"/>
  <cols>
    <col min="1" max="1" width="6.7109375" style="64" customWidth="1"/>
    <col min="2" max="2" width="16.5703125" style="17" customWidth="1"/>
    <col min="3" max="3" width="27.7109375" style="17" customWidth="1"/>
    <col min="4" max="4" width="29.5703125" style="17" customWidth="1"/>
    <col min="5" max="5" width="22.7109375" style="17" customWidth="1"/>
    <col min="6" max="6" width="42.7109375" style="17" customWidth="1"/>
    <col min="7" max="7" width="29.85546875" style="17" bestFit="1" customWidth="1"/>
    <col min="8" max="8" width="26.42578125" style="17" customWidth="1"/>
    <col min="9" max="9" width="22.42578125" style="17" customWidth="1"/>
    <col min="10" max="11" width="25.7109375" style="17" customWidth="1"/>
    <col min="12" max="12" width="25.5703125" style="17" customWidth="1"/>
    <col min="13" max="13" width="19.7109375" style="17" customWidth="1"/>
    <col min="14" max="14" width="30.7109375" style="17" customWidth="1"/>
    <col min="15" max="15" width="27.28515625" style="17" customWidth="1"/>
    <col min="16" max="16" width="19.7109375" style="17" customWidth="1"/>
    <col min="17" max="17" width="19.7109375" style="5" hidden="1" customWidth="1"/>
    <col min="18" max="18" width="31.28515625" style="17" customWidth="1"/>
    <col min="19" max="16384" width="9.28515625" style="17"/>
  </cols>
  <sheetData>
    <row r="1" spans="1:18" s="4" customFormat="1" ht="65.25" customHeight="1">
      <c r="A1" s="1"/>
      <c r="B1" s="163" t="s">
        <v>0</v>
      </c>
      <c r="C1" s="163"/>
      <c r="D1" s="164" t="s">
        <v>44</v>
      </c>
      <c r="E1" s="164"/>
      <c r="F1" s="2">
        <v>41944</v>
      </c>
      <c r="G1" s="3" t="s">
        <v>87</v>
      </c>
      <c r="L1" s="4" t="s">
        <v>2</v>
      </c>
      <c r="M1" s="5">
        <f>+P1-N7</f>
        <v>0</v>
      </c>
      <c r="N1" s="6" t="s">
        <v>3</v>
      </c>
      <c r="O1" s="7"/>
      <c r="P1" s="81">
        <f>SUM(H7:M7)</f>
        <v>312.8</v>
      </c>
      <c r="Q1" s="5" t="s">
        <v>45</v>
      </c>
      <c r="R1" s="185">
        <f>SUM(P11:P22)</f>
        <v>224.50229999999999</v>
      </c>
    </row>
    <row r="2" spans="1:18" s="4" customFormat="1" ht="57.75" customHeight="1">
      <c r="A2" s="1"/>
      <c r="B2" s="165" t="s">
        <v>5</v>
      </c>
      <c r="C2" s="165"/>
      <c r="D2" s="164"/>
      <c r="E2" s="164"/>
      <c r="F2" s="9"/>
      <c r="G2" s="9"/>
      <c r="N2" s="10" t="s">
        <v>6</v>
      </c>
      <c r="O2" s="11"/>
      <c r="P2" s="12"/>
      <c r="Q2" s="5" t="s">
        <v>7</v>
      </c>
      <c r="R2" s="185"/>
    </row>
    <row r="3" spans="1:18" s="4" customFormat="1" ht="35.25" customHeight="1">
      <c r="A3" s="1"/>
      <c r="B3" s="165" t="s">
        <v>8</v>
      </c>
      <c r="C3" s="165"/>
      <c r="D3" s="164" t="s">
        <v>7</v>
      </c>
      <c r="E3" s="164"/>
      <c r="N3" s="10" t="s">
        <v>9</v>
      </c>
      <c r="O3" s="11"/>
      <c r="P3" s="82">
        <f>+O7</f>
        <v>0</v>
      </c>
      <c r="Q3" s="13"/>
      <c r="R3" s="185">
        <v>0</v>
      </c>
    </row>
    <row r="4" spans="1:18" s="4" customFormat="1" ht="35.25" customHeight="1" thickBot="1">
      <c r="A4" s="1"/>
      <c r="D4" s="14"/>
      <c r="E4" s="14"/>
      <c r="F4" s="10" t="s">
        <v>10</v>
      </c>
      <c r="G4" s="83">
        <v>1</v>
      </c>
      <c r="H4" s="16"/>
      <c r="I4" s="16"/>
      <c r="J4" s="17"/>
      <c r="K4" s="17"/>
      <c r="L4" s="17"/>
      <c r="M4" s="17"/>
      <c r="N4" s="18"/>
      <c r="O4" s="19"/>
      <c r="P4" s="20"/>
      <c r="Q4" s="13"/>
      <c r="R4" s="185"/>
    </row>
    <row r="5" spans="1:18" s="4" customFormat="1" ht="43.5" customHeight="1" thickTop="1" thickBot="1">
      <c r="A5" s="1"/>
      <c r="B5" s="21" t="s">
        <v>11</v>
      </c>
      <c r="C5" s="23"/>
      <c r="D5" s="24">
        <f>COUNTA(B11:B22)</f>
        <v>10</v>
      </c>
      <c r="E5" s="14"/>
      <c r="F5" s="10" t="s">
        <v>46</v>
      </c>
      <c r="G5" s="83">
        <v>1.1100000000000001</v>
      </c>
      <c r="N5" s="140" t="s">
        <v>13</v>
      </c>
      <c r="O5" s="140"/>
      <c r="P5" s="84">
        <f>P1-P2-P3</f>
        <v>312.8</v>
      </c>
      <c r="Q5" s="13"/>
      <c r="R5" s="185">
        <f>R1</f>
        <v>224.50229999999999</v>
      </c>
    </row>
    <row r="6" spans="1:18" s="4" customFormat="1" ht="43.5" customHeight="1" thickTop="1" thickBot="1">
      <c r="A6" s="1"/>
      <c r="B6" s="85" t="s">
        <v>80</v>
      </c>
      <c r="C6" s="85"/>
      <c r="D6" s="14"/>
      <c r="E6" s="14"/>
      <c r="F6" s="10" t="s">
        <v>47</v>
      </c>
      <c r="G6" s="86">
        <v>11.11</v>
      </c>
      <c r="Q6" s="13"/>
    </row>
    <row r="7" spans="1:18" s="4" customFormat="1" ht="27" customHeight="1" thickTop="1" thickBot="1">
      <c r="A7" s="174" t="s">
        <v>16</v>
      </c>
      <c r="B7" s="175"/>
      <c r="C7" s="176"/>
      <c r="D7" s="177" t="s">
        <v>17</v>
      </c>
      <c r="E7" s="178"/>
      <c r="F7" s="178"/>
      <c r="G7" s="87">
        <f>SUM(G11:G22)</f>
        <v>0</v>
      </c>
      <c r="H7" s="88">
        <f>SUM(H11:H22)</f>
        <v>0</v>
      </c>
      <c r="I7" s="89">
        <f>SUM(I11:I22)</f>
        <v>0</v>
      </c>
      <c r="J7" s="89">
        <f>SUM(J11:J22)</f>
        <v>191.11</v>
      </c>
      <c r="K7" s="89">
        <f>SUM(K11:K22)</f>
        <v>13.65</v>
      </c>
      <c r="L7" s="89">
        <f>SUM(L11:L22)</f>
        <v>0</v>
      </c>
      <c r="M7" s="90">
        <f>SUM(M11:M22)</f>
        <v>108.04</v>
      </c>
      <c r="N7" s="91">
        <f>SUM(N11:N22)</f>
        <v>312.79999999999995</v>
      </c>
      <c r="O7" s="92">
        <f>SUM(O11:O22)</f>
        <v>0</v>
      </c>
      <c r="P7" s="4">
        <f>SUM(P11:P22)</f>
        <v>224.50229999999999</v>
      </c>
    </row>
    <row r="8" spans="1:18" ht="36" customHeight="1" thickTop="1" thickBot="1">
      <c r="A8" s="144"/>
      <c r="B8" s="149" t="s">
        <v>29</v>
      </c>
      <c r="C8" s="149" t="s">
        <v>18</v>
      </c>
      <c r="D8" s="179" t="s">
        <v>19</v>
      </c>
      <c r="E8" s="149" t="s">
        <v>48</v>
      </c>
      <c r="F8" s="181" t="s">
        <v>49</v>
      </c>
      <c r="G8" s="182" t="s">
        <v>22</v>
      </c>
      <c r="H8" s="173" t="s">
        <v>23</v>
      </c>
      <c r="I8" s="156" t="s">
        <v>24</v>
      </c>
      <c r="J8" s="155" t="s">
        <v>25</v>
      </c>
      <c r="K8" s="155" t="s">
        <v>26</v>
      </c>
      <c r="L8" s="157" t="s">
        <v>27</v>
      </c>
      <c r="M8" s="158"/>
      <c r="N8" s="160" t="s">
        <v>3</v>
      </c>
      <c r="O8" s="162" t="s">
        <v>28</v>
      </c>
      <c r="P8" s="166" t="s">
        <v>50</v>
      </c>
      <c r="Q8" s="17"/>
    </row>
    <row r="9" spans="1:18" ht="36" customHeight="1" thickTop="1" thickBot="1">
      <c r="A9" s="144"/>
      <c r="B9" s="149" t="s">
        <v>51</v>
      </c>
      <c r="C9" s="149"/>
      <c r="D9" s="180"/>
      <c r="E9" s="149"/>
      <c r="F9" s="181"/>
      <c r="G9" s="183"/>
      <c r="H9" s="173" t="s">
        <v>30</v>
      </c>
      <c r="I9" s="156" t="s">
        <v>30</v>
      </c>
      <c r="J9" s="156"/>
      <c r="K9" s="156" t="s">
        <v>31</v>
      </c>
      <c r="L9" s="169" t="s">
        <v>32</v>
      </c>
      <c r="M9" s="171" t="s">
        <v>33</v>
      </c>
      <c r="N9" s="160"/>
      <c r="O9" s="162"/>
      <c r="P9" s="167"/>
      <c r="Q9" s="17"/>
    </row>
    <row r="10" spans="1:18" ht="37.5" customHeight="1" thickTop="1" thickBot="1">
      <c r="A10" s="144"/>
      <c r="B10" s="149"/>
      <c r="C10" s="149"/>
      <c r="D10" s="180"/>
      <c r="E10" s="149"/>
      <c r="F10" s="181"/>
      <c r="G10" s="93" t="s">
        <v>34</v>
      </c>
      <c r="H10" s="173"/>
      <c r="I10" s="156"/>
      <c r="J10" s="156"/>
      <c r="K10" s="156"/>
      <c r="L10" s="170"/>
      <c r="M10" s="172"/>
      <c r="N10" s="160"/>
      <c r="O10" s="162"/>
      <c r="P10" s="168"/>
      <c r="Q10" s="17"/>
    </row>
    <row r="11" spans="1:18" ht="30" customHeight="1" thickTop="1">
      <c r="A11" s="40">
        <v>1</v>
      </c>
      <c r="B11" s="57">
        <v>41966</v>
      </c>
      <c r="C11" s="42" t="s">
        <v>68</v>
      </c>
      <c r="D11" s="42" t="s">
        <v>35</v>
      </c>
      <c r="E11" s="94" t="s">
        <v>78</v>
      </c>
      <c r="F11" s="95"/>
      <c r="G11" s="96"/>
      <c r="H11" s="97">
        <f>IF($D$3="si",($G$5/$G$6*G11),IF($D$3="no",G11*$G$4,0))</f>
        <v>0</v>
      </c>
      <c r="I11" s="47"/>
      <c r="J11" s="48">
        <v>41.97</v>
      </c>
      <c r="K11" s="98"/>
      <c r="L11" s="49"/>
      <c r="M11" s="63"/>
      <c r="N11" s="50">
        <f t="shared" ref="N11" si="0">SUM(H11:M11)</f>
        <v>41.97</v>
      </c>
      <c r="O11" s="56"/>
      <c r="P11" s="184">
        <v>30.129200000000001</v>
      </c>
      <c r="Q11" s="17"/>
      <c r="R11" s="5"/>
    </row>
    <row r="12" spans="1:18" ht="30" customHeight="1">
      <c r="A12" s="53">
        <v>2</v>
      </c>
      <c r="B12" s="57">
        <v>41966</v>
      </c>
      <c r="C12" s="42" t="s">
        <v>68</v>
      </c>
      <c r="D12" s="42" t="s">
        <v>35</v>
      </c>
      <c r="E12" s="94" t="s">
        <v>78</v>
      </c>
      <c r="F12" s="95"/>
      <c r="G12" s="100"/>
      <c r="H12" s="97">
        <f>IF($D$3="si",($G$5/$G$6*G12),IF($D$3="no",G12*$G$4,0))</f>
        <v>0</v>
      </c>
      <c r="I12" s="47"/>
      <c r="J12" s="48">
        <v>25</v>
      </c>
      <c r="K12" s="98"/>
      <c r="L12" s="49"/>
      <c r="M12" s="63"/>
      <c r="N12" s="50">
        <f>SUM(H12:M12)</f>
        <v>25</v>
      </c>
      <c r="O12" s="56"/>
      <c r="P12" s="184">
        <v>17.946899999999999</v>
      </c>
      <c r="Q12" s="17"/>
      <c r="R12" s="5"/>
    </row>
    <row r="13" spans="1:18" ht="30" customHeight="1">
      <c r="A13" s="53">
        <v>3</v>
      </c>
      <c r="B13" s="57">
        <v>41966</v>
      </c>
      <c r="C13" s="42" t="s">
        <v>68</v>
      </c>
      <c r="D13" s="42" t="s">
        <v>52</v>
      </c>
      <c r="E13" s="94" t="s">
        <v>78</v>
      </c>
      <c r="F13" s="95"/>
      <c r="G13" s="100"/>
      <c r="H13" s="97">
        <f t="shared" ref="H13" si="1">IF($D$3="si",($G$5/$G$6*G13),IF($D$3="no",G13*$G$4,0))</f>
        <v>0</v>
      </c>
      <c r="I13" s="47"/>
      <c r="J13" s="48"/>
      <c r="K13" s="98"/>
      <c r="L13" s="49"/>
      <c r="M13" s="63">
        <v>38.590000000000003</v>
      </c>
      <c r="N13" s="50">
        <f t="shared" ref="N13:N22" si="2">SUM(H13:M13)</f>
        <v>38.590000000000003</v>
      </c>
      <c r="O13" s="56"/>
      <c r="P13" s="184">
        <v>27.7028</v>
      </c>
      <c r="Q13" s="17"/>
      <c r="R13" s="5"/>
    </row>
    <row r="14" spans="1:18" ht="30" customHeight="1">
      <c r="A14" s="53">
        <v>4</v>
      </c>
      <c r="B14" s="57">
        <v>41966</v>
      </c>
      <c r="C14" s="42" t="s">
        <v>68</v>
      </c>
      <c r="D14" s="42" t="s">
        <v>35</v>
      </c>
      <c r="E14" s="94" t="s">
        <v>78</v>
      </c>
      <c r="F14" s="95"/>
      <c r="G14" s="100"/>
      <c r="H14" s="97">
        <f t="shared" ref="H14:H16" si="3">IF($D$3="si",($G$5/$G$6*G14),IF($D$3="no",G14*$G$4,0))</f>
        <v>0</v>
      </c>
      <c r="I14" s="47"/>
      <c r="J14" s="48">
        <v>26.45</v>
      </c>
      <c r="K14" s="98"/>
      <c r="L14" s="98"/>
      <c r="M14" s="63"/>
      <c r="N14" s="50">
        <f>SUM(H14:M14)</f>
        <v>26.45</v>
      </c>
      <c r="O14" s="51"/>
      <c r="P14" s="184">
        <v>18.9878</v>
      </c>
      <c r="Q14" s="17"/>
    </row>
    <row r="15" spans="1:18" ht="30" customHeight="1">
      <c r="A15" s="53">
        <v>5</v>
      </c>
      <c r="B15" s="57">
        <v>41966</v>
      </c>
      <c r="C15" s="42" t="s">
        <v>68</v>
      </c>
      <c r="D15" s="42" t="s">
        <v>35</v>
      </c>
      <c r="E15" s="94" t="s">
        <v>78</v>
      </c>
      <c r="F15" s="95"/>
      <c r="G15" s="100"/>
      <c r="H15" s="97">
        <f t="shared" si="3"/>
        <v>0</v>
      </c>
      <c r="I15" s="47"/>
      <c r="J15" s="48">
        <v>30</v>
      </c>
      <c r="K15" s="98"/>
      <c r="L15" s="49"/>
      <c r="M15" s="63"/>
      <c r="N15" s="50">
        <f t="shared" ref="N15:N16" si="4">SUM(H15:M15)</f>
        <v>30</v>
      </c>
      <c r="O15" s="56"/>
      <c r="P15" s="184">
        <v>21.536200000000001</v>
      </c>
      <c r="Q15" s="17"/>
    </row>
    <row r="16" spans="1:18" ht="30" customHeight="1">
      <c r="A16" s="53">
        <v>6</v>
      </c>
      <c r="B16" s="57">
        <v>41967</v>
      </c>
      <c r="C16" s="42" t="s">
        <v>68</v>
      </c>
      <c r="D16" s="94" t="s">
        <v>79</v>
      </c>
      <c r="E16" s="94" t="s">
        <v>78</v>
      </c>
      <c r="F16" s="95"/>
      <c r="G16" s="100"/>
      <c r="H16" s="97">
        <f t="shared" si="3"/>
        <v>0</v>
      </c>
      <c r="I16" s="47"/>
      <c r="J16" s="48"/>
      <c r="K16" s="98"/>
      <c r="L16" s="49"/>
      <c r="M16" s="63">
        <v>40.18</v>
      </c>
      <c r="N16" s="50">
        <f t="shared" si="4"/>
        <v>40.18</v>
      </c>
      <c r="O16" s="56"/>
      <c r="P16" s="184">
        <v>28.843499999999999</v>
      </c>
      <c r="Q16" s="17"/>
    </row>
    <row r="17" spans="1:17">
      <c r="A17" s="53">
        <v>7</v>
      </c>
      <c r="B17" s="57">
        <v>41967</v>
      </c>
      <c r="C17" s="42" t="s">
        <v>68</v>
      </c>
      <c r="D17" s="94" t="s">
        <v>35</v>
      </c>
      <c r="E17" s="94" t="s">
        <v>78</v>
      </c>
      <c r="F17" s="95"/>
      <c r="G17" s="100"/>
      <c r="H17" s="97">
        <f t="shared" ref="H17:H22" si="5">IF($D$3="si",($G$5/$G$6*G17),IF($D$3="no",G17*$G$4,0))</f>
        <v>0</v>
      </c>
      <c r="I17" s="47"/>
      <c r="J17" s="48">
        <v>32.89</v>
      </c>
      <c r="K17" s="98"/>
      <c r="L17" s="49"/>
      <c r="M17" s="63"/>
      <c r="N17" s="50">
        <f t="shared" si="2"/>
        <v>32.89</v>
      </c>
      <c r="O17" s="56"/>
      <c r="P17" s="184">
        <v>23.610299999999999</v>
      </c>
      <c r="Q17" s="17"/>
    </row>
    <row r="18" spans="1:17">
      <c r="A18" s="53">
        <v>8</v>
      </c>
      <c r="B18" s="57">
        <v>41967</v>
      </c>
      <c r="C18" s="42" t="s">
        <v>68</v>
      </c>
      <c r="D18" s="94" t="s">
        <v>35</v>
      </c>
      <c r="E18" s="94" t="s">
        <v>78</v>
      </c>
      <c r="F18" s="95"/>
      <c r="G18" s="100"/>
      <c r="H18" s="97">
        <f t="shared" si="5"/>
        <v>0</v>
      </c>
      <c r="I18" s="47"/>
      <c r="J18" s="48">
        <v>34.799999999999997</v>
      </c>
      <c r="K18" s="98"/>
      <c r="L18" s="49"/>
      <c r="M18" s="63"/>
      <c r="N18" s="50">
        <f t="shared" si="2"/>
        <v>34.799999999999997</v>
      </c>
      <c r="O18" s="56"/>
      <c r="P18" s="184">
        <v>24.981400000000001</v>
      </c>
      <c r="Q18" s="17"/>
    </row>
    <row r="19" spans="1:17">
      <c r="A19" s="53">
        <v>9</v>
      </c>
      <c r="B19" s="57">
        <v>41968</v>
      </c>
      <c r="C19" s="42" t="s">
        <v>68</v>
      </c>
      <c r="D19" s="42" t="s">
        <v>52</v>
      </c>
      <c r="E19" s="94" t="s">
        <v>78</v>
      </c>
      <c r="F19" s="60"/>
      <c r="G19" s="100"/>
      <c r="H19" s="97">
        <f t="shared" si="5"/>
        <v>0</v>
      </c>
      <c r="I19" s="47"/>
      <c r="J19" s="48"/>
      <c r="K19" s="98"/>
      <c r="L19" s="49"/>
      <c r="M19" s="63">
        <v>29.27</v>
      </c>
      <c r="N19" s="50">
        <f t="shared" si="2"/>
        <v>29.27</v>
      </c>
      <c r="O19" s="56"/>
      <c r="P19" s="184">
        <v>20.9742</v>
      </c>
      <c r="Q19" s="17"/>
    </row>
    <row r="20" spans="1:17">
      <c r="A20" s="53">
        <v>10</v>
      </c>
      <c r="B20" s="57">
        <v>41968</v>
      </c>
      <c r="C20" s="42" t="s">
        <v>68</v>
      </c>
      <c r="D20" s="42" t="s">
        <v>81</v>
      </c>
      <c r="E20" s="94" t="s">
        <v>78</v>
      </c>
      <c r="F20" s="60"/>
      <c r="G20" s="100"/>
      <c r="H20" s="97">
        <f t="shared" si="5"/>
        <v>0</v>
      </c>
      <c r="I20" s="47"/>
      <c r="J20" s="48"/>
      <c r="K20" s="98">
        <v>13.65</v>
      </c>
      <c r="L20" s="49"/>
      <c r="M20" s="63"/>
      <c r="N20" s="50">
        <f t="shared" si="2"/>
        <v>13.65</v>
      </c>
      <c r="O20" s="56"/>
      <c r="P20" s="184">
        <v>9.7899999999999991</v>
      </c>
      <c r="Q20" s="17"/>
    </row>
    <row r="21" spans="1:17">
      <c r="A21" s="53">
        <v>11</v>
      </c>
      <c r="B21" s="57"/>
      <c r="C21" s="42"/>
      <c r="D21" s="94"/>
      <c r="E21" s="94"/>
      <c r="F21" s="54"/>
      <c r="G21" s="100"/>
      <c r="H21" s="97">
        <f t="shared" si="5"/>
        <v>0</v>
      </c>
      <c r="I21" s="47"/>
      <c r="J21" s="62"/>
      <c r="K21" s="49"/>
      <c r="L21" s="49"/>
      <c r="M21" s="63"/>
      <c r="N21" s="50">
        <f t="shared" si="2"/>
        <v>0</v>
      </c>
      <c r="O21" s="56"/>
      <c r="P21" s="184"/>
      <c r="Q21" s="17"/>
    </row>
    <row r="22" spans="1:17">
      <c r="A22" s="53">
        <v>12</v>
      </c>
      <c r="B22" s="57"/>
      <c r="C22" s="42"/>
      <c r="D22" s="94"/>
      <c r="E22" s="94"/>
      <c r="F22" s="54"/>
      <c r="G22" s="100"/>
      <c r="H22" s="97">
        <f t="shared" si="5"/>
        <v>0</v>
      </c>
      <c r="I22" s="48"/>
      <c r="J22" s="48"/>
      <c r="K22" s="98"/>
      <c r="L22" s="49"/>
      <c r="M22" s="63"/>
      <c r="N22" s="50">
        <f t="shared" si="2"/>
        <v>0</v>
      </c>
      <c r="O22" s="56"/>
      <c r="P22" s="184"/>
      <c r="Q22" s="17"/>
    </row>
    <row r="23" spans="1:17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Q23" s="17"/>
    </row>
    <row r="24" spans="1:17">
      <c r="A24" s="70"/>
      <c r="B24" s="71"/>
      <c r="C24" s="72"/>
      <c r="D24" s="73"/>
      <c r="E24" s="73"/>
      <c r="F24" s="74"/>
      <c r="G24" s="75"/>
      <c r="H24" s="76"/>
      <c r="I24" s="77"/>
      <c r="J24" s="77"/>
      <c r="K24" s="77"/>
      <c r="L24" s="77"/>
      <c r="M24" s="77"/>
      <c r="N24" s="78"/>
      <c r="O24" s="79"/>
      <c r="Q24" s="17"/>
    </row>
    <row r="25" spans="1:17">
      <c r="A25" s="66"/>
      <c r="B25" s="80" t="s">
        <v>53</v>
      </c>
      <c r="C25" s="80"/>
      <c r="D25" s="80"/>
      <c r="E25" s="67"/>
      <c r="F25" s="67"/>
      <c r="G25" s="80" t="s">
        <v>54</v>
      </c>
      <c r="H25" s="80"/>
      <c r="I25" s="80"/>
      <c r="J25" s="67"/>
      <c r="K25" s="67"/>
      <c r="L25" s="80" t="s">
        <v>55</v>
      </c>
      <c r="M25" s="80"/>
      <c r="N25" s="80"/>
      <c r="O25" s="67"/>
      <c r="Q25" s="17"/>
    </row>
    <row r="26" spans="1:17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Q26" s="17"/>
    </row>
    <row r="27" spans="1:17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Q27" s="17"/>
    </row>
  </sheetData>
  <mergeCells count="26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P8:P10"/>
    <mergeCell ref="L9:L10"/>
    <mergeCell ref="M9:M10"/>
    <mergeCell ref="H8:H10"/>
    <mergeCell ref="I8:I10"/>
    <mergeCell ref="J8:J10"/>
    <mergeCell ref="K8:K10"/>
    <mergeCell ref="L8:M8"/>
    <mergeCell ref="N8:N10"/>
  </mergeCells>
  <conditionalFormatting sqref="M1">
    <cfRule type="cellIs" dxfId="0" priority="1" operator="notEqual">
      <formula>0</formula>
    </cfRule>
  </conditionalFormatting>
  <dataValidations count="11">
    <dataValidation type="textLength" operator="greaterThan" allowBlank="1" sqref="C24">
      <formula1>1</formula1>
      <formula2>0</formula2>
    </dataValidation>
    <dataValidation type="date" operator="greaterThanOrEqual" showErrorMessage="1" errorTitle="Data" error="Inserire una data superiore al 1/11/2000" sqref="B24">
      <formula1>36831</formula1>
      <formula2>0</formula2>
    </dataValidation>
    <dataValidation type="textLength" operator="greaterThan" sqref="F24 F19:F20">
      <formula1>1</formula1>
      <formula2>0</formula2>
    </dataValidation>
    <dataValidation type="textLength" operator="greaterThan" allowBlank="1" showErrorMessage="1" sqref="D24:E24 E22">
      <formula1>1</formula1>
      <formula2>0</formula2>
    </dataValidation>
    <dataValidation type="whole" operator="greaterThanOrEqual" allowBlank="1" showErrorMessage="1" errorTitle="Valore" error="Inserire un numero maggiore o uguale a 0 (zero)!" sqref="N24 N11:N22">
      <formula1>0</formula1>
      <formula2>0</formula2>
    </dataValidation>
    <dataValidation type="decimal" operator="greaterThanOrEqual" allowBlank="1" showErrorMessage="1" errorTitle="Valore" error="Inserire un numero maggiore o uguale a 0 (zero)!" sqref="H24:M24 J12:M14 H12:H22 M18:M22 I17:I22 H11:M11 J15:L22">
      <formula1>0</formula1>
      <formula2>0</formula2>
    </dataValidation>
    <dataValidation type="list" allowBlank="1" showInputMessage="1" showErrorMessage="1" sqref="D3:E3">
      <formula1>$R$1:$R$2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</dataValidations>
  <pageMargins left="0.70866141732283472" right="0.70866141732283472" top="1.82" bottom="0.74803149606299213" header="0.31496062992125984" footer="0.31496062992125984"/>
  <pageSetup paperSize="9" scale="3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"/>
  <sheetViews>
    <sheetView tabSelected="1" view="pageBreakPreview" topLeftCell="D1" zoomScale="60" zoomScaleNormal="100" workbookViewId="0">
      <selection activeCell="P23" activeCellId="1" sqref="P11 P23"/>
    </sheetView>
  </sheetViews>
  <sheetFormatPr defaultColWidth="9.28515625" defaultRowHeight="18.75"/>
  <cols>
    <col min="1" max="1" width="6.7109375" style="64" customWidth="1"/>
    <col min="2" max="2" width="16.5703125" style="17" customWidth="1"/>
    <col min="3" max="3" width="27.7109375" style="17" customWidth="1"/>
    <col min="4" max="4" width="29.5703125" style="17" customWidth="1"/>
    <col min="5" max="5" width="22.7109375" style="17" customWidth="1"/>
    <col min="6" max="6" width="42.7109375" style="17" customWidth="1"/>
    <col min="7" max="7" width="29.85546875" style="17" bestFit="1" customWidth="1"/>
    <col min="8" max="8" width="26.42578125" style="17" customWidth="1"/>
    <col min="9" max="9" width="22.42578125" style="17" customWidth="1"/>
    <col min="10" max="11" width="25.7109375" style="17" customWidth="1"/>
    <col min="12" max="12" width="25.5703125" style="17" customWidth="1"/>
    <col min="13" max="13" width="19.7109375" style="17" customWidth="1"/>
    <col min="14" max="14" width="30.7109375" style="17" customWidth="1"/>
    <col min="15" max="15" width="27.28515625" style="17" customWidth="1"/>
    <col min="16" max="16" width="19.7109375" style="17" customWidth="1"/>
    <col min="17" max="17" width="19.7109375" style="5" hidden="1" customWidth="1"/>
    <col min="18" max="18" width="31.28515625" style="17" customWidth="1"/>
    <col min="19" max="16384" width="9.28515625" style="17"/>
  </cols>
  <sheetData>
    <row r="1" spans="1:18" s="4" customFormat="1" ht="65.25" customHeight="1">
      <c r="A1" s="1"/>
      <c r="B1" s="163" t="s">
        <v>0</v>
      </c>
      <c r="C1" s="163"/>
      <c r="D1" s="164" t="s">
        <v>44</v>
      </c>
      <c r="E1" s="164"/>
      <c r="F1" s="2">
        <v>41944</v>
      </c>
      <c r="G1" s="3" t="s">
        <v>86</v>
      </c>
      <c r="L1" s="4" t="s">
        <v>2</v>
      </c>
      <c r="M1" s="5">
        <f>+P1-N7</f>
        <v>0</v>
      </c>
      <c r="N1" s="6" t="s">
        <v>3</v>
      </c>
      <c r="O1" s="7"/>
      <c r="P1" s="81">
        <f>SUM(H7:M7)</f>
        <v>7108.2800000000007</v>
      </c>
      <c r="Q1" s="5" t="s">
        <v>45</v>
      </c>
      <c r="R1" s="185">
        <f>SUM(P11:P26)</f>
        <v>418.48712999999987</v>
      </c>
    </row>
    <row r="2" spans="1:18" s="4" customFormat="1" ht="57.75" customHeight="1">
      <c r="A2" s="1"/>
      <c r="B2" s="165" t="s">
        <v>5</v>
      </c>
      <c r="C2" s="165"/>
      <c r="D2" s="164"/>
      <c r="E2" s="164"/>
      <c r="F2" s="9"/>
      <c r="G2" s="9"/>
      <c r="N2" s="10" t="s">
        <v>6</v>
      </c>
      <c r="O2" s="11"/>
      <c r="P2" s="12"/>
      <c r="Q2" s="5" t="s">
        <v>7</v>
      </c>
      <c r="R2" s="185"/>
    </row>
    <row r="3" spans="1:18" s="4" customFormat="1" ht="35.25" customHeight="1">
      <c r="A3" s="1"/>
      <c r="B3" s="165" t="s">
        <v>8</v>
      </c>
      <c r="C3" s="165"/>
      <c r="D3" s="164" t="s">
        <v>7</v>
      </c>
      <c r="E3" s="164"/>
      <c r="N3" s="10" t="s">
        <v>9</v>
      </c>
      <c r="O3" s="11"/>
      <c r="P3" s="82">
        <f>+O7</f>
        <v>0</v>
      </c>
      <c r="Q3" s="13"/>
      <c r="R3" s="185">
        <v>0</v>
      </c>
    </row>
    <row r="4" spans="1:18" s="4" customFormat="1" ht="35.25" customHeight="1" thickBot="1">
      <c r="A4" s="1"/>
      <c r="D4" s="14"/>
      <c r="E4" s="14"/>
      <c r="F4" s="10" t="s">
        <v>10</v>
      </c>
      <c r="G4" s="83">
        <v>1</v>
      </c>
      <c r="H4" s="16"/>
      <c r="I4" s="16"/>
      <c r="J4" s="17"/>
      <c r="K4" s="17"/>
      <c r="L4" s="17"/>
      <c r="M4" s="17"/>
      <c r="N4" s="18"/>
      <c r="O4" s="19"/>
      <c r="P4" s="20"/>
      <c r="Q4" s="13"/>
      <c r="R4" s="185"/>
    </row>
    <row r="5" spans="1:18" s="4" customFormat="1" ht="43.5" customHeight="1" thickTop="1" thickBot="1">
      <c r="A5" s="1"/>
      <c r="B5" s="21" t="s">
        <v>11</v>
      </c>
      <c r="C5" s="23"/>
      <c r="D5" s="24">
        <f>COUNTA(B11:B26)</f>
        <v>15</v>
      </c>
      <c r="E5" s="14"/>
      <c r="F5" s="10" t="s">
        <v>46</v>
      </c>
      <c r="G5" s="83">
        <v>1.1100000000000001</v>
      </c>
      <c r="N5" s="140" t="s">
        <v>13</v>
      </c>
      <c r="O5" s="140"/>
      <c r="P5" s="84">
        <f>P1-P2-P3</f>
        <v>7108.2800000000007</v>
      </c>
      <c r="Q5" s="13"/>
      <c r="R5" s="185">
        <f>R1</f>
        <v>418.48712999999987</v>
      </c>
    </row>
    <row r="6" spans="1:18" s="4" customFormat="1" ht="43.5" customHeight="1" thickTop="1" thickBot="1">
      <c r="A6" s="1"/>
      <c r="B6" s="85" t="s">
        <v>56</v>
      </c>
      <c r="C6" s="85"/>
      <c r="D6" s="14"/>
      <c r="E6" s="14"/>
      <c r="F6" s="10" t="s">
        <v>47</v>
      </c>
      <c r="G6" s="86">
        <v>11.11</v>
      </c>
      <c r="Q6" s="13"/>
    </row>
    <row r="7" spans="1:18" s="4" customFormat="1" ht="27" customHeight="1" thickTop="1" thickBot="1">
      <c r="A7" s="174" t="s">
        <v>16</v>
      </c>
      <c r="B7" s="175"/>
      <c r="C7" s="176"/>
      <c r="D7" s="177" t="s">
        <v>17</v>
      </c>
      <c r="E7" s="178"/>
      <c r="F7" s="178"/>
      <c r="G7" s="87">
        <f>SUM(G11:G26)</f>
        <v>0</v>
      </c>
      <c r="H7" s="88">
        <f>SUM(H11:H26)</f>
        <v>0</v>
      </c>
      <c r="I7" s="89">
        <f>SUM(I11:I26)</f>
        <v>0</v>
      </c>
      <c r="J7" s="89">
        <f>SUM(J11:J26)</f>
        <v>520</v>
      </c>
      <c r="K7" s="89">
        <f>SUM(K11:K26)</f>
        <v>580</v>
      </c>
      <c r="L7" s="89">
        <f>SUM(L11:L26)</f>
        <v>0</v>
      </c>
      <c r="M7" s="90">
        <f>SUM(M11:M26)</f>
        <v>6008.2800000000007</v>
      </c>
      <c r="N7" s="91">
        <f>SUM(N11:N26)</f>
        <v>7108.2800000000007</v>
      </c>
      <c r="O7" s="92">
        <f>SUM(O11:O26)</f>
        <v>0</v>
      </c>
      <c r="P7" s="4">
        <f>SUM(P11:P26)</f>
        <v>418.48712999999987</v>
      </c>
    </row>
    <row r="8" spans="1:18" ht="36" customHeight="1" thickTop="1" thickBot="1">
      <c r="A8" s="144"/>
      <c r="B8" s="149" t="s">
        <v>29</v>
      </c>
      <c r="C8" s="149" t="s">
        <v>18</v>
      </c>
      <c r="D8" s="179" t="s">
        <v>19</v>
      </c>
      <c r="E8" s="149" t="s">
        <v>48</v>
      </c>
      <c r="F8" s="181" t="s">
        <v>49</v>
      </c>
      <c r="G8" s="182" t="s">
        <v>22</v>
      </c>
      <c r="H8" s="173" t="s">
        <v>23</v>
      </c>
      <c r="I8" s="156" t="s">
        <v>24</v>
      </c>
      <c r="J8" s="155" t="s">
        <v>25</v>
      </c>
      <c r="K8" s="155" t="s">
        <v>26</v>
      </c>
      <c r="L8" s="157" t="s">
        <v>27</v>
      </c>
      <c r="M8" s="158"/>
      <c r="N8" s="160" t="s">
        <v>3</v>
      </c>
      <c r="O8" s="162" t="s">
        <v>28</v>
      </c>
      <c r="P8" s="166" t="s">
        <v>50</v>
      </c>
      <c r="Q8" s="17"/>
    </row>
    <row r="9" spans="1:18" ht="36" customHeight="1" thickTop="1" thickBot="1">
      <c r="A9" s="144"/>
      <c r="B9" s="149" t="s">
        <v>51</v>
      </c>
      <c r="C9" s="149"/>
      <c r="D9" s="180"/>
      <c r="E9" s="149"/>
      <c r="F9" s="181"/>
      <c r="G9" s="183"/>
      <c r="H9" s="173" t="s">
        <v>30</v>
      </c>
      <c r="I9" s="156" t="s">
        <v>30</v>
      </c>
      <c r="J9" s="156"/>
      <c r="K9" s="156" t="s">
        <v>31</v>
      </c>
      <c r="L9" s="169" t="s">
        <v>32</v>
      </c>
      <c r="M9" s="171" t="s">
        <v>33</v>
      </c>
      <c r="N9" s="160"/>
      <c r="O9" s="162"/>
      <c r="P9" s="167"/>
      <c r="Q9" s="17"/>
    </row>
    <row r="10" spans="1:18" ht="37.5" customHeight="1" thickTop="1" thickBot="1">
      <c r="A10" s="144"/>
      <c r="B10" s="149"/>
      <c r="C10" s="149"/>
      <c r="D10" s="180"/>
      <c r="E10" s="149"/>
      <c r="F10" s="181"/>
      <c r="G10" s="93" t="s">
        <v>34</v>
      </c>
      <c r="H10" s="173"/>
      <c r="I10" s="156"/>
      <c r="J10" s="156"/>
      <c r="K10" s="156"/>
      <c r="L10" s="170"/>
      <c r="M10" s="172"/>
      <c r="N10" s="160"/>
      <c r="O10" s="162"/>
      <c r="P10" s="168"/>
      <c r="Q10" s="17"/>
    </row>
    <row r="11" spans="1:18" ht="30" customHeight="1" thickTop="1">
      <c r="A11" s="40">
        <v>1</v>
      </c>
      <c r="B11" s="57">
        <v>41959</v>
      </c>
      <c r="C11" s="42" t="s">
        <v>67</v>
      </c>
      <c r="D11" s="94" t="s">
        <v>85</v>
      </c>
      <c r="E11" s="94" t="s">
        <v>69</v>
      </c>
      <c r="F11" s="95"/>
      <c r="G11" s="96"/>
      <c r="H11" s="97">
        <f>IF($D$3="si",($G$5/$G$6*G11),IF($D$3="no",G11*$G$4,0))</f>
        <v>0</v>
      </c>
      <c r="I11" s="47"/>
      <c r="J11" s="48"/>
      <c r="K11" s="98"/>
      <c r="L11" s="98"/>
      <c r="M11" s="63">
        <v>2702.28</v>
      </c>
      <c r="N11" s="50">
        <f>SUM(H11:M11)</f>
        <v>2702.28</v>
      </c>
      <c r="O11" s="51"/>
      <c r="P11" s="184">
        <v>159.321</v>
      </c>
      <c r="Q11" s="17"/>
      <c r="R11" s="5"/>
    </row>
    <row r="12" spans="1:18" ht="30" customHeight="1">
      <c r="A12" s="53">
        <v>2</v>
      </c>
      <c r="B12" s="57">
        <v>41959</v>
      </c>
      <c r="C12" s="42" t="s">
        <v>67</v>
      </c>
      <c r="D12" s="94" t="s">
        <v>35</v>
      </c>
      <c r="E12" s="94" t="s">
        <v>69</v>
      </c>
      <c r="F12" s="95"/>
      <c r="G12" s="100"/>
      <c r="H12" s="97">
        <f>IF($D$3="si",($G$5/$G$6*G12),IF($D$3="no",G12*$G$4,0))</f>
        <v>0</v>
      </c>
      <c r="I12" s="47"/>
      <c r="J12" s="48">
        <v>220</v>
      </c>
      <c r="K12" s="98"/>
      <c r="L12" s="49"/>
      <c r="M12" s="63"/>
      <c r="N12" s="50">
        <f>SUM(H12:M12)</f>
        <v>220</v>
      </c>
      <c r="O12" s="56"/>
      <c r="P12" s="184">
        <v>12.970800000000001</v>
      </c>
      <c r="Q12" s="17"/>
      <c r="R12" s="5"/>
    </row>
    <row r="13" spans="1:18" ht="30" customHeight="1">
      <c r="A13" s="53" t="s">
        <v>70</v>
      </c>
      <c r="B13" s="57">
        <v>41959</v>
      </c>
      <c r="C13" s="42" t="s">
        <v>67</v>
      </c>
      <c r="D13" s="94" t="s">
        <v>71</v>
      </c>
      <c r="E13" s="94" t="s">
        <v>69</v>
      </c>
      <c r="F13" s="95"/>
      <c r="G13" s="100"/>
      <c r="H13" s="97">
        <f t="shared" ref="H13:H26" si="0">IF($D$3="si",($G$5/$G$6*G13),IF($D$3="no",G13*$G$4,0))</f>
        <v>0</v>
      </c>
      <c r="I13" s="47"/>
      <c r="J13" s="48"/>
      <c r="K13" s="98">
        <v>150</v>
      </c>
      <c r="L13" s="49"/>
      <c r="M13" s="63"/>
      <c r="N13" s="50">
        <f t="shared" ref="N13:N26" si="1">SUM(H13:M13)</f>
        <v>150</v>
      </c>
      <c r="O13" s="56"/>
      <c r="P13" s="184">
        <v>8.8437300000000008</v>
      </c>
      <c r="Q13" s="17"/>
      <c r="R13" s="5"/>
    </row>
    <row r="14" spans="1:18" ht="30" customHeight="1">
      <c r="A14" s="53">
        <v>4</v>
      </c>
      <c r="B14" s="57">
        <v>41959</v>
      </c>
      <c r="C14" s="42" t="s">
        <v>67</v>
      </c>
      <c r="D14" s="94" t="s">
        <v>52</v>
      </c>
      <c r="E14" s="94" t="s">
        <v>69</v>
      </c>
      <c r="F14" s="95"/>
      <c r="G14" s="100"/>
      <c r="H14" s="97">
        <f t="shared" si="0"/>
        <v>0</v>
      </c>
      <c r="I14" s="47"/>
      <c r="J14" s="48"/>
      <c r="K14" s="98"/>
      <c r="L14" s="49"/>
      <c r="M14" s="63">
        <v>124</v>
      </c>
      <c r="N14" s="50">
        <f t="shared" si="1"/>
        <v>124</v>
      </c>
      <c r="O14" s="56"/>
      <c r="P14" s="184">
        <v>7.31081</v>
      </c>
      <c r="Q14" s="17"/>
    </row>
    <row r="15" spans="1:18" ht="30" customHeight="1">
      <c r="A15" s="53">
        <v>5</v>
      </c>
      <c r="B15" s="57">
        <v>41959</v>
      </c>
      <c r="C15" s="42" t="s">
        <v>67</v>
      </c>
      <c r="D15" s="94" t="s">
        <v>72</v>
      </c>
      <c r="E15" s="94" t="s">
        <v>69</v>
      </c>
      <c r="F15" s="95"/>
      <c r="G15" s="100"/>
      <c r="H15" s="97">
        <f t="shared" ref="H15:H19" si="2">IF($D$3="si",($G$5/$G$6*G15),IF($D$3="no",G15*$G$4,0))</f>
        <v>0</v>
      </c>
      <c r="I15" s="47"/>
      <c r="J15" s="48"/>
      <c r="K15" s="98">
        <v>200</v>
      </c>
      <c r="L15" s="49"/>
      <c r="M15" s="63"/>
      <c r="N15" s="50">
        <f t="shared" ref="N15:N19" si="3">SUM(H15:M15)</f>
        <v>200</v>
      </c>
      <c r="O15" s="56"/>
      <c r="P15" s="184">
        <v>11.791600000000001</v>
      </c>
      <c r="Q15" s="17"/>
    </row>
    <row r="16" spans="1:18" ht="30" customHeight="1">
      <c r="A16" s="53">
        <v>6</v>
      </c>
      <c r="B16" s="57">
        <v>41959</v>
      </c>
      <c r="C16" s="42" t="s">
        <v>67</v>
      </c>
      <c r="D16" s="94" t="s">
        <v>73</v>
      </c>
      <c r="E16" s="94" t="s">
        <v>69</v>
      </c>
      <c r="F16" s="95"/>
      <c r="G16" s="100"/>
      <c r="H16" s="97">
        <f t="shared" si="2"/>
        <v>0</v>
      </c>
      <c r="I16" s="47"/>
      <c r="J16" s="48"/>
      <c r="K16" s="98"/>
      <c r="L16" s="49"/>
      <c r="M16" s="63">
        <v>220</v>
      </c>
      <c r="N16" s="50">
        <f t="shared" si="3"/>
        <v>220</v>
      </c>
      <c r="O16" s="56"/>
      <c r="P16" s="184">
        <v>12.970800000000001</v>
      </c>
      <c r="Q16" s="17"/>
    </row>
    <row r="17" spans="1:17">
      <c r="A17" s="53">
        <v>7</v>
      </c>
      <c r="B17" s="57">
        <v>41960</v>
      </c>
      <c r="C17" s="42" t="s">
        <v>67</v>
      </c>
      <c r="D17" s="94" t="s">
        <v>74</v>
      </c>
      <c r="E17" s="94" t="s">
        <v>69</v>
      </c>
      <c r="F17" s="95"/>
      <c r="G17" s="100"/>
      <c r="H17" s="97">
        <f t="shared" si="2"/>
        <v>0</v>
      </c>
      <c r="I17" s="47"/>
      <c r="J17" s="48"/>
      <c r="K17" s="98"/>
      <c r="L17" s="49"/>
      <c r="M17" s="63">
        <v>410</v>
      </c>
      <c r="N17" s="50">
        <f t="shared" si="3"/>
        <v>410</v>
      </c>
      <c r="O17" s="56"/>
      <c r="P17" s="184">
        <v>24.171900000000001</v>
      </c>
      <c r="Q17" s="17"/>
    </row>
    <row r="18" spans="1:17">
      <c r="A18" s="53">
        <v>8</v>
      </c>
      <c r="B18" s="57">
        <v>41960</v>
      </c>
      <c r="C18" s="42" t="s">
        <v>67</v>
      </c>
      <c r="D18" s="94" t="s">
        <v>75</v>
      </c>
      <c r="E18" s="94" t="s">
        <v>69</v>
      </c>
      <c r="F18" s="95"/>
      <c r="G18" s="100"/>
      <c r="H18" s="97">
        <f t="shared" si="2"/>
        <v>0</v>
      </c>
      <c r="I18" s="47"/>
      <c r="J18" s="48"/>
      <c r="K18" s="98"/>
      <c r="L18" s="49"/>
      <c r="M18" s="63">
        <v>356</v>
      </c>
      <c r="N18" s="50">
        <f t="shared" si="3"/>
        <v>356</v>
      </c>
      <c r="O18" s="56"/>
      <c r="P18" s="184">
        <v>20.988299999999999</v>
      </c>
      <c r="Q18" s="17"/>
    </row>
    <row r="19" spans="1:17">
      <c r="A19" s="53">
        <v>9</v>
      </c>
      <c r="B19" s="57">
        <v>41961</v>
      </c>
      <c r="C19" s="42" t="s">
        <v>67</v>
      </c>
      <c r="D19" s="94" t="s">
        <v>75</v>
      </c>
      <c r="E19" s="94" t="s">
        <v>69</v>
      </c>
      <c r="F19" s="95"/>
      <c r="G19" s="100"/>
      <c r="H19" s="97">
        <f t="shared" si="2"/>
        <v>0</v>
      </c>
      <c r="I19" s="47"/>
      <c r="J19" s="48"/>
      <c r="K19" s="98"/>
      <c r="L19" s="49"/>
      <c r="M19" s="63">
        <v>479</v>
      </c>
      <c r="N19" s="50">
        <f t="shared" si="3"/>
        <v>479</v>
      </c>
      <c r="O19" s="56"/>
      <c r="P19" s="184">
        <v>28.247800000000002</v>
      </c>
      <c r="Q19" s="17"/>
    </row>
    <row r="20" spans="1:17">
      <c r="A20" s="53">
        <v>10</v>
      </c>
      <c r="B20" s="57">
        <v>41962</v>
      </c>
      <c r="C20" s="42" t="s">
        <v>67</v>
      </c>
      <c r="D20" s="94" t="s">
        <v>76</v>
      </c>
      <c r="E20" s="94" t="s">
        <v>69</v>
      </c>
      <c r="F20" s="60"/>
      <c r="G20" s="100"/>
      <c r="H20" s="97">
        <f t="shared" si="0"/>
        <v>0</v>
      </c>
      <c r="I20" s="47"/>
      <c r="J20" s="48"/>
      <c r="K20" s="98">
        <v>230</v>
      </c>
      <c r="L20" s="49"/>
      <c r="M20" s="63"/>
      <c r="N20" s="50">
        <f t="shared" si="1"/>
        <v>230</v>
      </c>
      <c r="O20" s="56"/>
      <c r="P20" s="184">
        <v>13.562099999999999</v>
      </c>
      <c r="Q20" s="17"/>
    </row>
    <row r="21" spans="1:17">
      <c r="A21" s="53">
        <v>11</v>
      </c>
      <c r="B21" s="57">
        <v>41964</v>
      </c>
      <c r="C21" s="42" t="s">
        <v>67</v>
      </c>
      <c r="D21" s="94" t="s">
        <v>77</v>
      </c>
      <c r="E21" s="94" t="s">
        <v>69</v>
      </c>
      <c r="F21" s="54"/>
      <c r="G21" s="100"/>
      <c r="H21" s="97">
        <f t="shared" si="0"/>
        <v>0</v>
      </c>
      <c r="I21" s="47"/>
      <c r="J21" s="62"/>
      <c r="K21" s="49"/>
      <c r="L21" s="49"/>
      <c r="M21" s="63">
        <v>70</v>
      </c>
      <c r="N21" s="50">
        <f t="shared" si="1"/>
        <v>70</v>
      </c>
      <c r="O21" s="56"/>
      <c r="P21" s="184">
        <v>4.1105900000000002</v>
      </c>
      <c r="Q21" s="17"/>
    </row>
    <row r="22" spans="1:17">
      <c r="A22" s="53">
        <v>12</v>
      </c>
      <c r="B22" s="57">
        <v>41964</v>
      </c>
      <c r="C22" s="42" t="s">
        <v>67</v>
      </c>
      <c r="D22" s="94" t="s">
        <v>75</v>
      </c>
      <c r="E22" s="94" t="s">
        <v>69</v>
      </c>
      <c r="F22" s="54"/>
      <c r="G22" s="100"/>
      <c r="H22" s="97">
        <f t="shared" si="0"/>
        <v>0</v>
      </c>
      <c r="I22" s="48"/>
      <c r="J22" s="48"/>
      <c r="K22" s="98"/>
      <c r="L22" s="49"/>
      <c r="M22" s="63">
        <v>811</v>
      </c>
      <c r="N22" s="50">
        <f t="shared" si="1"/>
        <v>811</v>
      </c>
      <c r="O22" s="56"/>
      <c r="P22" s="184">
        <v>47.466900000000003</v>
      </c>
      <c r="Q22" s="17"/>
    </row>
    <row r="23" spans="1:17">
      <c r="A23" s="53">
        <v>13</v>
      </c>
      <c r="B23" s="41">
        <v>41965</v>
      </c>
      <c r="C23" s="42" t="s">
        <v>67</v>
      </c>
      <c r="D23" s="59" t="s">
        <v>82</v>
      </c>
      <c r="E23" s="94" t="s">
        <v>69</v>
      </c>
      <c r="F23" s="61"/>
      <c r="G23" s="100"/>
      <c r="H23" s="97">
        <f t="shared" si="0"/>
        <v>0</v>
      </c>
      <c r="I23" s="58"/>
      <c r="J23" s="62"/>
      <c r="K23" s="49"/>
      <c r="L23" s="49"/>
      <c r="M23" s="63">
        <v>590</v>
      </c>
      <c r="N23" s="50">
        <f t="shared" si="1"/>
        <v>590</v>
      </c>
      <c r="O23" s="56"/>
      <c r="P23" s="184">
        <v>34.657699999999998</v>
      </c>
      <c r="Q23" s="17"/>
    </row>
    <row r="24" spans="1:17">
      <c r="A24" s="53">
        <v>14</v>
      </c>
      <c r="B24" s="41">
        <v>41965</v>
      </c>
      <c r="C24" s="42" t="s">
        <v>67</v>
      </c>
      <c r="D24" s="59" t="s">
        <v>35</v>
      </c>
      <c r="E24" s="94" t="s">
        <v>69</v>
      </c>
      <c r="F24" s="61"/>
      <c r="G24" s="100"/>
      <c r="H24" s="97">
        <f t="shared" si="0"/>
        <v>0</v>
      </c>
      <c r="I24" s="58"/>
      <c r="J24" s="62">
        <v>300</v>
      </c>
      <c r="K24" s="49"/>
      <c r="L24" s="49"/>
      <c r="M24" s="63"/>
      <c r="N24" s="50">
        <f t="shared" si="1"/>
        <v>300</v>
      </c>
      <c r="O24" s="56"/>
      <c r="P24" s="184">
        <v>17.622599999999998</v>
      </c>
      <c r="Q24" s="17"/>
    </row>
    <row r="25" spans="1:17">
      <c r="A25" s="53">
        <v>15</v>
      </c>
      <c r="B25" s="41">
        <v>41965</v>
      </c>
      <c r="C25" s="42" t="s">
        <v>67</v>
      </c>
      <c r="D25" s="59" t="s">
        <v>52</v>
      </c>
      <c r="E25" s="60" t="s">
        <v>69</v>
      </c>
      <c r="F25" s="61"/>
      <c r="G25" s="100"/>
      <c r="H25" s="97">
        <f t="shared" si="0"/>
        <v>0</v>
      </c>
      <c r="I25" s="58"/>
      <c r="J25" s="62"/>
      <c r="K25" s="49"/>
      <c r="L25" s="49"/>
      <c r="M25" s="63">
        <v>246</v>
      </c>
      <c r="N25" s="50">
        <f t="shared" si="1"/>
        <v>246</v>
      </c>
      <c r="O25" s="56"/>
      <c r="P25" s="186">
        <v>14.4505</v>
      </c>
      <c r="Q25" s="17"/>
    </row>
    <row r="26" spans="1:17">
      <c r="A26" s="53">
        <v>16</v>
      </c>
      <c r="B26" s="41"/>
      <c r="C26" s="42"/>
      <c r="D26" s="59"/>
      <c r="E26" s="60"/>
      <c r="F26" s="61"/>
      <c r="G26" s="100"/>
      <c r="H26" s="97">
        <f t="shared" si="0"/>
        <v>0</v>
      </c>
      <c r="I26" s="58"/>
      <c r="J26" s="62"/>
      <c r="K26" s="49"/>
      <c r="L26" s="49"/>
      <c r="M26" s="63"/>
      <c r="N26" s="50">
        <f t="shared" si="1"/>
        <v>0</v>
      </c>
      <c r="O26" s="56"/>
      <c r="P26" s="186"/>
      <c r="Q26" s="17"/>
    </row>
    <row r="27" spans="1:17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Q27" s="17"/>
    </row>
    <row r="28" spans="1:17">
      <c r="A28" s="70"/>
      <c r="B28" s="71"/>
      <c r="C28" s="72"/>
      <c r="D28" s="73"/>
      <c r="E28" s="73"/>
      <c r="F28" s="74"/>
      <c r="G28" s="75"/>
      <c r="H28" s="76"/>
      <c r="I28" s="77"/>
      <c r="J28" s="77"/>
      <c r="K28" s="77"/>
      <c r="L28" s="77"/>
      <c r="M28" s="77"/>
      <c r="N28" s="78"/>
      <c r="O28" s="79"/>
      <c r="Q28" s="17"/>
    </row>
    <row r="29" spans="1:17">
      <c r="A29" s="66"/>
      <c r="B29" s="80" t="s">
        <v>53</v>
      </c>
      <c r="C29" s="80"/>
      <c r="D29" s="80"/>
      <c r="E29" s="67"/>
      <c r="F29" s="67"/>
      <c r="G29" s="80" t="s">
        <v>54</v>
      </c>
      <c r="H29" s="80"/>
      <c r="I29" s="80"/>
      <c r="J29" s="67"/>
      <c r="K29" s="67"/>
      <c r="L29" s="80" t="s">
        <v>55</v>
      </c>
      <c r="M29" s="80"/>
      <c r="N29" s="80"/>
      <c r="O29" s="67"/>
      <c r="Q29" s="17"/>
    </row>
    <row r="30" spans="1:17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Q30" s="17"/>
    </row>
    <row r="31" spans="1:17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Q31" s="17"/>
    </row>
  </sheetData>
  <mergeCells count="26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P8:P10"/>
    <mergeCell ref="L9:L10"/>
    <mergeCell ref="M9:M10"/>
    <mergeCell ref="H8:H10"/>
    <mergeCell ref="I8:I10"/>
    <mergeCell ref="J8:J10"/>
    <mergeCell ref="K8:K10"/>
    <mergeCell ref="L8:M8"/>
    <mergeCell ref="N8:N10"/>
  </mergeCells>
  <conditionalFormatting sqref="M1">
    <cfRule type="cellIs" dxfId="1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H28:M28 M19:M22 J13:L22 H12:H26 J11:M12 H11:I11 I23:M26 I18:I22">
      <formula1>0</formula1>
      <formula2>0</formula2>
    </dataValidation>
    <dataValidation type="whole" operator="greaterThanOrEqual" allowBlank="1" showErrorMessage="1" errorTitle="Valore" error="Inserire un numero maggiore o uguale a 0 (zero)!" sqref="N28 N11:N26">
      <formula1>0</formula1>
      <formula2>0</formula2>
    </dataValidation>
    <dataValidation type="textLength" operator="greaterThan" allowBlank="1" showErrorMessage="1" sqref="D28:E28 E25:E26 D23:D26">
      <formula1>1</formula1>
      <formula2>0</formula2>
    </dataValidation>
    <dataValidation type="textLength" operator="greaterThan" sqref="F28 F20 F23:F26">
      <formula1>1</formula1>
      <formula2>0</formula2>
    </dataValidation>
    <dataValidation type="date" operator="greaterThanOrEqual" showErrorMessage="1" errorTitle="Data" error="Inserire una data superiore al 1/11/2000" sqref="B28 B23:B26">
      <formula1>36831</formula1>
      <formula2>0</formula2>
    </dataValidation>
    <dataValidation type="textLength" operator="greaterThan" allowBlank="1" sqref="C28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0866141732283472" right="0.70866141732283472" top="1.9" bottom="0.74803149606299213" header="0.31496062992125984" footer="0.31496062992125984"/>
  <pageSetup paperSize="9" scale="3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P8" sqref="P8"/>
    </sheetView>
  </sheetViews>
  <sheetFormatPr defaultColWidth="11.42578125" defaultRowHeight="15"/>
  <cols>
    <col min="2" max="2" width="13.5703125" style="102" customWidth="1"/>
    <col min="3" max="3" width="11.5703125" style="103"/>
  </cols>
  <sheetData>
    <row r="1" spans="1:23">
      <c r="A1" s="105" t="s">
        <v>57</v>
      </c>
      <c r="B1" s="106" t="s">
        <v>58</v>
      </c>
      <c r="C1" s="107" t="s">
        <v>59</v>
      </c>
      <c r="E1" s="105" t="s">
        <v>60</v>
      </c>
      <c r="F1" s="116" t="s">
        <v>62</v>
      </c>
      <c r="G1" s="116"/>
      <c r="H1" s="117" t="e">
        <f>SUM(E3:H3)</f>
        <v>#REF!</v>
      </c>
      <c r="J1" s="105" t="s">
        <v>60</v>
      </c>
      <c r="K1" s="116" t="s">
        <v>67</v>
      </c>
      <c r="L1" s="116"/>
      <c r="M1" s="117" t="e">
        <f>SUM(J3:M3)</f>
        <v>#REF!</v>
      </c>
      <c r="O1" s="105" t="s">
        <v>60</v>
      </c>
      <c r="P1" s="116" t="s">
        <v>68</v>
      </c>
      <c r="Q1" s="116"/>
      <c r="R1" s="117" t="e">
        <f>SUM(O3:R3)</f>
        <v>#REF!</v>
      </c>
      <c r="T1" s="105" t="s">
        <v>60</v>
      </c>
      <c r="U1" s="116"/>
      <c r="V1" s="116"/>
      <c r="W1" s="117" t="e">
        <f>SUM(T3:W3)</f>
        <v>#REF!</v>
      </c>
    </row>
    <row r="2" spans="1:23">
      <c r="A2" s="108" t="s">
        <v>61</v>
      </c>
      <c r="B2" s="136">
        <f>'Expense EURO'!P1</f>
        <v>106.71000000000001</v>
      </c>
      <c r="C2" s="109">
        <f>B2</f>
        <v>106.71000000000001</v>
      </c>
      <c r="E2" s="127" t="s">
        <v>61</v>
      </c>
      <c r="F2" s="128" t="s">
        <v>80</v>
      </c>
      <c r="G2" s="128" t="s">
        <v>56</v>
      </c>
      <c r="H2" s="129" t="s">
        <v>65</v>
      </c>
      <c r="J2" s="127" t="s">
        <v>61</v>
      </c>
      <c r="K2" s="128" t="s">
        <v>80</v>
      </c>
      <c r="L2" s="128" t="s">
        <v>56</v>
      </c>
      <c r="M2" s="129" t="s">
        <v>65</v>
      </c>
      <c r="O2" s="127" t="s">
        <v>61</v>
      </c>
      <c r="P2" s="128" t="s">
        <v>80</v>
      </c>
      <c r="Q2" s="128" t="s">
        <v>56</v>
      </c>
      <c r="R2" s="129" t="s">
        <v>65</v>
      </c>
      <c r="T2" s="127" t="s">
        <v>61</v>
      </c>
      <c r="U2" s="128" t="s">
        <v>80</v>
      </c>
      <c r="V2" s="128" t="s">
        <v>56</v>
      </c>
      <c r="W2" s="129" t="s">
        <v>65</v>
      </c>
    </row>
    <row r="3" spans="1:23">
      <c r="A3" s="110" t="s">
        <v>80</v>
      </c>
      <c r="B3" s="135">
        <f>'Expense CAD'!$P$1</f>
        <v>312.8</v>
      </c>
      <c r="C3" s="112">
        <f>'Expense CAD'!$P$7</f>
        <v>224.50229999999999</v>
      </c>
      <c r="E3" s="131" t="e">
        <f t="shared" ref="E3:H3" si="0">SUM(E4:E100)</f>
        <v>#REF!</v>
      </c>
      <c r="F3" s="132" t="e">
        <f t="shared" si="0"/>
        <v>#REF!</v>
      </c>
      <c r="G3" s="132" t="e">
        <f t="shared" si="0"/>
        <v>#REF!</v>
      </c>
      <c r="H3" s="133" t="e">
        <f t="shared" si="0"/>
        <v>#REF!</v>
      </c>
      <c r="J3" s="131" t="e">
        <f t="shared" ref="J3:M3" si="1">SUM(J4:J100)</f>
        <v>#REF!</v>
      </c>
      <c r="K3" s="132" t="e">
        <f t="shared" si="1"/>
        <v>#REF!</v>
      </c>
      <c r="L3" s="132" t="e">
        <f t="shared" si="1"/>
        <v>#REF!</v>
      </c>
      <c r="M3" s="133" t="e">
        <f t="shared" si="1"/>
        <v>#REF!</v>
      </c>
      <c r="O3" s="131" t="e">
        <f t="shared" ref="O3:R3" si="2">SUM(O4:O100)</f>
        <v>#REF!</v>
      </c>
      <c r="P3" s="132" t="e">
        <f t="shared" si="2"/>
        <v>#REF!</v>
      </c>
      <c r="Q3" s="132" t="e">
        <f t="shared" si="2"/>
        <v>#REF!</v>
      </c>
      <c r="R3" s="133" t="e">
        <f t="shared" si="2"/>
        <v>#REF!</v>
      </c>
      <c r="T3" s="131" t="e">
        <f t="shared" ref="T3:W3" si="3">SUM(T4:T100)</f>
        <v>#REF!</v>
      </c>
      <c r="U3" s="132" t="e">
        <f t="shared" si="3"/>
        <v>#REF!</v>
      </c>
      <c r="V3" s="132" t="e">
        <f t="shared" si="3"/>
        <v>#REF!</v>
      </c>
      <c r="W3" s="133" t="e">
        <f t="shared" si="3"/>
        <v>#REF!</v>
      </c>
    </row>
    <row r="4" spans="1:23">
      <c r="A4" s="110" t="s">
        <v>56</v>
      </c>
      <c r="B4" s="134">
        <f>'Expense MXN'!$P$1</f>
        <v>7108.2800000000007</v>
      </c>
      <c r="C4" s="112">
        <f>'Expense MXN'!$P$7</f>
        <v>418.48712999999987</v>
      </c>
      <c r="E4" s="118">
        <f>IF('Expense EURO'!$C11=TOTAL!$F$1,'Expense EURO'!$N11,"")</f>
        <v>1.95</v>
      </c>
      <c r="F4" s="119" t="str">
        <f>IF('Expense CAD'!$C11=TOTAL!$F$1,'Expense CAD'!$P11,"")</f>
        <v/>
      </c>
      <c r="G4" s="119" t="str">
        <f>IF('Expense MXN'!$C11=TOTAL!$F$1,'Expense MXN'!$P11,"")</f>
        <v/>
      </c>
      <c r="H4" s="120">
        <f>IF('Expense MAD'!$C11=TOTAL!$F$1,'Expense MAD'!$P11,"")</f>
        <v>9.4005100000000006</v>
      </c>
      <c r="J4" s="118" t="str">
        <f>IF('Expense EURO'!$C11=TOTAL!$K$1,'Expense EURO'!$N11,"")</f>
        <v/>
      </c>
      <c r="K4" s="119" t="str">
        <f>IF('Expense CAD'!$C11=TOTAL!$K$1,'Expense CAD'!$P11,"")</f>
        <v/>
      </c>
      <c r="L4" s="119">
        <f>IF('Expense MXN'!$C11=TOTAL!$K$1,'Expense MXN'!$P11,"")</f>
        <v>159.321</v>
      </c>
      <c r="M4" s="120" t="str">
        <f>IF('Expense MAD'!$C11=TOTAL!$K$1,'Expense MAD'!$P11,"")</f>
        <v/>
      </c>
      <c r="O4" s="118" t="str">
        <f>IF('Expense EURO'!$C11=TOTAL!$P$1,'Expense EURO'!$N11,"")</f>
        <v/>
      </c>
      <c r="P4" s="119">
        <f>IF('Expense CAD'!$C11=TOTAL!$P$1,'Expense CAD'!$P11,"")</f>
        <v>30.129200000000001</v>
      </c>
      <c r="Q4" s="119" t="str">
        <f>IF('Expense MXN'!$C11=TOTAL!$P$1,'Expense MXN'!$P11,"")</f>
        <v/>
      </c>
      <c r="R4" s="120" t="str">
        <f>IF('Expense MAD'!$C11=TOTAL!$P$1,'Expense MAD'!$P11,"")</f>
        <v/>
      </c>
      <c r="T4" s="118" t="str">
        <f>IF('Expense EURO'!$C11=TOTAL!$U$1,'Expense EURO'!$N11,"")</f>
        <v/>
      </c>
      <c r="U4" s="119" t="str">
        <f>IF('Expense CAD'!$C11=TOTAL!$U$1,'Expense CAD'!$P11,"")</f>
        <v/>
      </c>
      <c r="V4" s="119" t="str">
        <f>IF('Expense MXN'!$C11=TOTAL!$U$1,'Expense MXN'!$P11,"")</f>
        <v/>
      </c>
      <c r="W4" s="120" t="str">
        <f>IF('Expense MAD'!$C11=TOTAL!$U$1,'Expense MAD'!$P11,"")</f>
        <v/>
      </c>
    </row>
    <row r="5" spans="1:23">
      <c r="A5" s="110" t="s">
        <v>65</v>
      </c>
      <c r="B5" s="137">
        <f>'Expense MAD'!$P$1</f>
        <v>543</v>
      </c>
      <c r="C5" s="112">
        <f>'Expense MAD'!$P$7</f>
        <v>48.944609999999997</v>
      </c>
      <c r="E5" s="121">
        <f>IF('Expense EURO'!$C12=TOTAL!$F$1,'Expense EURO'!$N12,"")</f>
        <v>1.95</v>
      </c>
      <c r="F5" s="122" t="str">
        <f>IF('Expense CAD'!$C12=TOTAL!$F$1,'Expense CAD'!$P12,"")</f>
        <v/>
      </c>
      <c r="G5" s="122" t="str">
        <f>IF('Expense MXN'!$C12=TOTAL!$F$1,'Expense MXN'!$P12,"")</f>
        <v/>
      </c>
      <c r="H5" s="123">
        <f>IF('Expense MAD'!$C12=TOTAL!$F$1,'Expense MAD'!$P12,"")</f>
        <v>10.6534</v>
      </c>
      <c r="J5" s="121" t="str">
        <f>IF('Expense EURO'!$C12=TOTAL!$K$1,'Expense EURO'!$N12,"")</f>
        <v/>
      </c>
      <c r="K5" s="122" t="str">
        <f>IF('Expense CAD'!$C12=TOTAL!$K$1,'Expense CAD'!$P12,"")</f>
        <v/>
      </c>
      <c r="L5" s="122">
        <f>IF('Expense MXN'!$C12=TOTAL!$K$1,'Expense MXN'!$P12,"")</f>
        <v>12.970800000000001</v>
      </c>
      <c r="M5" s="123" t="str">
        <f>IF('Expense MAD'!$C12=TOTAL!$K$1,'Expense MAD'!$P12,"")</f>
        <v/>
      </c>
      <c r="O5" s="121" t="str">
        <f>IF('Expense EURO'!$C12=TOTAL!$P$1,'Expense EURO'!$N12,"")</f>
        <v/>
      </c>
      <c r="P5" s="122">
        <f>IF('Expense CAD'!$C12=TOTAL!$P$1,'Expense CAD'!$P12,"")</f>
        <v>17.946899999999999</v>
      </c>
      <c r="Q5" s="122" t="str">
        <f>IF('Expense MXN'!$C12=TOTAL!$P$1,'Expense MXN'!$P12,"")</f>
        <v/>
      </c>
      <c r="R5" s="123" t="str">
        <f>IF('Expense MAD'!$C12=TOTAL!$P$1,'Expense MAD'!$P12,"")</f>
        <v/>
      </c>
      <c r="T5" s="121" t="str">
        <f>IF('Expense EURO'!$C12=TOTAL!$U$1,'Expense EURO'!$N12,"")</f>
        <v/>
      </c>
      <c r="U5" s="122" t="str">
        <f>IF('Expense CAD'!$C12=TOTAL!$U$1,'Expense CAD'!$P12,"")</f>
        <v/>
      </c>
      <c r="V5" s="122" t="str">
        <f>IF('Expense MXN'!$C12=TOTAL!$U$1,'Expense MXN'!$P12,"")</f>
        <v/>
      </c>
      <c r="W5" s="123" t="str">
        <f>IF('Expense MAD'!$C12=TOTAL!$U$1,'Expense MAD'!$P12,"")</f>
        <v/>
      </c>
    </row>
    <row r="6" spans="1:23">
      <c r="A6" s="110"/>
      <c r="B6" s="111"/>
      <c r="C6" s="112"/>
      <c r="E6" s="121">
        <f>IF('Expense EURO'!$C13=TOTAL!$F$1,'Expense EURO'!$N13,"")</f>
        <v>1.96</v>
      </c>
      <c r="F6" s="122" t="str">
        <f>IF('Expense CAD'!$C13=TOTAL!$F$1,'Expense CAD'!$P13,"")</f>
        <v/>
      </c>
      <c r="G6" s="122" t="str">
        <f>IF('Expense MXN'!$C13=TOTAL!$F$1,'Expense MXN'!$P13,"")</f>
        <v/>
      </c>
      <c r="H6" s="123">
        <f>IF('Expense MAD'!$C13=TOTAL!$F$1,'Expense MAD'!$P13,"")</f>
        <v>28.890699999999999</v>
      </c>
      <c r="J6" s="121" t="str">
        <f>IF('Expense EURO'!$C13=TOTAL!$K$1,'Expense EURO'!$N13,"")</f>
        <v/>
      </c>
      <c r="K6" s="122" t="str">
        <f>IF('Expense CAD'!$C13=TOTAL!$K$1,'Expense CAD'!$P13,"")</f>
        <v/>
      </c>
      <c r="L6" s="122">
        <f>IF('Expense MXN'!$C13=TOTAL!$K$1,'Expense MXN'!$P13,"")</f>
        <v>8.8437300000000008</v>
      </c>
      <c r="M6" s="123" t="str">
        <f>IF('Expense MAD'!$C13=TOTAL!$K$1,'Expense MAD'!$P13,"")</f>
        <v/>
      </c>
      <c r="O6" s="121" t="str">
        <f>IF('Expense EURO'!$C13=TOTAL!$P$1,'Expense EURO'!$N13,"")</f>
        <v/>
      </c>
      <c r="P6" s="122">
        <f>IF('Expense CAD'!$C13=TOTAL!$P$1,'Expense CAD'!$P13,"")</f>
        <v>27.7028</v>
      </c>
      <c r="Q6" s="122" t="str">
        <f>IF('Expense MXN'!$C13=TOTAL!$P$1,'Expense MXN'!$P13,"")</f>
        <v/>
      </c>
      <c r="R6" s="123" t="str">
        <f>IF('Expense MAD'!$C13=TOTAL!$P$1,'Expense MAD'!$P13,"")</f>
        <v/>
      </c>
      <c r="T6" s="121" t="str">
        <f>IF('Expense EURO'!$C13=TOTAL!$U$1,'Expense EURO'!$N13,"")</f>
        <v/>
      </c>
      <c r="U6" s="122" t="str">
        <f>IF('Expense CAD'!$C13=TOTAL!$U$1,'Expense CAD'!$P13,"")</f>
        <v/>
      </c>
      <c r="V6" s="122" t="str">
        <f>IF('Expense MXN'!$C13=TOTAL!$U$1,'Expense MXN'!$P13,"")</f>
        <v/>
      </c>
      <c r="W6" s="123" t="str">
        <f>IF('Expense MAD'!$C13=TOTAL!$U$1,'Expense MAD'!$P13,"")</f>
        <v/>
      </c>
    </row>
    <row r="7" spans="1:23">
      <c r="A7" s="113"/>
      <c r="B7" s="114"/>
      <c r="C7" s="115"/>
      <c r="E7" s="121">
        <f>IF('Expense EURO'!$C14=TOTAL!$F$1,'Expense EURO'!$N14,"")</f>
        <v>1.95</v>
      </c>
      <c r="F7" s="122" t="str">
        <f>IF('Expense CAD'!$C14=TOTAL!$F$1,'Expense CAD'!$P14,"")</f>
        <v/>
      </c>
      <c r="G7" s="122" t="str">
        <f>IF('Expense MXN'!$C14=TOTAL!$F$1,'Expense MXN'!$P14,"")</f>
        <v/>
      </c>
      <c r="H7" s="123" t="str">
        <f>IF('Expense MAD'!$C14=TOTAL!$F$1,'Expense MAD'!$P14,"")</f>
        <v/>
      </c>
      <c r="J7" s="121" t="str">
        <f>IF('Expense EURO'!$C14=TOTAL!$K$1,'Expense EURO'!$N14,"")</f>
        <v/>
      </c>
      <c r="K7" s="122" t="str">
        <f>IF('Expense CAD'!$C14=TOTAL!$K$1,'Expense CAD'!$P14,"")</f>
        <v/>
      </c>
      <c r="L7" s="122">
        <f>IF('Expense MXN'!$C14=TOTAL!$K$1,'Expense MXN'!$P14,"")</f>
        <v>7.31081</v>
      </c>
      <c r="M7" s="123" t="str">
        <f>IF('Expense MAD'!$C14=TOTAL!$K$1,'Expense MAD'!$P14,"")</f>
        <v/>
      </c>
      <c r="O7" s="121" t="str">
        <f>IF('Expense EURO'!$C14=TOTAL!$P$1,'Expense EURO'!$N14,"")</f>
        <v/>
      </c>
      <c r="P7" s="122">
        <f>IF('Expense CAD'!$C14=TOTAL!$P$1,'Expense CAD'!$P14,"")</f>
        <v>18.9878</v>
      </c>
      <c r="Q7" s="122" t="str">
        <f>IF('Expense MXN'!$C14=TOTAL!$P$1,'Expense MXN'!$P14,"")</f>
        <v/>
      </c>
      <c r="R7" s="123" t="str">
        <f>IF('Expense MAD'!$C14=TOTAL!$P$1,'Expense MAD'!$P14,"")</f>
        <v/>
      </c>
      <c r="T7" s="121" t="str">
        <f>IF('Expense EURO'!$C14=TOTAL!$U$1,'Expense EURO'!$N14,"")</f>
        <v/>
      </c>
      <c r="U7" s="122" t="str">
        <f>IF('Expense CAD'!$C14=TOTAL!$U$1,'Expense CAD'!$P14,"")</f>
        <v/>
      </c>
      <c r="V7" s="122" t="str">
        <f>IF('Expense MXN'!$C14=TOTAL!$U$1,'Expense MXN'!$P14,"")</f>
        <v/>
      </c>
      <c r="W7" s="123">
        <f>IF('Expense MAD'!$C14=TOTAL!$U$1,'Expense MAD'!$P14,"")</f>
        <v>0</v>
      </c>
    </row>
    <row r="8" spans="1:23">
      <c r="C8" s="130">
        <f>SUM(C2:C7)</f>
        <v>798.6440399999999</v>
      </c>
      <c r="D8" s="104"/>
      <c r="E8" s="121">
        <f>IF('Expense EURO'!$C15=TOTAL!$F$1,'Expense EURO'!$N15,"")</f>
        <v>2.5499999999999998</v>
      </c>
      <c r="F8" s="122" t="str">
        <f>IF('Expense CAD'!$C15=TOTAL!$F$1,'Expense CAD'!$P15,"")</f>
        <v/>
      </c>
      <c r="G8" s="122" t="str">
        <f>IF('Expense MXN'!$C15=TOTAL!$F$1,'Expense MXN'!$P15,"")</f>
        <v/>
      </c>
      <c r="H8" s="123" t="str">
        <f>IF('Expense MAD'!$C15=TOTAL!$F$1,'Expense MAD'!$P15,"")</f>
        <v/>
      </c>
      <c r="J8" s="121" t="str">
        <f>IF('Expense EURO'!$C15=TOTAL!$K$1,'Expense EURO'!$N15,"")</f>
        <v/>
      </c>
      <c r="K8" s="122" t="str">
        <f>IF('Expense CAD'!$C15=TOTAL!$K$1,'Expense CAD'!$P15,"")</f>
        <v/>
      </c>
      <c r="L8" s="122">
        <f>IF('Expense MXN'!$C15=TOTAL!$K$1,'Expense MXN'!$P15,"")</f>
        <v>11.791600000000001</v>
      </c>
      <c r="M8" s="123" t="str">
        <f>IF('Expense MAD'!$C15=TOTAL!$K$1,'Expense MAD'!$P15,"")</f>
        <v/>
      </c>
      <c r="O8" s="121" t="str">
        <f>IF('Expense EURO'!$C15=TOTAL!$P$1,'Expense EURO'!$N15,"")</f>
        <v/>
      </c>
      <c r="P8" s="122">
        <f>IF('Expense CAD'!$C15=TOTAL!$P$1,'Expense CAD'!$P15,"")</f>
        <v>21.536200000000001</v>
      </c>
      <c r="Q8" s="122" t="str">
        <f>IF('Expense MXN'!$C15=TOTAL!$P$1,'Expense MXN'!$P15,"")</f>
        <v/>
      </c>
      <c r="R8" s="123" t="str">
        <f>IF('Expense MAD'!$C15=TOTAL!$P$1,'Expense MAD'!$P15,"")</f>
        <v/>
      </c>
      <c r="T8" s="121" t="str">
        <f>IF('Expense EURO'!$C15=TOTAL!$U$1,'Expense EURO'!$N15,"")</f>
        <v/>
      </c>
      <c r="U8" s="122" t="str">
        <f>IF('Expense CAD'!$C15=TOTAL!$U$1,'Expense CAD'!$P15,"")</f>
        <v/>
      </c>
      <c r="V8" s="122" t="str">
        <f>IF('Expense MXN'!$C15=TOTAL!$U$1,'Expense MXN'!$P15,"")</f>
        <v/>
      </c>
      <c r="W8" s="123">
        <f>IF('Expense MAD'!$C15=TOTAL!$U$1,'Expense MAD'!$P15,"")</f>
        <v>0</v>
      </c>
    </row>
    <row r="9" spans="1:23">
      <c r="E9" s="121">
        <f>IF('Expense EURO'!$C16=TOTAL!$F$1,'Expense EURO'!$N16,"")</f>
        <v>1.95</v>
      </c>
      <c r="F9" s="122" t="str">
        <f>IF('Expense CAD'!$C16=TOTAL!$F$1,'Expense CAD'!$P16,"")</f>
        <v/>
      </c>
      <c r="G9" s="122" t="str">
        <f>IF('Expense MXN'!$C16=TOTAL!$F$1,'Expense MXN'!$P16,"")</f>
        <v/>
      </c>
      <c r="H9" s="123" t="str">
        <f>IF('Expense MAD'!$C16=TOTAL!$F$1,'Expense MAD'!$P16,"")</f>
        <v/>
      </c>
      <c r="J9" s="121" t="str">
        <f>IF('Expense EURO'!$C16=TOTAL!$K$1,'Expense EURO'!$N16,"")</f>
        <v/>
      </c>
      <c r="K9" s="122" t="str">
        <f>IF('Expense CAD'!$C16=TOTAL!$K$1,'Expense CAD'!$P16,"")</f>
        <v/>
      </c>
      <c r="L9" s="122">
        <f>IF('Expense MXN'!$C16=TOTAL!$K$1,'Expense MXN'!$P16,"")</f>
        <v>12.970800000000001</v>
      </c>
      <c r="M9" s="123" t="str">
        <f>IF('Expense MAD'!$C16=TOTAL!$K$1,'Expense MAD'!$P16,"")</f>
        <v/>
      </c>
      <c r="O9" s="121" t="str">
        <f>IF('Expense EURO'!$C16=TOTAL!$P$1,'Expense EURO'!$N16,"")</f>
        <v/>
      </c>
      <c r="P9" s="122">
        <f>IF('Expense CAD'!$C16=TOTAL!$P$1,'Expense CAD'!$P16,"")</f>
        <v>28.843499999999999</v>
      </c>
      <c r="Q9" s="122" t="str">
        <f>IF('Expense MXN'!$C16=TOTAL!$P$1,'Expense MXN'!$P16,"")</f>
        <v/>
      </c>
      <c r="R9" s="123" t="str">
        <f>IF('Expense MAD'!$C16=TOTAL!$P$1,'Expense MAD'!$P16,"")</f>
        <v/>
      </c>
      <c r="T9" s="121" t="str">
        <f>IF('Expense EURO'!$C16=TOTAL!$U$1,'Expense EURO'!$N16,"")</f>
        <v/>
      </c>
      <c r="U9" s="122" t="str">
        <f>IF('Expense CAD'!$C16=TOTAL!$U$1,'Expense CAD'!$P16,"")</f>
        <v/>
      </c>
      <c r="V9" s="122" t="str">
        <f>IF('Expense MXN'!$C16=TOTAL!$U$1,'Expense MXN'!$P16,"")</f>
        <v/>
      </c>
      <c r="W9" s="123">
        <f>IF('Expense MAD'!$C16=TOTAL!$U$1,'Expense MAD'!$P16,"")</f>
        <v>0</v>
      </c>
    </row>
    <row r="10" spans="1:23">
      <c r="E10" s="121" t="str">
        <f>IF('Expense EURO'!$C17=TOTAL!$F$1,'Expense EURO'!$N17,"")</f>
        <v/>
      </c>
      <c r="F10" s="122" t="str">
        <f>IF('Expense CAD'!$C17=TOTAL!$F$1,'Expense CAD'!$P17,"")</f>
        <v/>
      </c>
      <c r="G10" s="122" t="str">
        <f>IF('Expense MXN'!$C17=TOTAL!$F$1,'Expense MXN'!$P17,"")</f>
        <v/>
      </c>
      <c r="H10" s="123" t="str">
        <f>IF('Expense MAD'!$C17=TOTAL!$F$1,'Expense MAD'!$P17,"")</f>
        <v/>
      </c>
      <c r="J10" s="121">
        <f>IF('Expense EURO'!$C17=TOTAL!$K$1,'Expense EURO'!$N17,"")</f>
        <v>71.099999999999994</v>
      </c>
      <c r="K10" s="122" t="str">
        <f>IF('Expense CAD'!$C17=TOTAL!$K$1,'Expense CAD'!$P17,"")</f>
        <v/>
      </c>
      <c r="L10" s="122">
        <f>IF('Expense MXN'!$C17=TOTAL!$K$1,'Expense MXN'!$P17,"")</f>
        <v>24.171900000000001</v>
      </c>
      <c r="M10" s="123" t="str">
        <f>IF('Expense MAD'!$C17=TOTAL!$K$1,'Expense MAD'!$P17,"")</f>
        <v/>
      </c>
      <c r="O10" s="121" t="str">
        <f>IF('Expense EURO'!$C17=TOTAL!$P$1,'Expense EURO'!$N17,"")</f>
        <v/>
      </c>
      <c r="P10" s="122">
        <f>IF('Expense CAD'!$C17=TOTAL!$P$1,'Expense CAD'!$P17,"")</f>
        <v>23.610299999999999</v>
      </c>
      <c r="Q10" s="122" t="str">
        <f>IF('Expense MXN'!$C17=TOTAL!$P$1,'Expense MXN'!$P17,"")</f>
        <v/>
      </c>
      <c r="R10" s="123" t="str">
        <f>IF('Expense MAD'!$C17=TOTAL!$P$1,'Expense MAD'!$P17,"")</f>
        <v/>
      </c>
      <c r="T10" s="121" t="str">
        <f>IF('Expense EURO'!$C17=TOTAL!$U$1,'Expense EURO'!$N17,"")</f>
        <v/>
      </c>
      <c r="U10" s="122" t="str">
        <f>IF('Expense CAD'!$C17=TOTAL!$U$1,'Expense CAD'!$P17,"")</f>
        <v/>
      </c>
      <c r="V10" s="122" t="str">
        <f>IF('Expense MXN'!$C17=TOTAL!$U$1,'Expense MXN'!$P17,"")</f>
        <v/>
      </c>
      <c r="W10" s="123">
        <f>IF('Expense MAD'!$C17=TOTAL!$U$1,'Expense MAD'!$P17,"")</f>
        <v>0</v>
      </c>
    </row>
    <row r="11" spans="1:23">
      <c r="E11" s="121" t="str">
        <f>IF('Expense EURO'!$C18=TOTAL!$F$1,'Expense EURO'!$N18,"")</f>
        <v/>
      </c>
      <c r="F11" s="122" t="str">
        <f>IF('Expense CAD'!$C18=TOTAL!$F$1,'Expense CAD'!$P18,"")</f>
        <v/>
      </c>
      <c r="G11" s="122" t="str">
        <f>IF('Expense MXN'!$C18=TOTAL!$F$1,'Expense MXN'!$P18,"")</f>
        <v/>
      </c>
      <c r="H11" s="123" t="str">
        <f>IF('Expense MAD'!$C18=TOTAL!$F$1,'Expense MAD'!$P18,"")</f>
        <v/>
      </c>
      <c r="J11" s="121">
        <f>IF('Expense EURO'!$C18=TOTAL!$K$1,'Expense EURO'!$N18,"")</f>
        <v>19.5</v>
      </c>
      <c r="K11" s="122" t="str">
        <f>IF('Expense CAD'!$C18=TOTAL!$K$1,'Expense CAD'!$P18,"")</f>
        <v/>
      </c>
      <c r="L11" s="122">
        <f>IF('Expense MXN'!$C18=TOTAL!$K$1,'Expense MXN'!$P18,"")</f>
        <v>20.988299999999999</v>
      </c>
      <c r="M11" s="123" t="str">
        <f>IF('Expense MAD'!$C18=TOTAL!$K$1,'Expense MAD'!$P18,"")</f>
        <v/>
      </c>
      <c r="O11" s="121" t="str">
        <f>IF('Expense EURO'!$C18=TOTAL!$P$1,'Expense EURO'!$N18,"")</f>
        <v/>
      </c>
      <c r="P11" s="122">
        <f>IF('Expense CAD'!$C18=TOTAL!$P$1,'Expense CAD'!$P18,"")</f>
        <v>24.981400000000001</v>
      </c>
      <c r="Q11" s="122" t="str">
        <f>IF('Expense MXN'!$C18=TOTAL!$P$1,'Expense MXN'!$P18,"")</f>
        <v/>
      </c>
      <c r="R11" s="123" t="str">
        <f>IF('Expense MAD'!$C18=TOTAL!$P$1,'Expense MAD'!$P18,"")</f>
        <v/>
      </c>
      <c r="T11" s="121" t="str">
        <f>IF('Expense EURO'!$C18=TOTAL!$U$1,'Expense EURO'!$N18,"")</f>
        <v/>
      </c>
      <c r="U11" s="122" t="str">
        <f>IF('Expense CAD'!$C18=TOTAL!$U$1,'Expense CAD'!$P18,"")</f>
        <v/>
      </c>
      <c r="V11" s="122" t="str">
        <f>IF('Expense MXN'!$C18=TOTAL!$U$1,'Expense MXN'!$P18,"")</f>
        <v/>
      </c>
      <c r="W11" s="123">
        <f>IF('Expense MAD'!$C18=TOTAL!$U$1,'Expense MAD'!$P18,"")</f>
        <v>0</v>
      </c>
    </row>
    <row r="12" spans="1:23">
      <c r="E12" s="121" t="str">
        <f>IF('Expense EURO'!$C19=TOTAL!$F$1,'Expense EURO'!$N19,"")</f>
        <v/>
      </c>
      <c r="F12" s="122" t="str">
        <f>IF('Expense CAD'!$C19=TOTAL!$F$1,'Expense CAD'!$P19,"")</f>
        <v/>
      </c>
      <c r="G12" s="122" t="str">
        <f>IF('Expense MXN'!$C19=TOTAL!$F$1,'Expense MXN'!$P19,"")</f>
        <v/>
      </c>
      <c r="H12" s="123" t="e">
        <f>IF('Expense MAD'!#REF!=TOTAL!$F$1,'Expense MAD'!#REF!,"")</f>
        <v>#REF!</v>
      </c>
      <c r="J12" s="121" t="str">
        <f>IF('Expense EURO'!$C19=TOTAL!$K$1,'Expense EURO'!$N19,"")</f>
        <v/>
      </c>
      <c r="K12" s="122" t="str">
        <f>IF('Expense CAD'!$C19=TOTAL!$K$1,'Expense CAD'!$P19,"")</f>
        <v/>
      </c>
      <c r="L12" s="122">
        <f>IF('Expense MXN'!$C19=TOTAL!$K$1,'Expense MXN'!$P19,"")</f>
        <v>28.247800000000002</v>
      </c>
      <c r="M12" s="123" t="e">
        <f>IF('Expense MAD'!#REF!=TOTAL!$K$1,'Expense MAD'!#REF!,"")</f>
        <v>#REF!</v>
      </c>
      <c r="O12" s="121">
        <f>IF('Expense EURO'!$C19=TOTAL!$P$1,'Expense EURO'!$N19,"")</f>
        <v>3.8</v>
      </c>
      <c r="P12" s="122">
        <f>IF('Expense CAD'!$C19=TOTAL!$P$1,'Expense CAD'!$P19,"")</f>
        <v>20.9742</v>
      </c>
      <c r="Q12" s="122" t="str">
        <f>IF('Expense MXN'!$C19=TOTAL!$P$1,'Expense MXN'!$P19,"")</f>
        <v/>
      </c>
      <c r="R12" s="123" t="e">
        <f>IF('Expense MAD'!#REF!=TOTAL!$P$1,'Expense MAD'!#REF!,"")</f>
        <v>#REF!</v>
      </c>
      <c r="T12" s="121" t="str">
        <f>IF('Expense EURO'!$C19=TOTAL!$U$1,'Expense EURO'!$N19,"")</f>
        <v/>
      </c>
      <c r="U12" s="122" t="str">
        <f>IF('Expense CAD'!$C19=TOTAL!$U$1,'Expense CAD'!$P19,"")</f>
        <v/>
      </c>
      <c r="V12" s="122" t="str">
        <f>IF('Expense MXN'!$C19=TOTAL!$U$1,'Expense MXN'!$P19,"")</f>
        <v/>
      </c>
      <c r="W12" s="123" t="e">
        <f>IF('Expense MAD'!#REF!=TOTAL!$U$1,'Expense MAD'!#REF!,"")</f>
        <v>#REF!</v>
      </c>
    </row>
    <row r="13" spans="1:23">
      <c r="E13" s="121" t="str">
        <f>IF('Expense EURO'!$C20=TOTAL!$F$1,'Expense EURO'!$N20,"")</f>
        <v/>
      </c>
      <c r="F13" s="122" t="str">
        <f>IF('Expense CAD'!$C20=TOTAL!$F$1,'Expense CAD'!$P20,"")</f>
        <v/>
      </c>
      <c r="G13" s="122" t="str">
        <f>IF('Expense MXN'!$C20=TOTAL!$F$1,'Expense MXN'!$P20,"")</f>
        <v/>
      </c>
      <c r="H13" s="123" t="e">
        <f>IF('Expense MAD'!#REF!=TOTAL!$F$1,'Expense MAD'!#REF!,"")</f>
        <v>#REF!</v>
      </c>
      <c r="J13" s="121" t="str">
        <f>IF('Expense EURO'!$C20=TOTAL!$K$1,'Expense EURO'!$N20,"")</f>
        <v/>
      </c>
      <c r="K13" s="122" t="str">
        <f>IF('Expense CAD'!$C20=TOTAL!$K$1,'Expense CAD'!$P20,"")</f>
        <v/>
      </c>
      <c r="L13" s="122">
        <f>IF('Expense MXN'!$C20=TOTAL!$K$1,'Expense MXN'!$P20,"")</f>
        <v>13.562099999999999</v>
      </c>
      <c r="M13" s="123" t="e">
        <f>IF('Expense MAD'!#REF!=TOTAL!$K$1,'Expense MAD'!#REF!,"")</f>
        <v>#REF!</v>
      </c>
      <c r="O13" s="121" t="str">
        <f>IF('Expense EURO'!$C20=TOTAL!$P$1,'Expense EURO'!$N20,"")</f>
        <v/>
      </c>
      <c r="P13" s="122">
        <f>IF('Expense CAD'!$C20=TOTAL!$P$1,'Expense CAD'!$P20,"")</f>
        <v>9.7899999999999991</v>
      </c>
      <c r="Q13" s="122" t="str">
        <f>IF('Expense MXN'!$C20=TOTAL!$P$1,'Expense MXN'!$P20,"")</f>
        <v/>
      </c>
      <c r="R13" s="123" t="e">
        <f>IF('Expense MAD'!#REF!=TOTAL!$P$1,'Expense MAD'!#REF!,"")</f>
        <v>#REF!</v>
      </c>
      <c r="T13" s="121">
        <f>IF('Expense EURO'!$C20=TOTAL!$U$1,'Expense EURO'!$N20,"")</f>
        <v>0</v>
      </c>
      <c r="U13" s="122" t="str">
        <f>IF('Expense CAD'!$C20=TOTAL!$U$1,'Expense CAD'!$P20,"")</f>
        <v/>
      </c>
      <c r="V13" s="122" t="str">
        <f>IF('Expense MXN'!$C20=TOTAL!$U$1,'Expense MXN'!$P20,"")</f>
        <v/>
      </c>
      <c r="W13" s="123" t="e">
        <f>IF('Expense MAD'!#REF!=TOTAL!$U$1,'Expense MAD'!#REF!,"")</f>
        <v>#REF!</v>
      </c>
    </row>
    <row r="14" spans="1:23">
      <c r="E14" s="121" t="e">
        <f>IF('Expense EURO'!#REF!=TOTAL!$F$1,'Expense EURO'!#REF!,"")</f>
        <v>#REF!</v>
      </c>
      <c r="F14" s="122" t="str">
        <f>IF('Expense CAD'!$C21=TOTAL!$F$1,'Expense CAD'!$P21,"")</f>
        <v/>
      </c>
      <c r="G14" s="122" t="str">
        <f>IF('Expense MXN'!$C21=TOTAL!$F$1,'Expense MXN'!$P21,"")</f>
        <v/>
      </c>
      <c r="H14" s="123" t="e">
        <f>IF('Expense MAD'!#REF!=TOTAL!$F$1,'Expense MAD'!#REF!,"")</f>
        <v>#REF!</v>
      </c>
      <c r="J14" s="121" t="e">
        <f>IF('Expense EURO'!#REF!=TOTAL!$K$1,'Expense EURO'!#REF!,"")</f>
        <v>#REF!</v>
      </c>
      <c r="K14" s="122" t="str">
        <f>IF('Expense CAD'!$C21=TOTAL!$K$1,'Expense CAD'!$P21,"")</f>
        <v/>
      </c>
      <c r="L14" s="122">
        <f>IF('Expense MXN'!$C21=TOTAL!$K$1,'Expense MXN'!$P21,"")</f>
        <v>4.1105900000000002</v>
      </c>
      <c r="M14" s="123" t="e">
        <f>IF('Expense MAD'!#REF!=TOTAL!$K$1,'Expense MAD'!#REF!,"")</f>
        <v>#REF!</v>
      </c>
      <c r="O14" s="121" t="e">
        <f>IF('Expense EURO'!#REF!=TOTAL!$P$1,'Expense EURO'!#REF!,"")</f>
        <v>#REF!</v>
      </c>
      <c r="P14" s="122" t="str">
        <f>IF('Expense CAD'!$C21=TOTAL!$P$1,'Expense CAD'!$P21,"")</f>
        <v/>
      </c>
      <c r="Q14" s="122" t="str">
        <f>IF('Expense MXN'!$C21=TOTAL!$P$1,'Expense MXN'!$P21,"")</f>
        <v/>
      </c>
      <c r="R14" s="123" t="e">
        <f>IF('Expense MAD'!#REF!=TOTAL!$P$1,'Expense MAD'!#REF!,"")</f>
        <v>#REF!</v>
      </c>
      <c r="T14" s="121" t="e">
        <f>IF('Expense EURO'!#REF!=TOTAL!$U$1,'Expense EURO'!#REF!,"")</f>
        <v>#REF!</v>
      </c>
      <c r="U14" s="122">
        <f>IF('Expense CAD'!$C21=TOTAL!$U$1,'Expense CAD'!$P21,"")</f>
        <v>0</v>
      </c>
      <c r="V14" s="122" t="str">
        <f>IF('Expense MXN'!$C21=TOTAL!$U$1,'Expense MXN'!$P21,"")</f>
        <v/>
      </c>
      <c r="W14" s="123" t="e">
        <f>IF('Expense MAD'!#REF!=TOTAL!$U$1,'Expense MAD'!#REF!,"")</f>
        <v>#REF!</v>
      </c>
    </row>
    <row r="15" spans="1:23">
      <c r="E15" s="121" t="e">
        <f>IF('Expense EURO'!#REF!=TOTAL!$F$1,'Expense EURO'!#REF!,"")</f>
        <v>#REF!</v>
      </c>
      <c r="F15" s="122" t="str">
        <f>IF('Expense CAD'!$C22=TOTAL!$F$1,'Expense CAD'!$P22,"")</f>
        <v/>
      </c>
      <c r="G15" s="122" t="str">
        <f>IF('Expense MXN'!$C22=TOTAL!$F$1,'Expense MXN'!$P22,"")</f>
        <v/>
      </c>
      <c r="H15" s="123" t="e">
        <f>IF('Expense MAD'!#REF!=TOTAL!$F$1,'Expense MAD'!#REF!,"")</f>
        <v>#REF!</v>
      </c>
      <c r="J15" s="121" t="e">
        <f>IF('Expense EURO'!#REF!=TOTAL!$K$1,'Expense EURO'!#REF!,"")</f>
        <v>#REF!</v>
      </c>
      <c r="K15" s="122" t="str">
        <f>IF('Expense CAD'!$C22=TOTAL!$K$1,'Expense CAD'!$P22,"")</f>
        <v/>
      </c>
      <c r="L15" s="122">
        <f>IF('Expense MXN'!$C22=TOTAL!$K$1,'Expense MXN'!$P22,"")</f>
        <v>47.466900000000003</v>
      </c>
      <c r="M15" s="123" t="e">
        <f>IF('Expense MAD'!#REF!=TOTAL!$K$1,'Expense MAD'!#REF!,"")</f>
        <v>#REF!</v>
      </c>
      <c r="O15" s="121" t="e">
        <f>IF('Expense EURO'!#REF!=TOTAL!$P$1,'Expense EURO'!#REF!,"")</f>
        <v>#REF!</v>
      </c>
      <c r="P15" s="122" t="str">
        <f>IF('Expense CAD'!$C22=TOTAL!$P$1,'Expense CAD'!$P22,"")</f>
        <v/>
      </c>
      <c r="Q15" s="122" t="str">
        <f>IF('Expense MXN'!$C22=TOTAL!$P$1,'Expense MXN'!$P22,"")</f>
        <v/>
      </c>
      <c r="R15" s="123" t="e">
        <f>IF('Expense MAD'!#REF!=TOTAL!$P$1,'Expense MAD'!#REF!,"")</f>
        <v>#REF!</v>
      </c>
      <c r="T15" s="121" t="e">
        <f>IF('Expense EURO'!#REF!=TOTAL!$U$1,'Expense EURO'!#REF!,"")</f>
        <v>#REF!</v>
      </c>
      <c r="U15" s="122">
        <f>IF('Expense CAD'!$C22=TOTAL!$U$1,'Expense CAD'!$P22,"")</f>
        <v>0</v>
      </c>
      <c r="V15" s="122" t="str">
        <f>IF('Expense MXN'!$C22=TOTAL!$U$1,'Expense MXN'!$P22,"")</f>
        <v/>
      </c>
      <c r="W15" s="123" t="e">
        <f>IF('Expense MAD'!#REF!=TOTAL!$U$1,'Expense MAD'!#REF!,"")</f>
        <v>#REF!</v>
      </c>
    </row>
    <row r="16" spans="1:23">
      <c r="E16" s="121" t="e">
        <f>IF('Expense EURO'!#REF!=TOTAL!$F$1,'Expense EURO'!#REF!,"")</f>
        <v>#REF!</v>
      </c>
      <c r="F16" s="122" t="e">
        <f>IF('Expense CAD'!#REF!=TOTAL!$F$1,'Expense CAD'!#REF!,"")</f>
        <v>#REF!</v>
      </c>
      <c r="G16" s="122" t="str">
        <f>IF('Expense MXN'!$C23=TOTAL!$F$1,'Expense MXN'!$P23,"")</f>
        <v/>
      </c>
      <c r="H16" s="123" t="e">
        <f>IF('Expense MAD'!#REF!=TOTAL!$F$1,'Expense MAD'!#REF!,"")</f>
        <v>#REF!</v>
      </c>
      <c r="J16" s="121" t="e">
        <f>IF('Expense EURO'!#REF!=TOTAL!$K$1,'Expense EURO'!#REF!,"")</f>
        <v>#REF!</v>
      </c>
      <c r="K16" s="122" t="e">
        <f>IF('Expense CAD'!#REF!=TOTAL!$K$1,'Expense CAD'!#REF!,"")</f>
        <v>#REF!</v>
      </c>
      <c r="L16" s="122">
        <f>IF('Expense MXN'!$C23=TOTAL!$K$1,'Expense MXN'!$P23,"")</f>
        <v>34.657699999999998</v>
      </c>
      <c r="M16" s="123" t="e">
        <f>IF('Expense MAD'!#REF!=TOTAL!$K$1,'Expense MAD'!#REF!,"")</f>
        <v>#REF!</v>
      </c>
      <c r="O16" s="121" t="e">
        <f>IF('Expense EURO'!#REF!=TOTAL!$P$1,'Expense EURO'!#REF!,"")</f>
        <v>#REF!</v>
      </c>
      <c r="P16" s="122" t="e">
        <f>IF('Expense CAD'!#REF!=TOTAL!$P$1,'Expense CAD'!#REF!,"")</f>
        <v>#REF!</v>
      </c>
      <c r="Q16" s="122" t="str">
        <f>IF('Expense MXN'!$C23=TOTAL!$P$1,'Expense MXN'!$P23,"")</f>
        <v/>
      </c>
      <c r="R16" s="123" t="e">
        <f>IF('Expense MAD'!#REF!=TOTAL!$P$1,'Expense MAD'!#REF!,"")</f>
        <v>#REF!</v>
      </c>
      <c r="T16" s="121" t="e">
        <f>IF('Expense EURO'!#REF!=TOTAL!$U$1,'Expense EURO'!#REF!,"")</f>
        <v>#REF!</v>
      </c>
      <c r="U16" s="122" t="e">
        <f>IF('Expense CAD'!#REF!=TOTAL!$U$1,'Expense CAD'!#REF!,"")</f>
        <v>#REF!</v>
      </c>
      <c r="V16" s="122" t="str">
        <f>IF('Expense MXN'!$C23=TOTAL!$U$1,'Expense MXN'!$P23,"")</f>
        <v/>
      </c>
      <c r="W16" s="123" t="e">
        <f>IF('Expense MAD'!#REF!=TOTAL!$U$1,'Expense MAD'!#REF!,"")</f>
        <v>#REF!</v>
      </c>
    </row>
    <row r="17" spans="5:23">
      <c r="E17" s="121" t="e">
        <f>IF('Expense EURO'!#REF!=TOTAL!$F$1,'Expense EURO'!#REF!,"")</f>
        <v>#REF!</v>
      </c>
      <c r="F17" s="122" t="e">
        <f>IF('Expense CAD'!#REF!=TOTAL!$F$1,'Expense CAD'!#REF!,"")</f>
        <v>#REF!</v>
      </c>
      <c r="G17" s="122" t="str">
        <f>IF('Expense MXN'!$C24=TOTAL!$F$1,'Expense MXN'!$P24,"")</f>
        <v/>
      </c>
      <c r="H17" s="123" t="e">
        <f>IF('Expense MAD'!#REF!=TOTAL!$F$1,'Expense MAD'!#REF!,"")</f>
        <v>#REF!</v>
      </c>
      <c r="J17" s="121" t="e">
        <f>IF('Expense EURO'!#REF!=TOTAL!$K$1,'Expense EURO'!#REF!,"")</f>
        <v>#REF!</v>
      </c>
      <c r="K17" s="122" t="e">
        <f>IF('Expense CAD'!#REF!=TOTAL!$K$1,'Expense CAD'!#REF!,"")</f>
        <v>#REF!</v>
      </c>
      <c r="L17" s="122">
        <f>IF('Expense MXN'!$C24=TOTAL!$K$1,'Expense MXN'!$P24,"")</f>
        <v>17.622599999999998</v>
      </c>
      <c r="M17" s="123" t="e">
        <f>IF('Expense MAD'!#REF!=TOTAL!$K$1,'Expense MAD'!#REF!,"")</f>
        <v>#REF!</v>
      </c>
      <c r="O17" s="121" t="e">
        <f>IF('Expense EURO'!#REF!=TOTAL!$P$1,'Expense EURO'!#REF!,"")</f>
        <v>#REF!</v>
      </c>
      <c r="P17" s="122" t="e">
        <f>IF('Expense CAD'!#REF!=TOTAL!$P$1,'Expense CAD'!#REF!,"")</f>
        <v>#REF!</v>
      </c>
      <c r="Q17" s="122" t="str">
        <f>IF('Expense MXN'!$C24=TOTAL!$P$1,'Expense MXN'!$P24,"")</f>
        <v/>
      </c>
      <c r="R17" s="123" t="e">
        <f>IF('Expense MAD'!#REF!=TOTAL!$P$1,'Expense MAD'!#REF!,"")</f>
        <v>#REF!</v>
      </c>
      <c r="T17" s="121" t="e">
        <f>IF('Expense EURO'!#REF!=TOTAL!$U$1,'Expense EURO'!#REF!,"")</f>
        <v>#REF!</v>
      </c>
      <c r="U17" s="122" t="e">
        <f>IF('Expense CAD'!#REF!=TOTAL!$U$1,'Expense CAD'!#REF!,"")</f>
        <v>#REF!</v>
      </c>
      <c r="V17" s="122" t="str">
        <f>IF('Expense MXN'!$C24=TOTAL!$U$1,'Expense MXN'!$P24,"")</f>
        <v/>
      </c>
      <c r="W17" s="123" t="e">
        <f>IF('Expense MAD'!#REF!=TOTAL!$U$1,'Expense MAD'!#REF!,"")</f>
        <v>#REF!</v>
      </c>
    </row>
    <row r="18" spans="5:23">
      <c r="E18" s="121" t="e">
        <f>IF('Expense EURO'!#REF!=TOTAL!$F$1,'Expense EURO'!#REF!,"")</f>
        <v>#REF!</v>
      </c>
      <c r="F18" s="122" t="e">
        <f>IF('Expense CAD'!#REF!=TOTAL!$F$1,'Expense CAD'!#REF!,"")</f>
        <v>#REF!</v>
      </c>
      <c r="G18" s="122" t="str">
        <f>IF('Expense MXN'!$C25=TOTAL!$F$1,'Expense MXN'!$P25,"")</f>
        <v/>
      </c>
      <c r="H18" s="123" t="e">
        <f>IF('Expense MAD'!#REF!=TOTAL!$F$1,'Expense MAD'!#REF!,"")</f>
        <v>#REF!</v>
      </c>
      <c r="J18" s="121" t="e">
        <f>IF('Expense EURO'!#REF!=TOTAL!$K$1,'Expense EURO'!#REF!,"")</f>
        <v>#REF!</v>
      </c>
      <c r="K18" s="122" t="e">
        <f>IF('Expense CAD'!#REF!=TOTAL!$K$1,'Expense CAD'!#REF!,"")</f>
        <v>#REF!</v>
      </c>
      <c r="L18" s="122">
        <f>IF('Expense MXN'!$C25=TOTAL!$K$1,'Expense MXN'!$P25,"")</f>
        <v>14.4505</v>
      </c>
      <c r="M18" s="123" t="e">
        <f>IF('Expense MAD'!#REF!=TOTAL!$K$1,'Expense MAD'!#REF!,"")</f>
        <v>#REF!</v>
      </c>
      <c r="O18" s="121" t="e">
        <f>IF('Expense EURO'!#REF!=TOTAL!$P$1,'Expense EURO'!#REF!,"")</f>
        <v>#REF!</v>
      </c>
      <c r="P18" s="122" t="e">
        <f>IF('Expense CAD'!#REF!=TOTAL!$P$1,'Expense CAD'!#REF!,"")</f>
        <v>#REF!</v>
      </c>
      <c r="Q18" s="122" t="str">
        <f>IF('Expense MXN'!$C25=TOTAL!$P$1,'Expense MXN'!$P25,"")</f>
        <v/>
      </c>
      <c r="R18" s="123" t="e">
        <f>IF('Expense MAD'!#REF!=TOTAL!$P$1,'Expense MAD'!#REF!,"")</f>
        <v>#REF!</v>
      </c>
      <c r="T18" s="121" t="e">
        <f>IF('Expense EURO'!#REF!=TOTAL!$U$1,'Expense EURO'!#REF!,"")</f>
        <v>#REF!</v>
      </c>
      <c r="U18" s="122" t="e">
        <f>IF('Expense CAD'!#REF!=TOTAL!$U$1,'Expense CAD'!#REF!,"")</f>
        <v>#REF!</v>
      </c>
      <c r="V18" s="122" t="str">
        <f>IF('Expense MXN'!$C25=TOTAL!$U$1,'Expense MXN'!$P25,"")</f>
        <v/>
      </c>
      <c r="W18" s="123" t="e">
        <f>IF('Expense MAD'!#REF!=TOTAL!$U$1,'Expense MAD'!#REF!,"")</f>
        <v>#REF!</v>
      </c>
    </row>
    <row r="19" spans="5:23">
      <c r="E19" s="121" t="e">
        <f>IF('Expense EURO'!#REF!=TOTAL!$F$1,'Expense EURO'!#REF!,"")</f>
        <v>#REF!</v>
      </c>
      <c r="F19" s="122" t="e">
        <f>IF('Expense CAD'!#REF!=TOTAL!$F$1,'Expense CAD'!#REF!,"")</f>
        <v>#REF!</v>
      </c>
      <c r="G19" s="122" t="str">
        <f>IF('Expense MXN'!$C26=TOTAL!$F$1,'Expense MXN'!$P26,"")</f>
        <v/>
      </c>
      <c r="H19" s="123" t="e">
        <f>IF('Expense MAD'!#REF!=TOTAL!$F$1,'Expense MAD'!#REF!,"")</f>
        <v>#REF!</v>
      </c>
      <c r="J19" s="121" t="e">
        <f>IF('Expense EURO'!#REF!=TOTAL!$K$1,'Expense EURO'!#REF!,"")</f>
        <v>#REF!</v>
      </c>
      <c r="K19" s="122" t="e">
        <f>IF('Expense CAD'!#REF!=TOTAL!$K$1,'Expense CAD'!#REF!,"")</f>
        <v>#REF!</v>
      </c>
      <c r="L19" s="122" t="str">
        <f>IF('Expense MXN'!$C26=TOTAL!$K$1,'Expense MXN'!$P26,"")</f>
        <v/>
      </c>
      <c r="M19" s="123" t="e">
        <f>IF('Expense MAD'!#REF!=TOTAL!$K$1,'Expense MAD'!#REF!,"")</f>
        <v>#REF!</v>
      </c>
      <c r="O19" s="121" t="e">
        <f>IF('Expense EURO'!#REF!=TOTAL!$P$1,'Expense EURO'!#REF!,"")</f>
        <v>#REF!</v>
      </c>
      <c r="P19" s="122" t="e">
        <f>IF('Expense CAD'!#REF!=TOTAL!$P$1,'Expense CAD'!#REF!,"")</f>
        <v>#REF!</v>
      </c>
      <c r="Q19" s="122" t="str">
        <f>IF('Expense MXN'!$C26=TOTAL!$P$1,'Expense MXN'!$P26,"")</f>
        <v/>
      </c>
      <c r="R19" s="123" t="e">
        <f>IF('Expense MAD'!#REF!=TOTAL!$P$1,'Expense MAD'!#REF!,"")</f>
        <v>#REF!</v>
      </c>
      <c r="T19" s="121" t="e">
        <f>IF('Expense EURO'!#REF!=TOTAL!$U$1,'Expense EURO'!#REF!,"")</f>
        <v>#REF!</v>
      </c>
      <c r="U19" s="122" t="e">
        <f>IF('Expense CAD'!#REF!=TOTAL!$U$1,'Expense CAD'!#REF!,"")</f>
        <v>#REF!</v>
      </c>
      <c r="V19" s="122">
        <f>IF('Expense MXN'!$C26=TOTAL!$U$1,'Expense MXN'!$P26,"")</f>
        <v>0</v>
      </c>
      <c r="W19" s="123" t="e">
        <f>IF('Expense MAD'!#REF!=TOTAL!$U$1,'Expense MAD'!#REF!,"")</f>
        <v>#REF!</v>
      </c>
    </row>
    <row r="20" spans="5:23">
      <c r="E20" s="121" t="e">
        <f>IF('Expense EURO'!#REF!=TOTAL!$F$1,'Expense EURO'!#REF!,"")</f>
        <v>#REF!</v>
      </c>
      <c r="F20" s="122" t="e">
        <f>IF('Expense CAD'!#REF!=TOTAL!$F$1,'Expense CAD'!#REF!,"")</f>
        <v>#REF!</v>
      </c>
      <c r="G20" s="122" t="e">
        <f>IF('Expense MXN'!#REF!=TOTAL!$F$1,'Expense MXN'!#REF!,"")</f>
        <v>#REF!</v>
      </c>
      <c r="H20" s="123" t="e">
        <f>IF('Expense MAD'!#REF!=TOTAL!$F$1,'Expense MAD'!#REF!,"")</f>
        <v>#REF!</v>
      </c>
      <c r="J20" s="121" t="e">
        <f>IF('Expense EURO'!#REF!=TOTAL!$K$1,'Expense EURO'!#REF!,"")</f>
        <v>#REF!</v>
      </c>
      <c r="K20" s="122" t="e">
        <f>IF('Expense CAD'!#REF!=TOTAL!$K$1,'Expense CAD'!#REF!,"")</f>
        <v>#REF!</v>
      </c>
      <c r="L20" s="122" t="e">
        <f>IF('Expense MXN'!#REF!=TOTAL!$K$1,'Expense MXN'!#REF!,"")</f>
        <v>#REF!</v>
      </c>
      <c r="M20" s="123" t="e">
        <f>IF('Expense MAD'!#REF!=TOTAL!$K$1,'Expense MAD'!#REF!,"")</f>
        <v>#REF!</v>
      </c>
      <c r="O20" s="121" t="e">
        <f>IF('Expense EURO'!#REF!=TOTAL!$P$1,'Expense EURO'!#REF!,"")</f>
        <v>#REF!</v>
      </c>
      <c r="P20" s="122" t="e">
        <f>IF('Expense CAD'!#REF!=TOTAL!$P$1,'Expense CAD'!#REF!,"")</f>
        <v>#REF!</v>
      </c>
      <c r="Q20" s="122" t="e">
        <f>IF('Expense MXN'!#REF!=TOTAL!$P$1,'Expense MXN'!#REF!,"")</f>
        <v>#REF!</v>
      </c>
      <c r="R20" s="123" t="e">
        <f>IF('Expense MAD'!#REF!=TOTAL!$P$1,'Expense MAD'!#REF!,"")</f>
        <v>#REF!</v>
      </c>
      <c r="T20" s="121" t="e">
        <f>IF('Expense EURO'!#REF!=TOTAL!$U$1,'Expense EURO'!#REF!,"")</f>
        <v>#REF!</v>
      </c>
      <c r="U20" s="122" t="e">
        <f>IF('Expense CAD'!#REF!=TOTAL!$U$1,'Expense CAD'!#REF!,"")</f>
        <v>#REF!</v>
      </c>
      <c r="V20" s="122" t="e">
        <f>IF('Expense MXN'!#REF!=TOTAL!$U$1,'Expense MXN'!#REF!,"")</f>
        <v>#REF!</v>
      </c>
      <c r="W20" s="123" t="e">
        <f>IF('Expense MAD'!#REF!=TOTAL!$U$1,'Expense MAD'!#REF!,"")</f>
        <v>#REF!</v>
      </c>
    </row>
    <row r="21" spans="5:23">
      <c r="E21" s="121" t="e">
        <f>IF('Expense EURO'!#REF!=TOTAL!$F$1,'Expense EURO'!#REF!,"")</f>
        <v>#REF!</v>
      </c>
      <c r="F21" s="122" t="e">
        <f>IF('Expense CAD'!#REF!=TOTAL!$F$1,'Expense CAD'!#REF!,"")</f>
        <v>#REF!</v>
      </c>
      <c r="G21" s="122" t="e">
        <f>IF('Expense MXN'!#REF!=TOTAL!$F$1,'Expense MXN'!#REF!,"")</f>
        <v>#REF!</v>
      </c>
      <c r="H21" s="123" t="e">
        <f>IF('Expense MAD'!#REF!=TOTAL!$F$1,'Expense MAD'!#REF!,"")</f>
        <v>#REF!</v>
      </c>
      <c r="J21" s="121" t="e">
        <f>IF('Expense EURO'!#REF!=TOTAL!$K$1,'Expense EURO'!#REF!,"")</f>
        <v>#REF!</v>
      </c>
      <c r="K21" s="122" t="e">
        <f>IF('Expense CAD'!#REF!=TOTAL!$K$1,'Expense CAD'!#REF!,"")</f>
        <v>#REF!</v>
      </c>
      <c r="L21" s="122" t="e">
        <f>IF('Expense MXN'!#REF!=TOTAL!$K$1,'Expense MXN'!#REF!,"")</f>
        <v>#REF!</v>
      </c>
      <c r="M21" s="123" t="e">
        <f>IF('Expense MAD'!#REF!=TOTAL!$K$1,'Expense MAD'!#REF!,"")</f>
        <v>#REF!</v>
      </c>
      <c r="O21" s="121" t="e">
        <f>IF('Expense EURO'!#REF!=TOTAL!$P$1,'Expense EURO'!#REF!,"")</f>
        <v>#REF!</v>
      </c>
      <c r="P21" s="122" t="e">
        <f>IF('Expense CAD'!#REF!=TOTAL!$P$1,'Expense CAD'!#REF!,"")</f>
        <v>#REF!</v>
      </c>
      <c r="Q21" s="122" t="e">
        <f>IF('Expense MXN'!#REF!=TOTAL!$P$1,'Expense MXN'!#REF!,"")</f>
        <v>#REF!</v>
      </c>
      <c r="R21" s="123" t="e">
        <f>IF('Expense MAD'!#REF!=TOTAL!$P$1,'Expense MAD'!#REF!,"")</f>
        <v>#REF!</v>
      </c>
      <c r="T21" s="121" t="e">
        <f>IF('Expense EURO'!#REF!=TOTAL!$U$1,'Expense EURO'!#REF!,"")</f>
        <v>#REF!</v>
      </c>
      <c r="U21" s="122" t="e">
        <f>IF('Expense CAD'!#REF!=TOTAL!$U$1,'Expense CAD'!#REF!,"")</f>
        <v>#REF!</v>
      </c>
      <c r="V21" s="122" t="e">
        <f>IF('Expense MXN'!#REF!=TOTAL!$U$1,'Expense MXN'!#REF!,"")</f>
        <v>#REF!</v>
      </c>
      <c r="W21" s="123" t="e">
        <f>IF('Expense MAD'!#REF!=TOTAL!$U$1,'Expense MAD'!#REF!,"")</f>
        <v>#REF!</v>
      </c>
    </row>
    <row r="22" spans="5:23">
      <c r="E22" s="121" t="e">
        <f>IF('Expense EURO'!#REF!=TOTAL!$F$1,'Expense EURO'!#REF!,"")</f>
        <v>#REF!</v>
      </c>
      <c r="F22" s="122" t="e">
        <f>IF('Expense CAD'!#REF!=TOTAL!$F$1,'Expense CAD'!#REF!,"")</f>
        <v>#REF!</v>
      </c>
      <c r="G22" s="122" t="e">
        <f>IF('Expense MXN'!#REF!=TOTAL!$F$1,'Expense MXN'!#REF!,"")</f>
        <v>#REF!</v>
      </c>
      <c r="H22" s="123" t="e">
        <f>IF('Expense MAD'!#REF!=TOTAL!$F$1,'Expense MAD'!#REF!,"")</f>
        <v>#REF!</v>
      </c>
      <c r="J22" s="121" t="e">
        <f>IF('Expense EURO'!#REF!=TOTAL!$K$1,'Expense EURO'!#REF!,"")</f>
        <v>#REF!</v>
      </c>
      <c r="K22" s="122" t="e">
        <f>IF('Expense CAD'!#REF!=TOTAL!$K$1,'Expense CAD'!#REF!,"")</f>
        <v>#REF!</v>
      </c>
      <c r="L22" s="122" t="e">
        <f>IF('Expense MXN'!#REF!=TOTAL!$K$1,'Expense MXN'!#REF!,"")</f>
        <v>#REF!</v>
      </c>
      <c r="M22" s="123" t="e">
        <f>IF('Expense MAD'!#REF!=TOTAL!$K$1,'Expense MAD'!#REF!,"")</f>
        <v>#REF!</v>
      </c>
      <c r="O22" s="121" t="e">
        <f>IF('Expense EURO'!#REF!=TOTAL!$P$1,'Expense EURO'!#REF!,"")</f>
        <v>#REF!</v>
      </c>
      <c r="P22" s="122" t="e">
        <f>IF('Expense CAD'!#REF!=TOTAL!$P$1,'Expense CAD'!#REF!,"")</f>
        <v>#REF!</v>
      </c>
      <c r="Q22" s="122" t="e">
        <f>IF('Expense MXN'!#REF!=TOTAL!$P$1,'Expense MXN'!#REF!,"")</f>
        <v>#REF!</v>
      </c>
      <c r="R22" s="123" t="e">
        <f>IF('Expense MAD'!#REF!=TOTAL!$P$1,'Expense MAD'!#REF!,"")</f>
        <v>#REF!</v>
      </c>
      <c r="T22" s="121" t="e">
        <f>IF('Expense EURO'!#REF!=TOTAL!$U$1,'Expense EURO'!#REF!,"")</f>
        <v>#REF!</v>
      </c>
      <c r="U22" s="122" t="e">
        <f>IF('Expense CAD'!#REF!=TOTAL!$U$1,'Expense CAD'!#REF!,"")</f>
        <v>#REF!</v>
      </c>
      <c r="V22" s="122" t="e">
        <f>IF('Expense MXN'!#REF!=TOTAL!$U$1,'Expense MXN'!#REF!,"")</f>
        <v>#REF!</v>
      </c>
      <c r="W22" s="123" t="e">
        <f>IF('Expense MAD'!#REF!=TOTAL!$U$1,'Expense MAD'!#REF!,"")</f>
        <v>#REF!</v>
      </c>
    </row>
    <row r="23" spans="5:23">
      <c r="E23" s="121" t="e">
        <f>IF('Expense EURO'!#REF!=TOTAL!$F$1,'Expense EURO'!#REF!,"")</f>
        <v>#REF!</v>
      </c>
      <c r="F23" s="122" t="e">
        <f>IF('Expense CAD'!#REF!=TOTAL!$F$1,'Expense CAD'!#REF!,"")</f>
        <v>#REF!</v>
      </c>
      <c r="G23" s="122" t="e">
        <f>IF('Expense MXN'!#REF!=TOTAL!$F$1,'Expense MXN'!#REF!,"")</f>
        <v>#REF!</v>
      </c>
      <c r="H23" s="123" t="e">
        <f>IF('Expense MAD'!#REF!=TOTAL!$F$1,'Expense MAD'!#REF!,"")</f>
        <v>#REF!</v>
      </c>
      <c r="J23" s="121" t="e">
        <f>IF('Expense EURO'!#REF!=TOTAL!$K$1,'Expense EURO'!#REF!,"")</f>
        <v>#REF!</v>
      </c>
      <c r="K23" s="122" t="e">
        <f>IF('Expense CAD'!#REF!=TOTAL!$K$1,'Expense CAD'!#REF!,"")</f>
        <v>#REF!</v>
      </c>
      <c r="L23" s="122" t="e">
        <f>IF('Expense MXN'!#REF!=TOTAL!$K$1,'Expense MXN'!#REF!,"")</f>
        <v>#REF!</v>
      </c>
      <c r="M23" s="123" t="e">
        <f>IF('Expense MAD'!#REF!=TOTAL!$K$1,'Expense MAD'!#REF!,"")</f>
        <v>#REF!</v>
      </c>
      <c r="O23" s="121" t="e">
        <f>IF('Expense EURO'!#REF!=TOTAL!$P$1,'Expense EURO'!#REF!,"")</f>
        <v>#REF!</v>
      </c>
      <c r="P23" s="122" t="e">
        <f>IF('Expense CAD'!#REF!=TOTAL!$P$1,'Expense CAD'!#REF!,"")</f>
        <v>#REF!</v>
      </c>
      <c r="Q23" s="122" t="e">
        <f>IF('Expense MXN'!#REF!=TOTAL!$P$1,'Expense MXN'!#REF!,"")</f>
        <v>#REF!</v>
      </c>
      <c r="R23" s="123" t="e">
        <f>IF('Expense MAD'!#REF!=TOTAL!$P$1,'Expense MAD'!#REF!,"")</f>
        <v>#REF!</v>
      </c>
      <c r="T23" s="121" t="e">
        <f>IF('Expense EURO'!#REF!=TOTAL!$U$1,'Expense EURO'!#REF!,"")</f>
        <v>#REF!</v>
      </c>
      <c r="U23" s="122" t="e">
        <f>IF('Expense CAD'!#REF!=TOTAL!$U$1,'Expense CAD'!#REF!,"")</f>
        <v>#REF!</v>
      </c>
      <c r="V23" s="122" t="e">
        <f>IF('Expense MXN'!#REF!=TOTAL!$U$1,'Expense MXN'!#REF!,"")</f>
        <v>#REF!</v>
      </c>
      <c r="W23" s="123" t="e">
        <f>IF('Expense MAD'!#REF!=TOTAL!$U$1,'Expense MAD'!#REF!,"")</f>
        <v>#REF!</v>
      </c>
    </row>
    <row r="24" spans="5:23">
      <c r="E24" s="121" t="e">
        <f>IF('Expense EURO'!#REF!=TOTAL!$F$1,'Expense EURO'!#REF!,"")</f>
        <v>#REF!</v>
      </c>
      <c r="F24" s="122" t="e">
        <f>IF('Expense CAD'!#REF!=TOTAL!$F$1,'Expense CAD'!#REF!,"")</f>
        <v>#REF!</v>
      </c>
      <c r="G24" s="122" t="e">
        <f>IF('Expense MXN'!#REF!=TOTAL!$F$1,'Expense MXN'!#REF!,"")</f>
        <v>#REF!</v>
      </c>
      <c r="H24" s="123" t="e">
        <f>IF('Expense MAD'!#REF!=TOTAL!$F$1,'Expense MAD'!#REF!,"")</f>
        <v>#REF!</v>
      </c>
      <c r="J24" s="121" t="e">
        <f>IF('Expense EURO'!#REF!=TOTAL!$K$1,'Expense EURO'!#REF!,"")</f>
        <v>#REF!</v>
      </c>
      <c r="K24" s="122" t="e">
        <f>IF('Expense CAD'!#REF!=TOTAL!$K$1,'Expense CAD'!#REF!,"")</f>
        <v>#REF!</v>
      </c>
      <c r="L24" s="122" t="e">
        <f>IF('Expense MXN'!#REF!=TOTAL!$K$1,'Expense MXN'!#REF!,"")</f>
        <v>#REF!</v>
      </c>
      <c r="M24" s="123" t="e">
        <f>IF('Expense MAD'!#REF!=TOTAL!$K$1,'Expense MAD'!#REF!,"")</f>
        <v>#REF!</v>
      </c>
      <c r="O24" s="121" t="e">
        <f>IF('Expense EURO'!#REF!=TOTAL!$P$1,'Expense EURO'!#REF!,"")</f>
        <v>#REF!</v>
      </c>
      <c r="P24" s="122" t="e">
        <f>IF('Expense CAD'!#REF!=TOTAL!$P$1,'Expense CAD'!#REF!,"")</f>
        <v>#REF!</v>
      </c>
      <c r="Q24" s="122" t="e">
        <f>IF('Expense MXN'!#REF!=TOTAL!$P$1,'Expense MXN'!#REF!,"")</f>
        <v>#REF!</v>
      </c>
      <c r="R24" s="123" t="e">
        <f>IF('Expense MAD'!#REF!=TOTAL!$P$1,'Expense MAD'!#REF!,"")</f>
        <v>#REF!</v>
      </c>
      <c r="T24" s="121" t="e">
        <f>IF('Expense EURO'!#REF!=TOTAL!$U$1,'Expense EURO'!#REF!,"")</f>
        <v>#REF!</v>
      </c>
      <c r="U24" s="122" t="e">
        <f>IF('Expense CAD'!#REF!=TOTAL!$U$1,'Expense CAD'!#REF!,"")</f>
        <v>#REF!</v>
      </c>
      <c r="V24" s="122" t="e">
        <f>IF('Expense MXN'!#REF!=TOTAL!$U$1,'Expense MXN'!#REF!,"")</f>
        <v>#REF!</v>
      </c>
      <c r="W24" s="123" t="e">
        <f>IF('Expense MAD'!#REF!=TOTAL!$U$1,'Expense MAD'!#REF!,"")</f>
        <v>#REF!</v>
      </c>
    </row>
    <row r="25" spans="5:23">
      <c r="E25" s="121" t="e">
        <f>IF('Expense EURO'!#REF!=TOTAL!$F$1,'Expense EURO'!#REF!,"")</f>
        <v>#REF!</v>
      </c>
      <c r="F25" s="122" t="e">
        <f>IF('Expense CAD'!#REF!=TOTAL!$F$1,'Expense CAD'!#REF!,"")</f>
        <v>#REF!</v>
      </c>
      <c r="G25" s="122" t="e">
        <f>IF('Expense MXN'!#REF!=TOTAL!$F$1,'Expense MXN'!#REF!,"")</f>
        <v>#REF!</v>
      </c>
      <c r="H25" s="123" t="e">
        <f>IF('Expense MAD'!#REF!=TOTAL!$F$1,'Expense MAD'!#REF!,"")</f>
        <v>#REF!</v>
      </c>
      <c r="J25" s="121" t="e">
        <f>IF('Expense EURO'!#REF!=TOTAL!$K$1,'Expense EURO'!#REF!,"")</f>
        <v>#REF!</v>
      </c>
      <c r="K25" s="122" t="e">
        <f>IF('Expense CAD'!#REF!=TOTAL!$K$1,'Expense CAD'!#REF!,"")</f>
        <v>#REF!</v>
      </c>
      <c r="L25" s="122" t="e">
        <f>IF('Expense MXN'!#REF!=TOTAL!$K$1,'Expense MXN'!#REF!,"")</f>
        <v>#REF!</v>
      </c>
      <c r="M25" s="123" t="e">
        <f>IF('Expense MAD'!#REF!=TOTAL!$K$1,'Expense MAD'!#REF!,"")</f>
        <v>#REF!</v>
      </c>
      <c r="O25" s="121" t="e">
        <f>IF('Expense EURO'!#REF!=TOTAL!$P$1,'Expense EURO'!#REF!,"")</f>
        <v>#REF!</v>
      </c>
      <c r="P25" s="122" t="e">
        <f>IF('Expense CAD'!#REF!=TOTAL!$P$1,'Expense CAD'!#REF!,"")</f>
        <v>#REF!</v>
      </c>
      <c r="Q25" s="122" t="e">
        <f>IF('Expense MXN'!#REF!=TOTAL!$P$1,'Expense MXN'!#REF!,"")</f>
        <v>#REF!</v>
      </c>
      <c r="R25" s="123" t="e">
        <f>IF('Expense MAD'!#REF!=TOTAL!$P$1,'Expense MAD'!#REF!,"")</f>
        <v>#REF!</v>
      </c>
      <c r="T25" s="121" t="e">
        <f>IF('Expense EURO'!#REF!=TOTAL!$U$1,'Expense EURO'!#REF!,"")</f>
        <v>#REF!</v>
      </c>
      <c r="U25" s="122" t="e">
        <f>IF('Expense CAD'!#REF!=TOTAL!$U$1,'Expense CAD'!#REF!,"")</f>
        <v>#REF!</v>
      </c>
      <c r="V25" s="122" t="e">
        <f>IF('Expense MXN'!#REF!=TOTAL!$U$1,'Expense MXN'!#REF!,"")</f>
        <v>#REF!</v>
      </c>
      <c r="W25" s="123" t="e">
        <f>IF('Expense MAD'!#REF!=TOTAL!$U$1,'Expense MAD'!#REF!,"")</f>
        <v>#REF!</v>
      </c>
    </row>
    <row r="26" spans="5:23">
      <c r="E26" s="121" t="e">
        <f>IF('Expense EURO'!#REF!=TOTAL!$F$1,'Expense EURO'!#REF!,"")</f>
        <v>#REF!</v>
      </c>
      <c r="F26" s="122" t="e">
        <f>IF('Expense CAD'!#REF!=TOTAL!$F$1,'Expense CAD'!#REF!,"")</f>
        <v>#REF!</v>
      </c>
      <c r="G26" s="122" t="e">
        <f>IF('Expense MXN'!#REF!=TOTAL!$F$1,'Expense MXN'!#REF!,"")</f>
        <v>#REF!</v>
      </c>
      <c r="H26" s="123" t="e">
        <f>IF('Expense MAD'!#REF!=TOTAL!$F$1,'Expense MAD'!#REF!,"")</f>
        <v>#REF!</v>
      </c>
      <c r="J26" s="121" t="e">
        <f>IF('Expense EURO'!#REF!=TOTAL!$K$1,'Expense EURO'!#REF!,"")</f>
        <v>#REF!</v>
      </c>
      <c r="K26" s="122" t="e">
        <f>IF('Expense CAD'!#REF!=TOTAL!$K$1,'Expense CAD'!#REF!,"")</f>
        <v>#REF!</v>
      </c>
      <c r="L26" s="122" t="e">
        <f>IF('Expense MXN'!#REF!=TOTAL!$K$1,'Expense MXN'!#REF!,"")</f>
        <v>#REF!</v>
      </c>
      <c r="M26" s="123" t="e">
        <f>IF('Expense MAD'!#REF!=TOTAL!$K$1,'Expense MAD'!#REF!,"")</f>
        <v>#REF!</v>
      </c>
      <c r="O26" s="121" t="e">
        <f>IF('Expense EURO'!#REF!=TOTAL!$P$1,'Expense EURO'!#REF!,"")</f>
        <v>#REF!</v>
      </c>
      <c r="P26" s="122" t="e">
        <f>IF('Expense CAD'!#REF!=TOTAL!$P$1,'Expense CAD'!#REF!,"")</f>
        <v>#REF!</v>
      </c>
      <c r="Q26" s="122" t="e">
        <f>IF('Expense MXN'!#REF!=TOTAL!$P$1,'Expense MXN'!#REF!,"")</f>
        <v>#REF!</v>
      </c>
      <c r="R26" s="123" t="e">
        <f>IF('Expense MAD'!#REF!=TOTAL!$P$1,'Expense MAD'!#REF!,"")</f>
        <v>#REF!</v>
      </c>
      <c r="T26" s="121" t="e">
        <f>IF('Expense EURO'!#REF!=TOTAL!$U$1,'Expense EURO'!#REF!,"")</f>
        <v>#REF!</v>
      </c>
      <c r="U26" s="122" t="e">
        <f>IF('Expense CAD'!#REF!=TOTAL!$U$1,'Expense CAD'!#REF!,"")</f>
        <v>#REF!</v>
      </c>
      <c r="V26" s="122" t="e">
        <f>IF('Expense MXN'!#REF!=TOTAL!$U$1,'Expense MXN'!#REF!,"")</f>
        <v>#REF!</v>
      </c>
      <c r="W26" s="123" t="e">
        <f>IF('Expense MAD'!#REF!=TOTAL!$U$1,'Expense MAD'!#REF!,"")</f>
        <v>#REF!</v>
      </c>
    </row>
    <row r="27" spans="5:23">
      <c r="E27" s="121" t="e">
        <f>IF('Expense EURO'!#REF!=TOTAL!$F$1,'Expense EURO'!#REF!,"")</f>
        <v>#REF!</v>
      </c>
      <c r="F27" s="122" t="e">
        <f>IF('Expense CAD'!#REF!=TOTAL!$F$1,'Expense CAD'!#REF!,"")</f>
        <v>#REF!</v>
      </c>
      <c r="G27" s="122" t="e">
        <f>IF('Expense MXN'!#REF!=TOTAL!$F$1,'Expense MXN'!#REF!,"")</f>
        <v>#REF!</v>
      </c>
      <c r="H27" s="123" t="e">
        <f>IF('Expense MAD'!#REF!=TOTAL!$F$1,'Expense MAD'!#REF!,"")</f>
        <v>#REF!</v>
      </c>
      <c r="J27" s="121" t="e">
        <f>IF('Expense EURO'!#REF!=TOTAL!$K$1,'Expense EURO'!#REF!,"")</f>
        <v>#REF!</v>
      </c>
      <c r="K27" s="122" t="e">
        <f>IF('Expense CAD'!#REF!=TOTAL!$K$1,'Expense CAD'!#REF!,"")</f>
        <v>#REF!</v>
      </c>
      <c r="L27" s="122" t="e">
        <f>IF('Expense MXN'!#REF!=TOTAL!$K$1,'Expense MXN'!#REF!,"")</f>
        <v>#REF!</v>
      </c>
      <c r="M27" s="123" t="e">
        <f>IF('Expense MAD'!#REF!=TOTAL!$K$1,'Expense MAD'!#REF!,"")</f>
        <v>#REF!</v>
      </c>
      <c r="O27" s="121" t="e">
        <f>IF('Expense EURO'!#REF!=TOTAL!$P$1,'Expense EURO'!#REF!,"")</f>
        <v>#REF!</v>
      </c>
      <c r="P27" s="122" t="e">
        <f>IF('Expense CAD'!#REF!=TOTAL!$P$1,'Expense CAD'!#REF!,"")</f>
        <v>#REF!</v>
      </c>
      <c r="Q27" s="122" t="e">
        <f>IF('Expense MXN'!#REF!=TOTAL!$P$1,'Expense MXN'!#REF!,"")</f>
        <v>#REF!</v>
      </c>
      <c r="R27" s="123" t="e">
        <f>IF('Expense MAD'!#REF!=TOTAL!$P$1,'Expense MAD'!#REF!,"")</f>
        <v>#REF!</v>
      </c>
      <c r="T27" s="121" t="e">
        <f>IF('Expense EURO'!#REF!=TOTAL!$U$1,'Expense EURO'!#REF!,"")</f>
        <v>#REF!</v>
      </c>
      <c r="U27" s="122" t="e">
        <f>IF('Expense CAD'!#REF!=TOTAL!$U$1,'Expense CAD'!#REF!,"")</f>
        <v>#REF!</v>
      </c>
      <c r="V27" s="122" t="e">
        <f>IF('Expense MXN'!#REF!=TOTAL!$U$1,'Expense MXN'!#REF!,"")</f>
        <v>#REF!</v>
      </c>
      <c r="W27" s="123" t="e">
        <f>IF('Expense MAD'!#REF!=TOTAL!$U$1,'Expense MAD'!#REF!,"")</f>
        <v>#REF!</v>
      </c>
    </row>
    <row r="28" spans="5:23">
      <c r="E28" s="121" t="e">
        <f>IF('Expense EURO'!#REF!=TOTAL!$F$1,'Expense EURO'!#REF!,"")</f>
        <v>#REF!</v>
      </c>
      <c r="F28" s="122" t="e">
        <f>IF('Expense CAD'!#REF!=TOTAL!$F$1,'Expense CAD'!#REF!,"")</f>
        <v>#REF!</v>
      </c>
      <c r="G28" s="122" t="e">
        <f>IF('Expense MXN'!#REF!=TOTAL!$F$1,'Expense MXN'!#REF!,"")</f>
        <v>#REF!</v>
      </c>
      <c r="H28" s="123" t="e">
        <f>IF('Expense MAD'!#REF!=TOTAL!$F$1,'Expense MAD'!#REF!,"")</f>
        <v>#REF!</v>
      </c>
      <c r="J28" s="121" t="e">
        <f>IF('Expense EURO'!#REF!=TOTAL!$K$1,'Expense EURO'!#REF!,"")</f>
        <v>#REF!</v>
      </c>
      <c r="K28" s="122" t="e">
        <f>IF('Expense CAD'!#REF!=TOTAL!$K$1,'Expense CAD'!#REF!,"")</f>
        <v>#REF!</v>
      </c>
      <c r="L28" s="122" t="e">
        <f>IF('Expense MXN'!#REF!=TOTAL!$K$1,'Expense MXN'!#REF!,"")</f>
        <v>#REF!</v>
      </c>
      <c r="M28" s="123" t="e">
        <f>IF('Expense MAD'!#REF!=TOTAL!$K$1,'Expense MAD'!#REF!,"")</f>
        <v>#REF!</v>
      </c>
      <c r="O28" s="121" t="e">
        <f>IF('Expense EURO'!#REF!=TOTAL!$P$1,'Expense EURO'!#REF!,"")</f>
        <v>#REF!</v>
      </c>
      <c r="P28" s="122" t="e">
        <f>IF('Expense CAD'!#REF!=TOTAL!$P$1,'Expense CAD'!#REF!,"")</f>
        <v>#REF!</v>
      </c>
      <c r="Q28" s="122" t="e">
        <f>IF('Expense MXN'!#REF!=TOTAL!$P$1,'Expense MXN'!#REF!,"")</f>
        <v>#REF!</v>
      </c>
      <c r="R28" s="123" t="e">
        <f>IF('Expense MAD'!#REF!=TOTAL!$P$1,'Expense MAD'!#REF!,"")</f>
        <v>#REF!</v>
      </c>
      <c r="T28" s="121" t="e">
        <f>IF('Expense EURO'!#REF!=TOTAL!$U$1,'Expense EURO'!#REF!,"")</f>
        <v>#REF!</v>
      </c>
      <c r="U28" s="122" t="e">
        <f>IF('Expense CAD'!#REF!=TOTAL!$U$1,'Expense CAD'!#REF!,"")</f>
        <v>#REF!</v>
      </c>
      <c r="V28" s="122" t="e">
        <f>IF('Expense MXN'!#REF!=TOTAL!$U$1,'Expense MXN'!#REF!,"")</f>
        <v>#REF!</v>
      </c>
      <c r="W28" s="123" t="e">
        <f>IF('Expense MAD'!#REF!=TOTAL!$U$1,'Expense MAD'!#REF!,"")</f>
        <v>#REF!</v>
      </c>
    </row>
    <row r="29" spans="5:23">
      <c r="E29" s="121" t="e">
        <f>IF('Expense EURO'!#REF!=TOTAL!$F$1,'Expense EURO'!#REF!,"")</f>
        <v>#REF!</v>
      </c>
      <c r="F29" s="122" t="e">
        <f>IF('Expense CAD'!#REF!=TOTAL!$F$1,'Expense CAD'!#REF!,"")</f>
        <v>#REF!</v>
      </c>
      <c r="G29" s="122" t="e">
        <f>IF('Expense MXN'!#REF!=TOTAL!$F$1,'Expense MXN'!#REF!,"")</f>
        <v>#REF!</v>
      </c>
      <c r="H29" s="123" t="e">
        <f>IF('Expense MAD'!#REF!=TOTAL!$F$1,'Expense MAD'!#REF!,"")</f>
        <v>#REF!</v>
      </c>
      <c r="J29" s="121" t="e">
        <f>IF('Expense EURO'!#REF!=TOTAL!$K$1,'Expense EURO'!#REF!,"")</f>
        <v>#REF!</v>
      </c>
      <c r="K29" s="122" t="e">
        <f>IF('Expense CAD'!#REF!=TOTAL!$K$1,'Expense CAD'!#REF!,"")</f>
        <v>#REF!</v>
      </c>
      <c r="L29" s="122" t="e">
        <f>IF('Expense MXN'!#REF!=TOTAL!$K$1,'Expense MXN'!#REF!,"")</f>
        <v>#REF!</v>
      </c>
      <c r="M29" s="123" t="e">
        <f>IF('Expense MAD'!#REF!=TOTAL!$K$1,'Expense MAD'!#REF!,"")</f>
        <v>#REF!</v>
      </c>
      <c r="O29" s="121" t="e">
        <f>IF('Expense EURO'!#REF!=TOTAL!$P$1,'Expense EURO'!#REF!,"")</f>
        <v>#REF!</v>
      </c>
      <c r="P29" s="122" t="e">
        <f>IF('Expense CAD'!#REF!=TOTAL!$P$1,'Expense CAD'!#REF!,"")</f>
        <v>#REF!</v>
      </c>
      <c r="Q29" s="122" t="e">
        <f>IF('Expense MXN'!#REF!=TOTAL!$P$1,'Expense MXN'!#REF!,"")</f>
        <v>#REF!</v>
      </c>
      <c r="R29" s="123" t="e">
        <f>IF('Expense MAD'!#REF!=TOTAL!$P$1,'Expense MAD'!#REF!,"")</f>
        <v>#REF!</v>
      </c>
      <c r="T29" s="121" t="e">
        <f>IF('Expense EURO'!#REF!=TOTAL!$U$1,'Expense EURO'!#REF!,"")</f>
        <v>#REF!</v>
      </c>
      <c r="U29" s="122" t="e">
        <f>IF('Expense CAD'!#REF!=TOTAL!$U$1,'Expense CAD'!#REF!,"")</f>
        <v>#REF!</v>
      </c>
      <c r="V29" s="122" t="e">
        <f>IF('Expense MXN'!#REF!=TOTAL!$U$1,'Expense MXN'!#REF!,"")</f>
        <v>#REF!</v>
      </c>
      <c r="W29" s="123" t="e">
        <f>IF('Expense MAD'!#REF!=TOTAL!$U$1,'Expense MAD'!#REF!,"")</f>
        <v>#REF!</v>
      </c>
    </row>
    <row r="30" spans="5:23">
      <c r="E30" s="124" t="e">
        <f>IF('Expense EURO'!#REF!=TOTAL!$F$1,'Expense EURO'!#REF!,"")</f>
        <v>#REF!</v>
      </c>
      <c r="F30" s="125" t="e">
        <f>IF('Expense CAD'!#REF!=TOTAL!$F$1,'Expense CAD'!#REF!,"")</f>
        <v>#REF!</v>
      </c>
      <c r="G30" s="125" t="e">
        <f>IF('Expense MXN'!#REF!=TOTAL!$F$1,'Expense MXN'!#REF!,"")</f>
        <v>#REF!</v>
      </c>
      <c r="H30" s="126" t="e">
        <f>IF('Expense MAD'!#REF!=TOTAL!$F$1,'Expense MAD'!#REF!,"")</f>
        <v>#REF!</v>
      </c>
      <c r="J30" s="124" t="e">
        <f>IF('Expense EURO'!#REF!=TOTAL!$K$1,'Expense EURO'!#REF!,"")</f>
        <v>#REF!</v>
      </c>
      <c r="K30" s="125" t="e">
        <f>IF('Expense CAD'!#REF!=TOTAL!$K$1,'Expense CAD'!#REF!,"")</f>
        <v>#REF!</v>
      </c>
      <c r="L30" s="125" t="e">
        <f>IF('Expense MXN'!#REF!=TOTAL!$K$1,'Expense MXN'!#REF!,"")</f>
        <v>#REF!</v>
      </c>
      <c r="M30" s="126" t="e">
        <f>IF('Expense MAD'!#REF!=TOTAL!$K$1,'Expense MAD'!#REF!,"")</f>
        <v>#REF!</v>
      </c>
      <c r="O30" s="124" t="e">
        <f>IF('Expense EURO'!#REF!=TOTAL!$P$1,'Expense EURO'!#REF!,"")</f>
        <v>#REF!</v>
      </c>
      <c r="P30" s="125" t="e">
        <f>IF('Expense CAD'!#REF!=TOTAL!$P$1,'Expense CAD'!#REF!,"")</f>
        <v>#REF!</v>
      </c>
      <c r="Q30" s="125" t="e">
        <f>IF('Expense MXN'!#REF!=TOTAL!$P$1,'Expense MXN'!#REF!,"")</f>
        <v>#REF!</v>
      </c>
      <c r="R30" s="126" t="e">
        <f>IF('Expense MAD'!#REF!=TOTAL!$P$1,'Expense MAD'!#REF!,"")</f>
        <v>#REF!</v>
      </c>
      <c r="T30" s="124" t="e">
        <f>IF('Expense EURO'!#REF!=TOTAL!$U$1,'Expense EURO'!#REF!,"")</f>
        <v>#REF!</v>
      </c>
      <c r="U30" s="125" t="e">
        <f>IF('Expense CAD'!#REF!=TOTAL!$U$1,'Expense CAD'!#REF!,"")</f>
        <v>#REF!</v>
      </c>
      <c r="V30" s="125" t="e">
        <f>IF('Expense MXN'!#REF!=TOTAL!$U$1,'Expense MXN'!#REF!,"")</f>
        <v>#REF!</v>
      </c>
      <c r="W30" s="126" t="e">
        <f>IF('Expense MAD'!#REF!=TOTAL!$U$1,'Expense MAD'!#REF!,"")</f>
        <v>#REF!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Expense EURO</vt:lpstr>
      <vt:lpstr>Expense MAD</vt:lpstr>
      <vt:lpstr>Expense CAD</vt:lpstr>
      <vt:lpstr>Expense MXN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Simonetta Gallucci</dc:creator>
  <cp:keywords/>
  <dc:description/>
  <cp:lastModifiedBy>Simonetta</cp:lastModifiedBy>
  <cp:revision/>
  <cp:lastPrinted>2014-12-02T14:54:06Z</cp:lastPrinted>
  <dcterms:created xsi:type="dcterms:W3CDTF">2013-11-13T16:07:28Z</dcterms:created>
  <dcterms:modified xsi:type="dcterms:W3CDTF">2014-12-02T15:05:11Z</dcterms:modified>
</cp:coreProperties>
</file>