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65" yWindow="0" windowWidth="25440" windowHeight="15990" tabRatio="433"/>
  </bookViews>
  <sheets>
    <sheet name="Nota Spese Euro" sheetId="1" r:id="rId1"/>
    <sheet name="Nota Spese Svizzera" sheetId="5" r:id="rId2"/>
  </sheets>
  <definedNames>
    <definedName name="_xlnm.Print_Area" localSheetId="0">'Nota Spese Euro'!$A$1:$S$24</definedName>
    <definedName name="_xlnm.Print_Area" localSheetId="1">'Nota Spese Svizzera'!$A$1:$R$23</definedName>
    <definedName name="_xlnm.Print_Titles" localSheetId="0">'Nota Spese Euro'!$7:$10</definedName>
    <definedName name="_xlnm.Print_Titles" localSheetId="1">'Nota Spese Svizzera'!$1:$10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5"/>
  <c r="R3"/>
  <c r="R1"/>
  <c r="H13" i="1"/>
  <c r="H7"/>
  <c r="P1"/>
  <c r="H15" i="5"/>
  <c r="N15"/>
  <c r="N16"/>
  <c r="P18"/>
  <c r="H18"/>
  <c r="N18"/>
  <c r="P17"/>
  <c r="H17"/>
  <c r="N17"/>
  <c r="P16"/>
  <c r="H16"/>
  <c r="P15"/>
  <c r="P14"/>
  <c r="H14"/>
  <c r="N14"/>
  <c r="P13"/>
  <c r="H13"/>
  <c r="N13"/>
  <c r="H12"/>
  <c r="N12"/>
  <c r="H11"/>
  <c r="N11"/>
  <c r="H7"/>
  <c r="I7"/>
  <c r="J7"/>
  <c r="K7"/>
  <c r="L7"/>
  <c r="M7"/>
  <c r="O7"/>
  <c r="G7"/>
  <c r="P1"/>
  <c r="P3"/>
  <c r="P5"/>
  <c r="G7" i="1"/>
  <c r="O7"/>
  <c r="P3"/>
  <c r="M7"/>
  <c r="L7"/>
  <c r="K7"/>
  <c r="J7"/>
  <c r="I7"/>
  <c r="H12"/>
  <c r="H11"/>
  <c r="N11"/>
  <c r="N7"/>
  <c r="P7"/>
  <c r="N13"/>
  <c r="H18"/>
  <c r="H17"/>
  <c r="H16"/>
  <c r="H15"/>
  <c r="N15"/>
  <c r="H14"/>
  <c r="N16"/>
  <c r="N12"/>
  <c r="N18"/>
  <c r="N17"/>
  <c r="N14"/>
  <c r="P18"/>
  <c r="P17"/>
  <c r="N7" i="5"/>
  <c r="P7"/>
  <c r="M1"/>
  <c r="M1" i="1"/>
  <c r="P5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<sst xmlns="http://schemas.openxmlformats.org/spreadsheetml/2006/main" count="100" uniqueCount="56">
  <si>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</si>
  <si>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</si>
  <si>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</si>
  <si>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</si>
  <si>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</si>
  <si>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</si>
  <si>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</si>
  <si>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</si>
  <si>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</si>
  <si>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</si>
  <si>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</si>
  <si>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</si>
  <si>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</si>
  <si>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</si>
  <si>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</si>
  <si>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</si>
  <si>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</si>
  <si>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</si>
  <si>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</si>
  <si>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</si>
  <si>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</si>
  <si>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</si>
  <si>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</si>
  <si>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</si>
  <si>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</si>
  <si>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</si>
  <si>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</si>
  <si>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</si>
  <si>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</si>
  <si>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</si>
  <si>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</si>
  <si>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</si>
  <si>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</si>
  <si>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</si>
  <si>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</si>
  <si>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</si>
  <si>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</si>
  <si>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</si>
  <si>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</si>
  <si>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</si>
  <si>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</si>
  <si>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</si>
  <si>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</si>
  <si>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</si>
  <si>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Marco Bettini</t>
  </si>
  <si>
    <t>Autostrada</t>
  </si>
  <si>
    <t>Pranzo</t>
  </si>
  <si>
    <t>Tutkry</t>
  </si>
  <si>
    <t>Novembre</t>
  </si>
  <si>
    <t>Polizia Zurigo</t>
  </si>
  <si>
    <t>Milano-Zurigo</t>
  </si>
  <si>
    <t>Milano</t>
  </si>
  <si>
    <t>CHF</t>
  </si>
  <si>
    <t>Autostrada/Pranzo</t>
  </si>
  <si>
    <t>11_01</t>
  </si>
  <si>
    <t>11_02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</si>
</sst>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hair">
        <color rgb="FF000000"/>
      </bottom>
      <diagonal/>
    </border>
  </borders>
  <cellStyleXfs count="132">
    <xf numFmtId="0" fontId="0" fillId="0" borderId="0"/>
    <xf numFmtId="164" fontId="6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64" fontId="1" fillId="3" borderId="23" xfId="1" applyFont="1" applyFill="1" applyBorder="1" applyAlignment="1" applyProtection="1">
      <alignment horizontal="right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</xf>
    <xf numFmtId="169" fontId="1" fillId="6" borderId="25" xfId="0" applyNumberFormat="1" applyFont="1" applyFill="1" applyBorder="1" applyAlignment="1" applyProtection="1">
      <alignment horizontal="center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70" fontId="1" fillId="0" borderId="20" xfId="0" applyNumberFormat="1" applyFont="1" applyBorder="1" applyAlignment="1" applyProtection="1">
      <alignment horizontal="center" vertical="center"/>
      <protection locked="0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1" xfId="0" applyFont="1" applyFill="1" applyBorder="1" applyAlignment="1" applyProtection="1">
      <alignment horizontal="center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56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9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right" vertical="center" wrapText="1"/>
    </xf>
    <xf numFmtId="40" fontId="2" fillId="0" borderId="63" xfId="0" applyNumberFormat="1" applyFont="1" applyBorder="1" applyAlignment="1" applyProtection="1">
      <alignment vertical="center"/>
    </xf>
    <xf numFmtId="0" fontId="2" fillId="0" borderId="63" xfId="0" applyFont="1" applyBorder="1" applyAlignment="1" applyProtection="1">
      <alignment vertical="center"/>
    </xf>
    <xf numFmtId="0" fontId="2" fillId="0" borderId="63" xfId="0" applyFont="1" applyBorder="1" applyAlignment="1" applyProtection="1">
      <alignment horizontal="right" vertical="center"/>
    </xf>
    <xf numFmtId="0" fontId="1" fillId="9" borderId="64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6" xfId="0" applyNumberFormat="1" applyFont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vertical="center"/>
      <protection locked="0"/>
    </xf>
    <xf numFmtId="171" fontId="1" fillId="0" borderId="56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1" fillId="0" borderId="75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4" fontId="1" fillId="0" borderId="44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2" fillId="7" borderId="39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38" fontId="1" fillId="2" borderId="40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</cellXfs>
  <cellStyles count="132">
    <cellStyle name="Euro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4"/>
  <sheetViews>
    <sheetView tabSelected="1" view="pageBreakPreview" zoomScale="50" zoomScaleSheetLayoutView="50" workbookViewId="0">
      <pane ySplit="5" topLeftCell="A6" activePane="bottomLeft" state="frozen"/>
      <selection pane="bottomLeft" activeCell="I16" sqref="I16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0.42578125" style="2" customWidth="1"/>
    <col min="4" max="4" width="36" style="2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14" t="s">
        <v>0</v>
      </c>
      <c r="C1" s="114"/>
      <c r="D1" s="114"/>
      <c r="E1" s="115" t="s">
        <v>44</v>
      </c>
      <c r="F1" s="115"/>
      <c r="G1" s="45" t="s">
        <v>48</v>
      </c>
      <c r="H1" s="96" t="s">
        <v>54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204.37209720972101</v>
      </c>
      <c r="Q1" s="3" t="s">
        <v>28</v>
      </c>
    </row>
    <row r="2" spans="1:19" s="8" customFormat="1" ht="35.25" customHeight="1">
      <c r="A2" s="4"/>
      <c r="B2" s="116" t="s">
        <v>2</v>
      </c>
      <c r="C2" s="116"/>
      <c r="D2" s="116"/>
      <c r="E2" s="115"/>
      <c r="F2" s="115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16" t="s">
        <v>26</v>
      </c>
      <c r="C3" s="116"/>
      <c r="D3" s="116"/>
      <c r="E3" s="115" t="s">
        <v>28</v>
      </c>
      <c r="F3" s="115"/>
      <c r="N3" s="10" t="s">
        <v>4</v>
      </c>
      <c r="O3" s="11"/>
      <c r="P3" s="12">
        <f>+O7</f>
        <v>184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7"/>
      <c r="D5" s="20"/>
      <c r="E5" s="53">
        <v>2</v>
      </c>
      <c r="F5" s="14"/>
      <c r="G5" s="10" t="s">
        <v>7</v>
      </c>
      <c r="H5" s="21">
        <v>1.6020000000000001</v>
      </c>
      <c r="N5" s="119" t="s">
        <v>8</v>
      </c>
      <c r="O5" s="119"/>
      <c r="P5" s="22">
        <f>P1-P2-P3-P4</f>
        <v>20.372097209721005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6"/>
      <c r="B7" s="47"/>
      <c r="C7" s="47"/>
      <c r="D7" s="48" t="s">
        <v>29</v>
      </c>
      <c r="E7" s="122" t="s">
        <v>11</v>
      </c>
      <c r="F7" s="123"/>
      <c r="G7" s="25">
        <f t="shared" ref="G7:O7" si="0">SUM(G11:G18)</f>
        <v>556</v>
      </c>
      <c r="H7" s="25">
        <f t="shared" si="0"/>
        <v>80.172097209720988</v>
      </c>
      <c r="I7" s="59">
        <f t="shared" si="0"/>
        <v>10.199999999999999</v>
      </c>
      <c r="J7" s="64">
        <f t="shared" si="0"/>
        <v>0</v>
      </c>
      <c r="K7" s="60">
        <f t="shared" si="0"/>
        <v>0</v>
      </c>
      <c r="L7" s="60">
        <f t="shared" si="0"/>
        <v>114</v>
      </c>
      <c r="M7" s="60">
        <f t="shared" si="0"/>
        <v>0</v>
      </c>
      <c r="N7" s="60">
        <f t="shared" si="0"/>
        <v>204.37209720972101</v>
      </c>
      <c r="O7" s="61">
        <f t="shared" si="0"/>
        <v>184</v>
      </c>
      <c r="P7" s="13">
        <f>+N7-SUM(I7:M7)</f>
        <v>80.172097209721002</v>
      </c>
    </row>
    <row r="8" spans="1:19" ht="36" customHeight="1" thickTop="1" thickBot="1">
      <c r="A8" s="100"/>
      <c r="B8" s="58"/>
      <c r="C8" s="102" t="s">
        <v>13</v>
      </c>
      <c r="D8" s="104" t="s">
        <v>25</v>
      </c>
      <c r="E8" s="103" t="s">
        <v>14</v>
      </c>
      <c r="F8" s="105" t="s">
        <v>34</v>
      </c>
      <c r="G8" s="106" t="s">
        <v>15</v>
      </c>
      <c r="H8" s="107" t="s">
        <v>16</v>
      </c>
      <c r="I8" s="112" t="s">
        <v>37</v>
      </c>
      <c r="J8" s="112" t="s">
        <v>39</v>
      </c>
      <c r="K8" s="112" t="s">
        <v>38</v>
      </c>
      <c r="L8" s="120" t="s">
        <v>35</v>
      </c>
      <c r="M8" s="121"/>
      <c r="N8" s="98" t="s">
        <v>17</v>
      </c>
      <c r="O8" s="110" t="s">
        <v>18</v>
      </c>
      <c r="P8" s="97" t="s">
        <v>19</v>
      </c>
      <c r="R8" s="2"/>
    </row>
    <row r="9" spans="1:19" ht="36" customHeight="1" thickTop="1" thickBot="1">
      <c r="A9" s="101"/>
      <c r="B9" s="58" t="s">
        <v>12</v>
      </c>
      <c r="C9" s="103"/>
      <c r="D9" s="103"/>
      <c r="E9" s="103"/>
      <c r="F9" s="105"/>
      <c r="G9" s="106"/>
      <c r="H9" s="108"/>
      <c r="I9" s="113" t="s">
        <v>37</v>
      </c>
      <c r="J9" s="113"/>
      <c r="K9" s="113" t="s">
        <v>36</v>
      </c>
      <c r="L9" s="124" t="s">
        <v>23</v>
      </c>
      <c r="M9" s="117" t="s">
        <v>24</v>
      </c>
      <c r="N9" s="99"/>
      <c r="O9" s="111"/>
      <c r="P9" s="97"/>
      <c r="R9" s="2"/>
    </row>
    <row r="10" spans="1:19" ht="37.5" customHeight="1" thickTop="1" thickBot="1">
      <c r="A10" s="101"/>
      <c r="B10" s="49"/>
      <c r="C10" s="103"/>
      <c r="D10" s="103"/>
      <c r="E10" s="103"/>
      <c r="F10" s="105"/>
      <c r="G10" s="26" t="s">
        <v>20</v>
      </c>
      <c r="H10" s="109"/>
      <c r="I10" s="113"/>
      <c r="J10" s="113"/>
      <c r="K10" s="113"/>
      <c r="L10" s="125"/>
      <c r="M10" s="118"/>
      <c r="N10" s="99"/>
      <c r="O10" s="111"/>
      <c r="P10" s="97"/>
      <c r="R10" s="2"/>
    </row>
    <row r="11" spans="1:19" ht="30" customHeight="1" thickTop="1">
      <c r="A11" s="27">
        <v>1</v>
      </c>
      <c r="B11" s="28">
        <v>41961</v>
      </c>
      <c r="C11" s="29" t="s">
        <v>49</v>
      </c>
      <c r="D11" s="43" t="s">
        <v>45</v>
      </c>
      <c r="E11" s="63" t="s">
        <v>50</v>
      </c>
      <c r="F11" s="63" t="s">
        <v>51</v>
      </c>
      <c r="G11" s="92">
        <v>556</v>
      </c>
      <c r="H11" s="93">
        <f>IF($E$3="si",($H$5/$H$6*G11),IF($E$3="no",G11*$H$4,0))</f>
        <v>80.172097209720988</v>
      </c>
      <c r="I11" s="65">
        <v>10.199999999999999</v>
      </c>
      <c r="J11" s="65"/>
      <c r="K11" s="34"/>
      <c r="L11" s="35"/>
      <c r="M11" s="36"/>
      <c r="N11" s="38">
        <f t="shared" ref="N11:N18" si="1">SUM(H11:M11)</f>
        <v>90.372097209720991</v>
      </c>
      <c r="O11" s="39">
        <v>70</v>
      </c>
      <c r="P11" s="40"/>
      <c r="R11" s="2"/>
    </row>
    <row r="12" spans="1:19" ht="30" customHeight="1">
      <c r="A12" s="41">
        <v>2</v>
      </c>
      <c r="B12" s="28">
        <v>41971</v>
      </c>
      <c r="C12" s="29"/>
      <c r="D12" s="43" t="s">
        <v>46</v>
      </c>
      <c r="E12" s="63"/>
      <c r="F12" s="63" t="s">
        <v>51</v>
      </c>
      <c r="G12" s="92"/>
      <c r="H12" s="93">
        <f>IF($E$3="si",($H$5/$H$6*G12),IF($E$3="no",G12*$H$4,0))</f>
        <v>0</v>
      </c>
      <c r="I12" s="65"/>
      <c r="J12" s="65"/>
      <c r="K12" s="34"/>
      <c r="L12" s="35">
        <v>114</v>
      </c>
      <c r="M12" s="36"/>
      <c r="N12" s="38">
        <f t="shared" si="1"/>
        <v>114</v>
      </c>
      <c r="O12" s="42">
        <v>114</v>
      </c>
      <c r="P12" s="40"/>
      <c r="R12" s="2"/>
    </row>
    <row r="13" spans="1:19" ht="30" customHeight="1">
      <c r="A13" s="41">
        <v>3</v>
      </c>
      <c r="B13" s="28"/>
      <c r="C13" s="29"/>
      <c r="D13" s="29"/>
      <c r="E13" s="63"/>
      <c r="F13" s="63"/>
      <c r="G13" s="92"/>
      <c r="H13" s="93">
        <f>IF($E$3="si",($H$5/$H$6*G13),IF($E$3="no",G13*$H$4,0))</f>
        <v>0</v>
      </c>
      <c r="I13" s="65"/>
      <c r="J13" s="65"/>
      <c r="K13" s="34"/>
      <c r="L13" s="35"/>
      <c r="M13" s="36"/>
      <c r="N13" s="38">
        <f t="shared" si="1"/>
        <v>0</v>
      </c>
      <c r="O13" s="42"/>
      <c r="P13" s="40"/>
      <c r="R13" s="2"/>
    </row>
    <row r="14" spans="1:19" ht="30" customHeight="1">
      <c r="A14" s="41">
        <v>4</v>
      </c>
      <c r="B14" s="28"/>
      <c r="C14" s="29"/>
      <c r="D14" s="29"/>
      <c r="E14" s="63"/>
      <c r="F14" s="63"/>
      <c r="G14" s="92"/>
      <c r="H14" s="93">
        <f t="shared" ref="H14:H18" si="2">IF($E$3="si",($H$5/$H$6*G14),IF($E$3="no",G14*$H$4,0))</f>
        <v>0</v>
      </c>
      <c r="I14" s="65"/>
      <c r="J14" s="65"/>
      <c r="K14" s="34"/>
      <c r="L14" s="35"/>
      <c r="M14" s="36"/>
      <c r="N14" s="38">
        <f t="shared" si="1"/>
        <v>0</v>
      </c>
      <c r="O14" s="42"/>
      <c r="P14" s="40"/>
      <c r="R14" s="2"/>
    </row>
    <row r="15" spans="1:19" ht="30" customHeight="1">
      <c r="A15" s="41">
        <v>5</v>
      </c>
      <c r="B15" s="28"/>
      <c r="C15" s="29"/>
      <c r="D15" s="29"/>
      <c r="E15" s="63"/>
      <c r="F15" s="63"/>
      <c r="G15" s="92"/>
      <c r="H15" s="93">
        <f t="shared" si="2"/>
        <v>0</v>
      </c>
      <c r="I15" s="65"/>
      <c r="J15" s="65"/>
      <c r="K15" s="34"/>
      <c r="L15" s="35"/>
      <c r="M15" s="36"/>
      <c r="N15" s="38">
        <f t="shared" si="1"/>
        <v>0</v>
      </c>
      <c r="O15" s="42"/>
      <c r="P15" s="40"/>
      <c r="R15" s="2"/>
    </row>
    <row r="16" spans="1:19" ht="30" customHeight="1">
      <c r="A16" s="41">
        <v>6</v>
      </c>
      <c r="B16" s="28"/>
      <c r="C16" s="29"/>
      <c r="D16" s="29"/>
      <c r="E16" s="63"/>
      <c r="F16" s="63"/>
      <c r="G16" s="92"/>
      <c r="H16" s="93">
        <f t="shared" si="2"/>
        <v>0</v>
      </c>
      <c r="I16" s="65"/>
      <c r="J16" s="65"/>
      <c r="K16" s="34"/>
      <c r="L16" s="35"/>
      <c r="M16" s="36"/>
      <c r="N16" s="38">
        <f t="shared" si="1"/>
        <v>0</v>
      </c>
      <c r="O16" s="42"/>
      <c r="P16" s="40"/>
      <c r="R16" s="2"/>
    </row>
    <row r="17" spans="1:18" ht="30" customHeight="1">
      <c r="A17" s="41">
        <v>7</v>
      </c>
      <c r="B17" s="28"/>
      <c r="C17" s="29"/>
      <c r="D17" s="43"/>
      <c r="E17" s="63"/>
      <c r="F17" s="63"/>
      <c r="G17" s="92"/>
      <c r="H17" s="93">
        <f t="shared" si="2"/>
        <v>0</v>
      </c>
      <c r="I17" s="65"/>
      <c r="J17" s="65"/>
      <c r="K17" s="34"/>
      <c r="L17" s="35"/>
      <c r="N17" s="38">
        <f t="shared" si="1"/>
        <v>0</v>
      </c>
      <c r="O17" s="42"/>
      <c r="P17" s="40" t="str">
        <f t="shared" ref="P17:P18" si="3">IF($F17="Milano","X","")</f>
        <v/>
      </c>
      <c r="R17" s="2"/>
    </row>
    <row r="18" spans="1:18" ht="30" customHeight="1">
      <c r="A18" s="41">
        <v>8</v>
      </c>
      <c r="B18" s="28"/>
      <c r="C18" s="29"/>
      <c r="D18" s="43"/>
      <c r="E18" s="63"/>
      <c r="F18" s="63"/>
      <c r="G18" s="92"/>
      <c r="H18" s="93">
        <f t="shared" si="2"/>
        <v>0</v>
      </c>
      <c r="I18" s="65"/>
      <c r="J18" s="65"/>
      <c r="K18" s="34"/>
      <c r="L18" s="35"/>
      <c r="M18" s="36"/>
      <c r="N18" s="38">
        <f t="shared" si="1"/>
        <v>0</v>
      </c>
      <c r="O18" s="42"/>
      <c r="P18" s="40" t="str">
        <f t="shared" si="3"/>
        <v/>
      </c>
      <c r="R18" s="2"/>
    </row>
    <row r="20" spans="1:18">
      <c r="A20" s="54"/>
      <c r="B20" s="55"/>
      <c r="C20" s="55"/>
      <c r="D20" s="55"/>
      <c r="E20" s="55"/>
      <c r="F20" s="55"/>
      <c r="G20" s="55"/>
      <c r="H20" s="55"/>
      <c r="I20" s="55"/>
      <c r="J20" s="94"/>
      <c r="K20" s="94"/>
      <c r="L20" s="55"/>
      <c r="M20" s="55"/>
      <c r="N20" s="55"/>
      <c r="O20" s="55"/>
      <c r="P20" s="94"/>
      <c r="Q20" s="3"/>
    </row>
    <row r="21" spans="1:18">
      <c r="A21" s="76"/>
      <c r="B21" s="77"/>
      <c r="C21" s="78"/>
      <c r="D21" s="79"/>
      <c r="E21" s="79"/>
      <c r="F21" s="80"/>
      <c r="G21" s="81"/>
      <c r="H21" s="82"/>
      <c r="I21" s="83"/>
      <c r="J21" s="94"/>
      <c r="K21" s="94"/>
      <c r="L21" s="83"/>
      <c r="M21" s="83"/>
      <c r="N21" s="84"/>
      <c r="O21" s="85"/>
      <c r="P21" s="94"/>
      <c r="Q21" s="3"/>
    </row>
    <row r="22" spans="1:18">
      <c r="A22" s="54"/>
      <c r="B22" s="70" t="s">
        <v>41</v>
      </c>
      <c r="C22" s="70"/>
      <c r="D22" s="70"/>
      <c r="E22" s="55"/>
      <c r="F22" s="55"/>
      <c r="G22" s="70" t="s">
        <v>43</v>
      </c>
      <c r="H22" s="70"/>
      <c r="I22" s="70"/>
      <c r="J22" s="94"/>
      <c r="K22" s="94"/>
      <c r="L22" s="70" t="s">
        <v>42</v>
      </c>
      <c r="M22" s="70"/>
      <c r="N22" s="70"/>
      <c r="O22" s="55"/>
      <c r="P22" s="94"/>
      <c r="Q22" s="3"/>
    </row>
    <row r="23" spans="1:18">
      <c r="A23" s="54"/>
      <c r="B23" s="55"/>
      <c r="C23" s="55"/>
      <c r="D23" s="55"/>
      <c r="E23" s="55"/>
      <c r="F23" s="55"/>
      <c r="G23" s="55"/>
      <c r="H23" s="55"/>
      <c r="I23" s="55"/>
      <c r="J23" s="94"/>
      <c r="K23" s="94"/>
      <c r="L23" s="55"/>
      <c r="M23" s="55"/>
      <c r="N23" s="55"/>
      <c r="O23" s="55"/>
      <c r="P23" s="94"/>
      <c r="Q23" s="3"/>
    </row>
    <row r="24" spans="1:18">
      <c r="A24" s="54"/>
      <c r="B24" s="55"/>
      <c r="C24" s="55"/>
      <c r="D24" s="55"/>
      <c r="E24" s="55"/>
      <c r="F24" s="55"/>
      <c r="G24" s="55"/>
      <c r="H24" s="55"/>
      <c r="I24" s="55"/>
      <c r="J24" s="94"/>
      <c r="K24" s="94"/>
      <c r="L24" s="55"/>
      <c r="M24" s="55"/>
      <c r="N24" s="55"/>
      <c r="O24" s="55"/>
      <c r="P24" s="94"/>
      <c r="Q24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decimal" operator="greaterThanOrEqual" allowBlank="1" showErrorMessage="1" errorTitle="Valore" error="Inserire un numero maggiore o uguale a 0 (zero)!" sqref="H21:M21 M11:M16 M18 L11:L18 H11:K11 K17:K18 H12:J18">
      <formula1>0</formula1>
      <formula2>0</formula2>
    </dataValidation>
    <dataValidation type="textLength" operator="greaterThan" allowBlank="1" showErrorMessage="1" sqref="D21:E21 F17:F18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">
      <formula1>36831</formula1>
      <formula2>0</formula2>
    </dataValidation>
    <dataValidation type="textLength" operator="greaterThan" allowBlank="1" sqref="C21 D11: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23"/>
  <sheetViews>
    <sheetView view="pageBreakPreview" zoomScale="50" zoomScaleNormal="75" zoomScaleSheetLayoutView="50" zoomScalePageLayoutView="75" workbookViewId="0">
      <pane ySplit="5" topLeftCell="A6" activePane="bottomLeft" state="frozen"/>
      <selection pane="bottomLeft" activeCell="K24" sqref="K24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29.42578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14" t="s">
        <v>0</v>
      </c>
      <c r="C1" s="114"/>
      <c r="D1" s="115" t="s">
        <v>44</v>
      </c>
      <c r="E1" s="115"/>
      <c r="F1" s="45">
        <v>41944</v>
      </c>
      <c r="G1" s="96" t="s">
        <v>55</v>
      </c>
      <c r="L1" s="8" t="s">
        <v>31</v>
      </c>
      <c r="M1" s="3">
        <f>+P1-N7</f>
        <v>0</v>
      </c>
      <c r="N1" s="5" t="s">
        <v>1</v>
      </c>
      <c r="O1" s="6"/>
      <c r="P1" s="51">
        <f>SUM(H7:M7)</f>
        <v>101.4</v>
      </c>
      <c r="Q1" s="3" t="s">
        <v>28</v>
      </c>
      <c r="R1" s="144">
        <f>R11</f>
        <v>85.4</v>
      </c>
    </row>
    <row r="2" spans="1:18" s="8" customFormat="1" ht="57.75" customHeight="1">
      <c r="A2" s="4"/>
      <c r="B2" s="116" t="s">
        <v>2</v>
      </c>
      <c r="C2" s="116"/>
      <c r="D2" s="115"/>
      <c r="E2" s="115"/>
      <c r="F2" s="9"/>
      <c r="G2" s="9"/>
      <c r="N2" s="10" t="s">
        <v>3</v>
      </c>
      <c r="O2" s="11"/>
      <c r="P2" s="12"/>
      <c r="Q2" s="3" t="s">
        <v>27</v>
      </c>
      <c r="R2" s="144"/>
    </row>
    <row r="3" spans="1:18" s="8" customFormat="1" ht="35.25" customHeight="1">
      <c r="A3" s="4"/>
      <c r="B3" s="116" t="s">
        <v>26</v>
      </c>
      <c r="C3" s="116"/>
      <c r="D3" s="115" t="s">
        <v>28</v>
      </c>
      <c r="E3" s="115"/>
      <c r="N3" s="10" t="s">
        <v>4</v>
      </c>
      <c r="O3" s="11"/>
      <c r="P3" s="56">
        <f>+O7</f>
        <v>101.4</v>
      </c>
      <c r="Q3" s="13"/>
      <c r="R3" s="144">
        <f>R11</f>
        <v>85.4</v>
      </c>
    </row>
    <row r="4" spans="1:18" s="8" customFormat="1" ht="35.25" customHeight="1" thickBot="1">
      <c r="A4" s="4"/>
      <c r="D4" s="14"/>
      <c r="E4" s="14"/>
      <c r="F4" s="10" t="s">
        <v>21</v>
      </c>
      <c r="G4" s="7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44"/>
    </row>
    <row r="5" spans="1:18" s="8" customFormat="1" ht="43.5" customHeight="1" thickTop="1" thickBot="1">
      <c r="A5" s="4"/>
      <c r="B5" s="19" t="s">
        <v>6</v>
      </c>
      <c r="C5" s="20"/>
      <c r="D5" s="53">
        <v>2</v>
      </c>
      <c r="E5" s="14"/>
      <c r="F5" s="10" t="s">
        <v>7</v>
      </c>
      <c r="G5" s="71">
        <v>1.73</v>
      </c>
      <c r="N5" s="119" t="s">
        <v>8</v>
      </c>
      <c r="O5" s="119"/>
      <c r="P5" s="52">
        <f>P1-P2-P3-P4</f>
        <v>0</v>
      </c>
      <c r="Q5" s="13"/>
      <c r="R5" s="144">
        <f>R1-R3</f>
        <v>0</v>
      </c>
    </row>
    <row r="6" spans="1:18" s="8" customFormat="1" ht="43.5" customHeight="1" thickTop="1" thickBot="1">
      <c r="A6" s="4"/>
      <c r="B6" s="50" t="s">
        <v>52</v>
      </c>
      <c r="C6" s="50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26" t="s">
        <v>30</v>
      </c>
      <c r="B7" s="127"/>
      <c r="C7" s="128"/>
      <c r="D7" s="129" t="s">
        <v>11</v>
      </c>
      <c r="E7" s="130"/>
      <c r="F7" s="130"/>
      <c r="G7" s="91">
        <f>SUM(G11:G18)</f>
        <v>0</v>
      </c>
      <c r="H7" s="89">
        <f>SUM(H11:H18)</f>
        <v>0</v>
      </c>
      <c r="I7" s="73">
        <f>SUM(I11:I18)</f>
        <v>40</v>
      </c>
      <c r="J7" s="73">
        <f>SUM(J11:J18)</f>
        <v>0</v>
      </c>
      <c r="K7" s="73">
        <f>SUM(K11:K18)</f>
        <v>0</v>
      </c>
      <c r="L7" s="73">
        <f>SUM(L11:L18)</f>
        <v>0</v>
      </c>
      <c r="M7" s="74">
        <f>SUM(M11:M18)</f>
        <v>61.4</v>
      </c>
      <c r="N7" s="72">
        <f>SUM(N11:N18)</f>
        <v>101.4</v>
      </c>
      <c r="O7" s="75">
        <f>SUM(O11:O18)</f>
        <v>101.4</v>
      </c>
      <c r="P7" s="13">
        <f>+N7-SUM(H7:M7)</f>
        <v>0</v>
      </c>
    </row>
    <row r="8" spans="1:18" ht="36" customHeight="1" thickTop="1" thickBot="1">
      <c r="A8" s="101"/>
      <c r="B8" s="103" t="s">
        <v>12</v>
      </c>
      <c r="C8" s="103" t="s">
        <v>13</v>
      </c>
      <c r="D8" s="131" t="s">
        <v>25</v>
      </c>
      <c r="E8" s="103" t="s">
        <v>33</v>
      </c>
      <c r="F8" s="133" t="s">
        <v>32</v>
      </c>
      <c r="G8" s="134" t="s">
        <v>15</v>
      </c>
      <c r="H8" s="136" t="s">
        <v>16</v>
      </c>
      <c r="I8" s="113" t="s">
        <v>37</v>
      </c>
      <c r="J8" s="112" t="s">
        <v>39</v>
      </c>
      <c r="K8" s="112" t="s">
        <v>38</v>
      </c>
      <c r="L8" s="137" t="s">
        <v>22</v>
      </c>
      <c r="M8" s="138"/>
      <c r="N8" s="99" t="s">
        <v>17</v>
      </c>
      <c r="O8" s="111" t="s">
        <v>18</v>
      </c>
      <c r="P8" s="97" t="s">
        <v>19</v>
      </c>
      <c r="Q8" s="2"/>
      <c r="R8" s="139" t="s">
        <v>40</v>
      </c>
    </row>
    <row r="9" spans="1:18" ht="36" customHeight="1" thickTop="1" thickBot="1">
      <c r="A9" s="101"/>
      <c r="B9" s="103" t="s">
        <v>12</v>
      </c>
      <c r="C9" s="103"/>
      <c r="D9" s="132"/>
      <c r="E9" s="103"/>
      <c r="F9" s="133"/>
      <c r="G9" s="135"/>
      <c r="H9" s="136" t="s">
        <v>37</v>
      </c>
      <c r="I9" s="113" t="s">
        <v>37</v>
      </c>
      <c r="J9" s="113"/>
      <c r="K9" s="113" t="s">
        <v>36</v>
      </c>
      <c r="L9" s="124" t="s">
        <v>23</v>
      </c>
      <c r="M9" s="143" t="s">
        <v>24</v>
      </c>
      <c r="N9" s="99"/>
      <c r="O9" s="111"/>
      <c r="P9" s="97"/>
      <c r="Q9" s="2"/>
      <c r="R9" s="140"/>
    </row>
    <row r="10" spans="1:18" ht="37.5" customHeight="1" thickTop="1" thickBot="1">
      <c r="A10" s="101"/>
      <c r="B10" s="103"/>
      <c r="C10" s="103"/>
      <c r="D10" s="132"/>
      <c r="E10" s="103"/>
      <c r="F10" s="133"/>
      <c r="G10" s="88" t="s">
        <v>20</v>
      </c>
      <c r="H10" s="136"/>
      <c r="I10" s="113"/>
      <c r="J10" s="113"/>
      <c r="K10" s="113"/>
      <c r="L10" s="142"/>
      <c r="M10" s="118"/>
      <c r="N10" s="99"/>
      <c r="O10" s="111"/>
      <c r="P10" s="97"/>
      <c r="Q10" s="2"/>
      <c r="R10" s="141"/>
    </row>
    <row r="11" spans="1:18" ht="30" customHeight="1" thickTop="1">
      <c r="A11" s="27">
        <v>1</v>
      </c>
      <c r="B11" s="44">
        <v>41961</v>
      </c>
      <c r="C11" s="29" t="s">
        <v>49</v>
      </c>
      <c r="D11" s="30" t="s">
        <v>53</v>
      </c>
      <c r="E11" s="30" t="s">
        <v>47</v>
      </c>
      <c r="F11" s="31" t="s">
        <v>52</v>
      </c>
      <c r="G11" s="87"/>
      <c r="H11" s="33">
        <f>IF($D$3="si",($G$5/$G$6*G11),IF($D$3="no",G11*$G$4,0))</f>
        <v>0</v>
      </c>
      <c r="I11" s="34">
        <v>40</v>
      </c>
      <c r="J11" s="35"/>
      <c r="K11" s="62"/>
      <c r="L11" s="62"/>
      <c r="M11" s="37">
        <v>61.4</v>
      </c>
      <c r="N11" s="38">
        <f>SUM(H11:M11)</f>
        <v>101.4</v>
      </c>
      <c r="O11" s="39">
        <v>101.4</v>
      </c>
      <c r="P11" s="40"/>
      <c r="Q11" s="2"/>
      <c r="R11" s="66">
        <v>85.4</v>
      </c>
    </row>
    <row r="12" spans="1:18" ht="30" customHeight="1">
      <c r="A12" s="41">
        <v>2</v>
      </c>
      <c r="B12" s="28"/>
      <c r="C12" s="29"/>
      <c r="D12" s="30"/>
      <c r="E12" s="30"/>
      <c r="F12" s="31"/>
      <c r="G12" s="32"/>
      <c r="H12" s="33">
        <f>IF($D$3="si",($G$5/$G$6*G12),IF($D$3="no",G12*$G$4,0))</f>
        <v>0</v>
      </c>
      <c r="I12" s="34"/>
      <c r="J12" s="35"/>
      <c r="K12" s="62"/>
      <c r="L12" s="36"/>
      <c r="M12" s="37"/>
      <c r="N12" s="38">
        <f>SUM(H12:M12)</f>
        <v>0</v>
      </c>
      <c r="O12" s="42"/>
      <c r="P12" s="40"/>
      <c r="Q12" s="2"/>
      <c r="R12" s="66"/>
    </row>
    <row r="13" spans="1:18" ht="30" customHeight="1">
      <c r="A13" s="41">
        <v>3</v>
      </c>
      <c r="B13" s="28"/>
      <c r="C13" s="29"/>
      <c r="D13" s="30"/>
      <c r="E13" s="30"/>
      <c r="F13" s="31"/>
      <c r="G13" s="32"/>
      <c r="H13" s="33">
        <f t="shared" ref="H13:H18" si="0">IF($D$3="si",($G$5/$G$6*G13),IF($D$3="no",G13*$G$4,0))</f>
        <v>0</v>
      </c>
      <c r="I13" s="34"/>
      <c r="J13" s="35"/>
      <c r="K13" s="62"/>
      <c r="L13" s="36"/>
      <c r="M13" s="37"/>
      <c r="N13" s="38">
        <f t="shared" ref="N13:N18" si="1">SUM(H13:M13)</f>
        <v>0</v>
      </c>
      <c r="O13" s="42"/>
      <c r="P13" s="40" t="str">
        <f t="shared" ref="P13:P18" si="2">IF(F13="Milano","X","")</f>
        <v/>
      </c>
      <c r="Q13" s="2"/>
      <c r="R13" s="67"/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>
        <f t="shared" si="0"/>
        <v>0</v>
      </c>
      <c r="I14" s="34"/>
      <c r="J14" s="35"/>
      <c r="K14" s="62"/>
      <c r="L14" s="36"/>
      <c r="M14" s="37"/>
      <c r="N14" s="38">
        <f t="shared" si="1"/>
        <v>0</v>
      </c>
      <c r="O14" s="42"/>
      <c r="P14" s="40" t="str">
        <f t="shared" si="2"/>
        <v/>
      </c>
      <c r="Q14" s="2"/>
      <c r="R14" s="68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>
        <f t="shared" si="0"/>
        <v>0</v>
      </c>
      <c r="I15" s="34"/>
      <c r="J15" s="35"/>
      <c r="K15" s="62"/>
      <c r="L15" s="36"/>
      <c r="M15" s="37"/>
      <c r="N15" s="38">
        <f t="shared" si="1"/>
        <v>0</v>
      </c>
      <c r="O15" s="42"/>
      <c r="P15" s="40" t="str">
        <f t="shared" si="2"/>
        <v/>
      </c>
      <c r="Q15" s="2"/>
      <c r="R15" s="69"/>
    </row>
    <row r="16" spans="1:18" ht="30" customHeight="1">
      <c r="A16" s="41">
        <v>6</v>
      </c>
      <c r="B16" s="28"/>
      <c r="C16" s="29"/>
      <c r="D16" s="95"/>
      <c r="E16" s="30"/>
      <c r="F16" s="31"/>
      <c r="G16" s="32"/>
      <c r="H16" s="33">
        <f t="shared" si="0"/>
        <v>0</v>
      </c>
      <c r="I16" s="34"/>
      <c r="J16" s="35"/>
      <c r="K16" s="62"/>
      <c r="L16" s="36"/>
      <c r="M16" s="37"/>
      <c r="N16" s="38">
        <f>M2+M17+M16+M2</f>
        <v>0</v>
      </c>
      <c r="O16" s="42"/>
      <c r="P16" s="40" t="str">
        <f t="shared" si="2"/>
        <v/>
      </c>
      <c r="Q16" s="2"/>
      <c r="R16" s="68"/>
    </row>
    <row r="17" spans="1:18" ht="30" customHeight="1">
      <c r="A17" s="41">
        <v>7</v>
      </c>
      <c r="B17" s="28"/>
      <c r="C17" s="29"/>
      <c r="D17" s="95"/>
      <c r="E17" s="30"/>
      <c r="F17" s="31"/>
      <c r="G17" s="32"/>
      <c r="H17" s="33">
        <f t="shared" si="0"/>
        <v>0</v>
      </c>
      <c r="I17" s="34"/>
      <c r="J17" s="35"/>
      <c r="K17" s="62"/>
      <c r="L17" s="36"/>
      <c r="M17" s="37"/>
      <c r="N17" s="38">
        <f t="shared" si="1"/>
        <v>0</v>
      </c>
      <c r="O17" s="42"/>
      <c r="P17" s="40" t="str">
        <f t="shared" si="2"/>
        <v/>
      </c>
      <c r="Q17" s="2"/>
      <c r="R17" s="68"/>
    </row>
    <row r="18" spans="1:18" ht="30" customHeight="1">
      <c r="A18" s="41">
        <v>8</v>
      </c>
      <c r="B18" s="28"/>
      <c r="C18" s="29"/>
      <c r="D18" s="95"/>
      <c r="E18" s="30"/>
      <c r="F18" s="31"/>
      <c r="G18" s="32"/>
      <c r="H18" s="33">
        <f t="shared" si="0"/>
        <v>0</v>
      </c>
      <c r="I18" s="34"/>
      <c r="J18" s="35"/>
      <c r="K18" s="62"/>
      <c r="L18" s="36"/>
      <c r="M18" s="37"/>
      <c r="N18" s="38">
        <f t="shared" si="1"/>
        <v>0</v>
      </c>
      <c r="O18" s="42"/>
      <c r="P18" s="40" t="str">
        <f t="shared" si="2"/>
        <v/>
      </c>
      <c r="Q18" s="2"/>
      <c r="R18" s="68"/>
    </row>
    <row r="19" spans="1:18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8">
      <c r="A20" s="76"/>
      <c r="B20" s="77"/>
      <c r="C20" s="78"/>
      <c r="D20" s="79"/>
      <c r="E20" s="79"/>
      <c r="F20" s="80"/>
      <c r="G20" s="81"/>
      <c r="H20" s="82"/>
      <c r="I20" s="83"/>
      <c r="J20" s="83"/>
      <c r="K20" s="83"/>
      <c r="L20" s="83"/>
      <c r="M20" s="83"/>
      <c r="N20" s="84"/>
      <c r="O20" s="85"/>
      <c r="P20" s="86"/>
    </row>
    <row r="21" spans="1:18">
      <c r="A21" s="54"/>
      <c r="B21" s="70" t="s">
        <v>41</v>
      </c>
      <c r="C21" s="70"/>
      <c r="D21" s="70"/>
      <c r="E21" s="55"/>
      <c r="F21" s="55"/>
      <c r="G21" s="70" t="s">
        <v>43</v>
      </c>
      <c r="H21" s="70"/>
      <c r="I21" s="70"/>
      <c r="J21" s="55"/>
      <c r="K21" s="55"/>
      <c r="L21" s="70" t="s">
        <v>42</v>
      </c>
      <c r="M21" s="70"/>
      <c r="N21" s="70"/>
      <c r="O21" s="55"/>
      <c r="P21" s="86"/>
    </row>
    <row r="22" spans="1:18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86"/>
    </row>
    <row r="23" spans="1:18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 B11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M18 H12:H18 J13:L18 I17:I18 J11:M12 H11:I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Euro</vt:lpstr>
      <vt:lpstr>Nota Spese Svizzera</vt:lpstr>
      <vt:lpstr>'Nota Spese Euro'!Print_Area</vt:lpstr>
      <vt:lpstr>'Nota Spese Svizzera'!Print_Area</vt:lpstr>
      <vt:lpstr>'Nota Spese Euro'!Print_Titles</vt:lpstr>
      <vt:lpstr>'Nota Spese Svizzera'!Print_Titles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2014-12-16T15:31:15Z</cp:lastPrinted>
  <dcterms:created xsi:type="dcterms:W3CDTF">2007-03-06T14:42:56Z</dcterms:created>
  <dcterms:modified xsi:type="dcterms:W3CDTF">2014-12-16T15:42:16Z</dcterms:modified>
</cp:coreProperties>
</file>