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071" windowWidth="25440" windowHeight="14040" activeTab="0"/>
  </bookViews>
  <sheets>
    <sheet name="Expense Value USD" sheetId="1" r:id="rId1"/>
    <sheet name="Calculation page" sheetId="2" r:id="rId2"/>
    <sheet name="Invoice (2)" sheetId="3" r:id="rId3"/>
  </sheets>
  <definedNames>
    <definedName name="InvoiceNoDetails">"InvoiceDetails[Invoice No]"</definedName>
    <definedName name="_xlnm.Print_Area" localSheetId="2">'Invoice (2)'!$A$1:$E$32</definedName>
    <definedName name="rngInvoice" localSheetId="2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<sst xmlns="http://schemas.openxmlformats.org/spreadsheetml/2006/main" count="148" uniqueCount="79">
  <si>
    <t>Name&amp;Surname</t>
  </si>
  <si>
    <t>Alex Velasco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</si>
  <si>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</si>
  <si>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</si>
  <si>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</si>
  <si>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</si>
  <si>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</si>
  <si>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</si>
  <si>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</si>
  <si>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</si>
  <si>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</si>
  <si>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No. Attached documents:</t>
  </si>
  <si>
    <t>Fuel cost (for company card)</t>
  </si>
  <si>
    <t>TOTAL REFUND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</si>
  <si>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</si>
  <si>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</si>
  <si>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</si>
  <si>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</si>
  <si>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</si>
  <si>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</si>
  <si>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</si>
  <si>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</si>
  <si>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</si>
  <si>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</si>
  <si>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</si>
  <si>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</si>
  <si>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</si>
  <si>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</si>
  <si>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</si>
  <si>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</si>
  <si>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 xml:space="preserve">Invoice </t>
  </si>
  <si>
    <t>Fiscal Receipt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</si>
  <si>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</si>
  <si>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</si>
  <si>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</si>
  <si>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</si>
  <si>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</si>
  <si>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</si>
  <si>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</si>
  <si>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</si>
  <si>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</si>
  <si>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</si>
  <si>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</si>
  <si>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</si>
  <si>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</si>
  <si>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</si>
  <si>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</si>
  <si>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</si>
  <si>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</si>
  <si>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</si>
  <si>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</si>
  <si>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</si>
  <si>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</si>
  <si>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</si>
  <si>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</si>
  <si>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Date:</t>
  </si>
  <si>
    <t>Office Rent $1657.44-550</t>
  </si>
  <si>
    <t>EURO Value</t>
  </si>
  <si>
    <t>Meal</t>
  </si>
  <si>
    <t>(amount USD)</t>
  </si>
  <si>
    <t>USA</t>
  </si>
  <si>
    <t>Taxi</t>
  </si>
  <si>
    <t>Parking</t>
  </si>
  <si>
    <t>Delivery SEPYF</t>
  </si>
  <si>
    <t>ISS</t>
  </si>
  <si>
    <t>Miscellaneous</t>
  </si>
  <si>
    <t>IACP</t>
  </si>
  <si>
    <t>Coffee</t>
  </si>
  <si>
    <t>Water</t>
  </si>
  <si>
    <t>LATAM</t>
  </si>
  <si>
    <t>Car Rental</t>
  </si>
  <si>
    <t>Fedex</t>
  </si>
  <si>
    <t>October 2014</t>
  </si>
  <si>
    <t xml:space="preserve">3 round trips to ISS </t>
  </si>
  <si>
    <t>Mi</t>
  </si>
  <si>
    <t>140,22</t>
  </si>
  <si>
    <t>10_01</t>
  </si>
  <si>
    <t>October  2014 invoice</t>
  </si>
  <si>
    <t>31st October 2014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</si>
</sst>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yyyy"/>
    <numFmt numFmtId="179" formatCode="\$#,##0.00"/>
    <numFmt numFmtId="180" formatCode="\ * #,##0.00\ ;&quot;-&quot;* #,##0.00\ ;\ * &quot;-&quot;??\ "/>
    <numFmt numFmtId="181" formatCode="_-[$EUR]* #,##0.00_-;_-[$EUR]* \(#,##0.00\)_-;_-[$EUR]* &quot;-&quot;??;_-@_-"/>
    <numFmt numFmtId="182" formatCode="#.##&quot; km/l&quot;"/>
    <numFmt numFmtId="183" formatCode="[$EUR]#,##0.00"/>
    <numFmt numFmtId="184" formatCode="dd/mm/yy"/>
    <numFmt numFmtId="185" formatCode="[$€-2]\ #,##0;[Red]\-[$€-2]\ #,##0"/>
    <numFmt numFmtId="186" formatCode="[$€-2]\ #,##0.00;[Red]\-[$€-2]\ #,##0.00"/>
    <numFmt numFmtId="187" formatCode="_([$€-2]\ * #,##0.00_);_([$€-2]\ * \(#,##0.00\);_([$€-2]\ * &quot;-&quot;??_);_(@_)"/>
    <numFmt numFmtId="188" formatCode="_([$$-409]* #,##0.00_);_([$$-409]* \(#,##0.00\);_([$$-409]* &quot;-&quot;??_);_(@_)"/>
    <numFmt numFmtId="189" formatCode="&quot;$&quot;#,##0.00"/>
    <numFmt numFmtId="190" formatCode="_([$COP]\ * #,##0.00_);_([$COP]\ * \(#,##0.00\);_([$COP]\ * &quot;-&quot;??_);_(@_)"/>
    <numFmt numFmtId="191" formatCode="_([$MXN]\ * #,##0.00_);_([$MXN]\ * \(#,##0.00\);_([$MXN]\ * &quot;-&quot;??_);_(@_)"/>
    <numFmt numFmtId="192" formatCode="m/d/yyyy"/>
    <numFmt numFmtId="193" formatCode="_([$VEF]\ * #,##0.00_);_([$VEF]\ * \(#,##0.00\);_([$VEF]\ * &quot;-&quot;??_);_(@_)"/>
    <numFmt numFmtId="194" formatCode="_([$VEB]\ * #,##0.00_);_([$VEB]\ * \(#,##0.00\);_([$VEB]\ * &quot;-&quot;??_);_(@_)"/>
    <numFmt numFmtId="195" formatCode="_-[$£-809]* #,##0.00_-;\-[$£-809]* #,##0.00_-;_-[$£-809]* &quot;-&quot;??_-;_-@_-"/>
    <numFmt numFmtId="196" formatCode="@\ \ "/>
    <numFmt numFmtId="197" formatCode="[$$-80A]#,##0.00"/>
    <numFmt numFmtId="198" formatCode="mmm\-yyyy"/>
    <numFmt numFmtId="199" formatCode="&quot;€&quot;\ #,##0.00"/>
  </numFmts>
  <fonts count="56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color indexed="8"/>
      <name val="Lucida Grande"/>
      <family val="0"/>
    </font>
    <font>
      <sz val="16"/>
      <color indexed="8"/>
      <name val="Arial Rounded MT Bold"/>
      <family val="2"/>
    </font>
    <font>
      <sz val="16"/>
      <color indexed="8"/>
      <name val="Times New Roman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Lucida Grande"/>
      <family val="0"/>
    </font>
    <font>
      <sz val="16"/>
      <color rgb="FF000000"/>
      <name val="Times New Roman Bold"/>
      <family val="0"/>
    </font>
    <font>
      <sz val="16"/>
      <color rgb="FF000000"/>
      <name val="Arial Rounded MT Bold"/>
      <family val="2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</borders>
  <cellStyleXfs count="62">
    <xf numFmtId="197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197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9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80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9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81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80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80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82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9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9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4" fontId="2" fillId="34" borderId="39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vertical="center"/>
    </xf>
    <xf numFmtId="179" fontId="2" fillId="33" borderId="41" xfId="0" applyNumberFormat="1" applyFont="1" applyFill="1" applyBorder="1" applyAlignment="1">
      <alignment vertical="center"/>
    </xf>
    <xf numFmtId="4" fontId="2" fillId="33" borderId="42" xfId="0" applyNumberFormat="1" applyFont="1" applyFill="1" applyBorder="1" applyAlignment="1">
      <alignment vertical="center"/>
    </xf>
    <xf numFmtId="0" fontId="2" fillId="33" borderId="43" xfId="0" applyNumberFormat="1" applyFont="1" applyFill="1" applyBorder="1" applyAlignment="1">
      <alignment vertical="center"/>
    </xf>
    <xf numFmtId="1" fontId="2" fillId="33" borderId="44" xfId="0" applyNumberFormat="1" applyFont="1" applyFill="1" applyBorder="1" applyAlignment="1">
      <alignment horizontal="center" vertical="center"/>
    </xf>
    <xf numFmtId="184" fontId="2" fillId="33" borderId="45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0" fontId="2" fillId="33" borderId="45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45" xfId="0" applyNumberFormat="1" applyFont="1" applyFill="1" applyBorder="1" applyAlignment="1">
      <alignment horizontal="center" vertical="center"/>
    </xf>
    <xf numFmtId="180" fontId="2" fillId="33" borderId="45" xfId="0" applyNumberFormat="1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179" fontId="2" fillId="33" borderId="45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vertical="center"/>
    </xf>
    <xf numFmtId="179" fontId="2" fillId="33" borderId="46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vertical="center"/>
    </xf>
    <xf numFmtId="179" fontId="2" fillId="33" borderId="48" xfId="0" applyNumberFormat="1" applyFont="1" applyFill="1" applyBorder="1" applyAlignment="1">
      <alignment vertical="center"/>
    </xf>
    <xf numFmtId="14" fontId="2" fillId="33" borderId="49" xfId="0" applyNumberFormat="1" applyFont="1" applyFill="1" applyBorder="1" applyAlignment="1">
      <alignment horizontal="center" vertical="center"/>
    </xf>
    <xf numFmtId="188" fontId="2" fillId="33" borderId="41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0" fontId="30" fillId="0" borderId="0" xfId="55" applyFont="1">
      <alignment/>
      <protection/>
    </xf>
    <xf numFmtId="14" fontId="31" fillId="0" borderId="0" xfId="55" applyNumberFormat="1" applyFont="1" applyAlignment="1">
      <alignment horizontal="right" vertical="top" wrapText="1"/>
      <protection/>
    </xf>
    <xf numFmtId="14" fontId="30" fillId="0" borderId="0" xfId="55" applyNumberFormat="1" applyFont="1">
      <alignment/>
      <protection/>
    </xf>
    <xf numFmtId="0" fontId="30" fillId="0" borderId="0" xfId="55" applyFont="1" applyAlignment="1">
      <alignment horizontal="right" vertical="center"/>
      <protection/>
    </xf>
    <xf numFmtId="0" fontId="30" fillId="0" borderId="0" xfId="55" applyFont="1" applyAlignment="1">
      <alignment vertical="center"/>
      <protection/>
    </xf>
    <xf numFmtId="189" fontId="30" fillId="0" borderId="0" xfId="55" applyNumberFormat="1" applyFont="1" applyAlignment="1">
      <alignment vertical="center"/>
      <protection/>
    </xf>
    <xf numFmtId="0" fontId="31" fillId="39" borderId="50" xfId="55" applyFont="1" applyFill="1" applyBorder="1" applyAlignment="1">
      <alignment vertical="center"/>
      <protection/>
    </xf>
    <xf numFmtId="196" fontId="31" fillId="39" borderId="50" xfId="55" applyNumberFormat="1" applyFont="1" applyFill="1" applyBorder="1" applyAlignment="1">
      <alignment horizontal="right" vertical="center"/>
      <protection/>
    </xf>
    <xf numFmtId="189" fontId="31" fillId="39" borderId="51" xfId="55" applyNumberFormat="1" applyFont="1" applyFill="1" applyBorder="1" applyAlignment="1">
      <alignment horizontal="right" vertical="center"/>
      <protection/>
    </xf>
    <xf numFmtId="0" fontId="30" fillId="0" borderId="0" xfId="55" applyFont="1" applyAlignment="1">
      <alignment horizontal="left" vertical="center" indent="5"/>
      <protection/>
    </xf>
    <xf numFmtId="0" fontId="30" fillId="0" borderId="0" xfId="55" applyFont="1" applyAlignment="1">
      <alignment/>
      <protection/>
    </xf>
    <xf numFmtId="14" fontId="30" fillId="0" borderId="0" xfId="55" applyNumberFormat="1" applyFont="1" applyAlignment="1">
      <alignment vertical="center"/>
      <protection/>
    </xf>
    <xf numFmtId="189" fontId="2" fillId="33" borderId="12" xfId="0" applyNumberFormat="1" applyFont="1" applyFill="1" applyBorder="1" applyAlignment="1">
      <alignment vertical="center"/>
    </xf>
    <xf numFmtId="189" fontId="52" fillId="40" borderId="52" xfId="0" applyNumberFormat="1" applyFont="1" applyFill="1" applyBorder="1" applyAlignment="1">
      <alignment vertical="center"/>
    </xf>
    <xf numFmtId="199" fontId="3" fillId="33" borderId="12" xfId="0" applyNumberFormat="1" applyFont="1" applyFill="1" applyBorder="1" applyAlignment="1">
      <alignment vertical="center"/>
    </xf>
    <xf numFmtId="2" fontId="2" fillId="33" borderId="39" xfId="0" applyNumberFormat="1" applyFont="1" applyFill="1" applyBorder="1" applyAlignment="1">
      <alignment horizontal="center" vertical="center"/>
    </xf>
    <xf numFmtId="2" fontId="2" fillId="33" borderId="53" xfId="0" applyNumberFormat="1" applyFont="1" applyFill="1" applyBorder="1" applyAlignment="1">
      <alignment horizontal="right" vertical="center"/>
    </xf>
    <xf numFmtId="2" fontId="2" fillId="33" borderId="38" xfId="0" applyNumberFormat="1" applyFont="1" applyFill="1" applyBorder="1" applyAlignment="1">
      <alignment horizontal="right" vertical="center"/>
    </xf>
    <xf numFmtId="2" fontId="2" fillId="33" borderId="54" xfId="0" applyNumberFormat="1" applyFont="1" applyFill="1" applyBorder="1" applyAlignment="1">
      <alignment horizontal="right" vertical="center"/>
    </xf>
    <xf numFmtId="2" fontId="2" fillId="33" borderId="55" xfId="0" applyNumberFormat="1" applyFont="1" applyFill="1" applyBorder="1" applyAlignment="1">
      <alignment horizontal="right" vertical="center"/>
    </xf>
    <xf numFmtId="2" fontId="2" fillId="33" borderId="56" xfId="0" applyNumberFormat="1" applyFont="1" applyFill="1" applyBorder="1" applyAlignment="1">
      <alignment horizontal="right" vertical="center"/>
    </xf>
    <xf numFmtId="2" fontId="2" fillId="33" borderId="55" xfId="0" applyNumberFormat="1" applyFont="1" applyFill="1" applyBorder="1" applyAlignment="1">
      <alignment vertical="center"/>
    </xf>
    <xf numFmtId="2" fontId="2" fillId="33" borderId="57" xfId="0" applyNumberFormat="1" applyFont="1" applyFill="1" applyBorder="1" applyAlignment="1">
      <alignment horizontal="right" vertical="center"/>
    </xf>
    <xf numFmtId="188" fontId="0" fillId="0" borderId="0" xfId="0" applyNumberFormat="1" applyAlignment="1">
      <alignment horizontal="right"/>
    </xf>
    <xf numFmtId="14" fontId="2" fillId="33" borderId="38" xfId="0" applyNumberFormat="1" applyFont="1" applyFill="1" applyBorder="1" applyAlignment="1">
      <alignment horizontal="left" vertical="center"/>
    </xf>
    <xf numFmtId="2" fontId="7" fillId="33" borderId="56" xfId="0" applyNumberFormat="1" applyFont="1" applyFill="1" applyBorder="1" applyAlignment="1">
      <alignment horizontal="right" vertical="center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58" xfId="0" applyNumberFormat="1" applyFont="1" applyFill="1" applyBorder="1" applyAlignment="1">
      <alignment horizontal="center" vertical="center" wrapText="1"/>
    </xf>
    <xf numFmtId="49" fontId="3" fillId="35" borderId="59" xfId="0" applyNumberFormat="1" applyFont="1" applyFill="1" applyBorder="1" applyAlignment="1">
      <alignment horizontal="left" vertical="center"/>
    </xf>
    <xf numFmtId="179" fontId="3" fillId="34" borderId="60" xfId="0" applyNumberFormat="1" applyFont="1" applyFill="1" applyBorder="1" applyAlignment="1">
      <alignment horizontal="center" vertical="center" wrapText="1"/>
    </xf>
    <xf numFmtId="179" fontId="3" fillId="34" borderId="30" xfId="0" applyNumberFormat="1" applyFont="1" applyFill="1" applyBorder="1" applyAlignment="1">
      <alignment horizontal="center" vertical="center" wrapText="1"/>
    </xf>
    <xf numFmtId="179" fontId="3" fillId="36" borderId="59" xfId="0" applyNumberFormat="1" applyFont="1" applyFill="1" applyBorder="1" applyAlignment="1">
      <alignment horizontal="center" vertical="center"/>
    </xf>
    <xf numFmtId="179" fontId="3" fillId="36" borderId="13" xfId="0" applyNumberFormat="1" applyFont="1" applyFill="1" applyBorder="1" applyAlignment="1">
      <alignment horizontal="center" vertical="center"/>
    </xf>
    <xf numFmtId="0" fontId="2" fillId="41" borderId="61" xfId="0" applyNumberFormat="1" applyFont="1" applyFill="1" applyBorder="1" applyAlignment="1">
      <alignment horizontal="center" vertical="center"/>
    </xf>
    <xf numFmtId="0" fontId="2" fillId="41" borderId="62" xfId="0" applyNumberFormat="1" applyFont="1" applyFill="1" applyBorder="1" applyAlignment="1">
      <alignment horizontal="center" vertical="center"/>
    </xf>
    <xf numFmtId="0" fontId="2" fillId="41" borderId="63" xfId="0" applyNumberFormat="1" applyFont="1" applyFill="1" applyBorder="1" applyAlignment="1">
      <alignment horizontal="center" vertical="center"/>
    </xf>
    <xf numFmtId="38" fontId="2" fillId="37" borderId="61" xfId="0" applyNumberFormat="1" applyFont="1" applyFill="1" applyBorder="1" applyAlignment="1">
      <alignment horizontal="center" vertical="center"/>
    </xf>
    <xf numFmtId="38" fontId="2" fillId="37" borderId="62" xfId="0" applyNumberFormat="1" applyFont="1" applyFill="1" applyBorder="1" applyAlignment="1">
      <alignment horizontal="center" vertical="center"/>
    </xf>
    <xf numFmtId="38" fontId="2" fillId="37" borderId="64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83" fontId="3" fillId="33" borderId="65" xfId="0" applyNumberFormat="1" applyFont="1" applyFill="1" applyBorder="1" applyAlignment="1">
      <alignment horizontal="center" vertical="center" wrapText="1"/>
    </xf>
    <xf numFmtId="183" fontId="3" fillId="33" borderId="35" xfId="0" applyNumberFormat="1" applyFont="1" applyFill="1" applyBorder="1" applyAlignment="1">
      <alignment horizontal="center" vertical="center" wrapText="1"/>
    </xf>
    <xf numFmtId="183" fontId="3" fillId="33" borderId="66" xfId="0" applyNumberFormat="1" applyFont="1" applyFill="1" applyBorder="1" applyAlignment="1">
      <alignment horizontal="center" vertical="center" wrapText="1"/>
    </xf>
    <xf numFmtId="0" fontId="2" fillId="37" borderId="67" xfId="0" applyNumberFormat="1" applyFont="1" applyFill="1" applyBorder="1" applyAlignment="1">
      <alignment horizontal="center" vertical="center" wrapText="1"/>
    </xf>
    <xf numFmtId="0" fontId="2" fillId="37" borderId="68" xfId="0" applyNumberFormat="1" applyFont="1" applyFill="1" applyBorder="1" applyAlignment="1">
      <alignment horizontal="center" vertical="center" wrapText="1"/>
    </xf>
    <xf numFmtId="0" fontId="2" fillId="37" borderId="69" xfId="0" applyNumberFormat="1" applyFont="1" applyFill="1" applyBorder="1" applyAlignment="1">
      <alignment horizontal="center" vertical="center" wrapText="1"/>
    </xf>
    <xf numFmtId="0" fontId="2" fillId="37" borderId="70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71" xfId="0" applyNumberFormat="1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>
      <alignment horizontal="center" vertical="center" wrapText="1"/>
    </xf>
    <xf numFmtId="0" fontId="30" fillId="0" borderId="0" xfId="55" applyFont="1" applyAlignment="1">
      <alignment horizontal="center"/>
      <protection/>
    </xf>
    <xf numFmtId="0" fontId="53" fillId="0" borderId="0" xfId="55" applyFont="1" applyAlignment="1">
      <alignment horizontal="left" vertical="center" indent="5"/>
      <protection/>
    </xf>
    <xf numFmtId="0" fontId="54" fillId="0" borderId="0" xfId="55" applyFont="1" applyAlignment="1">
      <alignment horizontal="left" vertical="center" indent="5"/>
      <protection/>
    </xf>
    <xf numFmtId="0" fontId="30" fillId="0" borderId="0" xfId="55" applyFont="1" applyAlignment="1">
      <alignment horizontal="left" indent="5"/>
      <protection/>
    </xf>
    <xf numFmtId="0" fontId="30" fillId="0" borderId="0" xfId="55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0</xdr:row>
      <xdr:rowOff>28575</xdr:rowOff>
    </xdr:from>
    <xdr:to>
      <xdr:col>8</xdr:col>
      <xdr:colOff>857250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4373225" y="28575"/>
          <a:ext cx="2838450" cy="5048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180975</xdr:colOff>
      <xdr:row>3</xdr:row>
      <xdr:rowOff>352425</xdr:rowOff>
    </xdr:from>
    <xdr:to>
      <xdr:col>5</xdr:col>
      <xdr:colOff>1504950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24650" y="2362200"/>
          <a:ext cx="3190875" cy="8096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="50" zoomScaleNormal="50" zoomScaleSheetLayoutView="50" zoomScalePageLayoutView="0" workbookViewId="0" topLeftCell="A7">
      <selection activeCell="R15" sqref="R15:R21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4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14" t="s">
        <v>0</v>
      </c>
      <c r="C1" s="114"/>
      <c r="D1" s="114" t="s">
        <v>1</v>
      </c>
      <c r="E1" s="114"/>
      <c r="F1" s="3" t="s">
        <v>72</v>
      </c>
      <c r="G1" s="4" t="s">
        <v>76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1084.1799999999998</v>
      </c>
      <c r="Q1" s="10" t="s">
        <v>4</v>
      </c>
      <c r="R1" s="100">
        <f>SUM(R11:R38)</f>
        <v>868.7500000000001</v>
      </c>
    </row>
    <row r="2" spans="1:18" ht="57.75" customHeight="1">
      <c r="A2" s="2"/>
      <c r="B2" s="114" t="s">
        <v>5</v>
      </c>
      <c r="C2" s="114"/>
      <c r="D2" s="114" t="s">
        <v>6</v>
      </c>
      <c r="E2" s="114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100"/>
    </row>
    <row r="3" spans="1:18" ht="35.25" customHeight="1">
      <c r="A3" s="2"/>
      <c r="B3" s="114" t="s">
        <v>9</v>
      </c>
      <c r="C3" s="114"/>
      <c r="D3" s="114" t="s">
        <v>8</v>
      </c>
      <c r="E3" s="114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100">
        <v>0</v>
      </c>
    </row>
    <row r="4" spans="1:18" ht="35.25" customHeight="1">
      <c r="A4" s="20"/>
      <c r="B4" s="21"/>
      <c r="C4" s="21"/>
      <c r="D4" s="22"/>
      <c r="E4" s="23"/>
      <c r="F4" s="24" t="s">
        <v>35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00"/>
    </row>
    <row r="5" spans="1:18" ht="43.5" customHeight="1">
      <c r="A5" s="2"/>
      <c r="B5" s="28" t="s">
        <v>11</v>
      </c>
      <c r="C5" s="29"/>
      <c r="D5" s="30">
        <v>28</v>
      </c>
      <c r="E5" s="13"/>
      <c r="F5" s="24" t="s">
        <v>12</v>
      </c>
      <c r="G5" s="25">
        <v>1.11</v>
      </c>
      <c r="H5" s="31"/>
      <c r="I5" s="5"/>
      <c r="J5" s="5"/>
      <c r="K5" s="5"/>
      <c r="L5" s="5"/>
      <c r="M5" s="13"/>
      <c r="N5" s="117" t="s">
        <v>13</v>
      </c>
      <c r="O5" s="118"/>
      <c r="P5" s="32">
        <f>P1-P2-P3</f>
        <v>1084.1799999999998</v>
      </c>
      <c r="Q5" s="10"/>
      <c r="R5" s="100">
        <f>R1-R3</f>
        <v>868.7500000000001</v>
      </c>
    </row>
    <row r="6" spans="1:18" ht="43.5" customHeight="1" thickBot="1">
      <c r="A6" s="33"/>
      <c r="B6" s="34" t="s">
        <v>59</v>
      </c>
      <c r="C6" s="34"/>
      <c r="D6" s="35"/>
      <c r="E6" s="36"/>
      <c r="F6" s="37" t="s">
        <v>14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19" t="s">
        <v>15</v>
      </c>
      <c r="B7" s="120"/>
      <c r="C7" s="121"/>
      <c r="D7" s="122" t="s">
        <v>16</v>
      </c>
      <c r="E7" s="123"/>
      <c r="F7" s="124"/>
      <c r="G7" s="44">
        <f>SUM(G11:G34)</f>
        <v>265</v>
      </c>
      <c r="H7" s="45">
        <f>SUM(H11:H38)</f>
        <v>140.22</v>
      </c>
      <c r="I7" s="46">
        <f>SUM(I11:I39)</f>
        <v>366.77</v>
      </c>
      <c r="J7" s="46">
        <f>SUM(J11:J39)</f>
        <v>30</v>
      </c>
      <c r="K7" s="46">
        <f>SUM(K11:K39)</f>
        <v>88.06</v>
      </c>
      <c r="L7" s="46">
        <f>SUM(L11:L39)</f>
        <v>0</v>
      </c>
      <c r="M7" s="47">
        <f>SUM(M11:M38)</f>
        <v>459.13</v>
      </c>
      <c r="N7" s="48">
        <f>SUM(N11:N38)</f>
        <v>1084.1799999999998</v>
      </c>
      <c r="O7" s="49">
        <f>SUM(O11:O34)</f>
        <v>0</v>
      </c>
      <c r="P7" s="50">
        <f>N7-SUM(H7:M7)</f>
        <v>0</v>
      </c>
      <c r="Q7" s="5"/>
      <c r="R7" s="40"/>
    </row>
    <row r="8" spans="1:18" ht="36" customHeight="1" thickBot="1" thickTop="1">
      <c r="A8" s="125"/>
      <c r="B8" s="126" t="s">
        <v>17</v>
      </c>
      <c r="C8" s="126" t="s">
        <v>18</v>
      </c>
      <c r="D8" s="127" t="s">
        <v>19</v>
      </c>
      <c r="E8" s="126" t="s">
        <v>20</v>
      </c>
      <c r="F8" s="128" t="s">
        <v>21</v>
      </c>
      <c r="G8" s="112" t="s">
        <v>22</v>
      </c>
      <c r="H8" s="138" t="s">
        <v>23</v>
      </c>
      <c r="I8" s="139" t="s">
        <v>24</v>
      </c>
      <c r="J8" s="139" t="s">
        <v>25</v>
      </c>
      <c r="K8" s="139" t="s">
        <v>26</v>
      </c>
      <c r="L8" s="140" t="s">
        <v>27</v>
      </c>
      <c r="M8" s="141"/>
      <c r="N8" s="115" t="s">
        <v>3</v>
      </c>
      <c r="O8" s="129" t="s">
        <v>28</v>
      </c>
      <c r="P8" s="130" t="s">
        <v>29</v>
      </c>
      <c r="Q8" s="51"/>
      <c r="R8" s="131" t="s">
        <v>57</v>
      </c>
    </row>
    <row r="9" spans="1:18" ht="36" customHeight="1" thickBot="1" thickTop="1">
      <c r="A9" s="125"/>
      <c r="B9" s="126"/>
      <c r="C9" s="126"/>
      <c r="D9" s="127"/>
      <c r="E9" s="126"/>
      <c r="F9" s="128"/>
      <c r="G9" s="113"/>
      <c r="H9" s="138"/>
      <c r="I9" s="139"/>
      <c r="J9" s="139"/>
      <c r="K9" s="139"/>
      <c r="L9" s="134" t="s">
        <v>30</v>
      </c>
      <c r="M9" s="136" t="s">
        <v>31</v>
      </c>
      <c r="N9" s="116"/>
      <c r="O9" s="129"/>
      <c r="P9" s="130"/>
      <c r="Q9" s="51"/>
      <c r="R9" s="132"/>
    </row>
    <row r="10" spans="1:18" ht="37.5" customHeight="1" thickBot="1" thickTop="1">
      <c r="A10" s="125"/>
      <c r="B10" s="126"/>
      <c r="C10" s="126"/>
      <c r="D10" s="127"/>
      <c r="E10" s="126"/>
      <c r="F10" s="128"/>
      <c r="G10" s="52" t="s">
        <v>74</v>
      </c>
      <c r="H10" s="138"/>
      <c r="I10" s="139"/>
      <c r="J10" s="139"/>
      <c r="K10" s="139"/>
      <c r="L10" s="135"/>
      <c r="M10" s="137"/>
      <c r="N10" s="116"/>
      <c r="O10" s="129"/>
      <c r="P10" s="130"/>
      <c r="Q10" s="51"/>
      <c r="R10" s="133"/>
    </row>
    <row r="11" spans="1:18" ht="30" customHeight="1" thickTop="1">
      <c r="A11" s="53">
        <v>1</v>
      </c>
      <c r="B11" s="83">
        <v>41918</v>
      </c>
      <c r="C11" s="54" t="s">
        <v>64</v>
      </c>
      <c r="D11" s="55" t="s">
        <v>65</v>
      </c>
      <c r="E11" s="55" t="s">
        <v>60</v>
      </c>
      <c r="F11" s="105">
        <v>31.57</v>
      </c>
      <c r="G11" s="101"/>
      <c r="H11" s="102"/>
      <c r="I11" s="103"/>
      <c r="J11" s="103"/>
      <c r="K11" s="111">
        <v>31.57</v>
      </c>
      <c r="L11" s="104"/>
      <c r="M11" s="105"/>
      <c r="N11" s="56">
        <f aca="true" t="shared" si="0" ref="N11:N34">SUM(H11:M11)</f>
        <v>31.57</v>
      </c>
      <c r="O11" s="57"/>
      <c r="P11" s="58">
        <f aca="true" t="shared" si="1" ref="P11:P34">IF(F11="Milano","X","")</f>
      </c>
      <c r="Q11" s="51"/>
      <c r="R11" s="58">
        <v>25.22</v>
      </c>
    </row>
    <row r="12" spans="1:18" ht="30" customHeight="1">
      <c r="A12" s="53">
        <v>2</v>
      </c>
      <c r="B12" s="83">
        <v>41918</v>
      </c>
      <c r="C12" s="54" t="s">
        <v>64</v>
      </c>
      <c r="D12" s="55" t="s">
        <v>73</v>
      </c>
      <c r="E12" s="55" t="s">
        <v>60</v>
      </c>
      <c r="F12" s="105" t="s">
        <v>75</v>
      </c>
      <c r="G12" s="101">
        <v>265</v>
      </c>
      <c r="H12" s="102">
        <v>140.22</v>
      </c>
      <c r="I12" s="103"/>
      <c r="J12" s="103"/>
      <c r="K12" s="111"/>
      <c r="L12" s="104"/>
      <c r="M12" s="105"/>
      <c r="N12" s="56">
        <v>140.22</v>
      </c>
      <c r="O12" s="57"/>
      <c r="P12" s="58"/>
      <c r="Q12" s="51"/>
      <c r="R12" s="58">
        <v>112.03</v>
      </c>
    </row>
    <row r="13" spans="1:18" ht="30" customHeight="1">
      <c r="A13" s="53">
        <v>3</v>
      </c>
      <c r="B13" s="83">
        <v>41926</v>
      </c>
      <c r="C13" s="54" t="s">
        <v>63</v>
      </c>
      <c r="D13" s="55" t="s">
        <v>58</v>
      </c>
      <c r="E13" s="55" t="s">
        <v>60</v>
      </c>
      <c r="F13" s="105">
        <v>110.62</v>
      </c>
      <c r="G13" s="101"/>
      <c r="H13" s="102"/>
      <c r="I13" s="103"/>
      <c r="J13" s="103"/>
      <c r="K13" s="106"/>
      <c r="L13" s="104"/>
      <c r="M13" s="105">
        <v>110.62</v>
      </c>
      <c r="N13" s="56">
        <f aca="true" t="shared" si="2" ref="N13:N36">SUM(H13:M13)</f>
        <v>110.62</v>
      </c>
      <c r="O13" s="57"/>
      <c r="P13" s="58">
        <f aca="true" t="shared" si="3" ref="P13:P36">IF(F13="Milano","X","")</f>
      </c>
      <c r="Q13" s="51"/>
      <c r="R13" s="58">
        <v>87.27</v>
      </c>
    </row>
    <row r="14" spans="1:18" ht="30" customHeight="1">
      <c r="A14" s="53">
        <v>4</v>
      </c>
      <c r="B14" s="83">
        <v>41928</v>
      </c>
      <c r="C14" s="54" t="s">
        <v>63</v>
      </c>
      <c r="D14" s="55" t="s">
        <v>58</v>
      </c>
      <c r="E14" s="55" t="s">
        <v>60</v>
      </c>
      <c r="F14" s="107">
        <v>21.25</v>
      </c>
      <c r="G14" s="101"/>
      <c r="H14" s="102"/>
      <c r="I14" s="103"/>
      <c r="J14" s="106"/>
      <c r="K14" s="108"/>
      <c r="L14" s="104"/>
      <c r="M14" s="105">
        <v>21.25</v>
      </c>
      <c r="N14" s="56">
        <f t="shared" si="2"/>
        <v>21.25</v>
      </c>
      <c r="O14" s="57"/>
      <c r="P14" s="58">
        <f t="shared" si="3"/>
      </c>
      <c r="Q14" s="51"/>
      <c r="R14" s="58">
        <v>16.74</v>
      </c>
    </row>
    <row r="15" spans="1:18" ht="30" customHeight="1">
      <c r="A15" s="53">
        <v>5</v>
      </c>
      <c r="B15" s="83">
        <v>41934</v>
      </c>
      <c r="C15" s="54" t="s">
        <v>69</v>
      </c>
      <c r="D15" s="55" t="s">
        <v>58</v>
      </c>
      <c r="E15" s="55" t="s">
        <v>60</v>
      </c>
      <c r="F15" s="107">
        <v>13.61</v>
      </c>
      <c r="G15" s="101"/>
      <c r="H15" s="102"/>
      <c r="I15" s="103"/>
      <c r="J15" s="106"/>
      <c r="K15" s="108"/>
      <c r="L15" s="104"/>
      <c r="M15" s="105">
        <v>13.61</v>
      </c>
      <c r="N15" s="56">
        <f t="shared" si="2"/>
        <v>13.61</v>
      </c>
      <c r="O15" s="57"/>
      <c r="P15" s="58">
        <f t="shared" si="3"/>
      </c>
      <c r="Q15" s="51"/>
      <c r="R15" s="58">
        <v>10.65</v>
      </c>
    </row>
    <row r="16" spans="1:18" ht="30" customHeight="1">
      <c r="A16" s="53">
        <v>6</v>
      </c>
      <c r="B16" s="83">
        <v>41935</v>
      </c>
      <c r="C16" s="54" t="s">
        <v>69</v>
      </c>
      <c r="D16" s="55" t="s">
        <v>58</v>
      </c>
      <c r="E16" s="55" t="s">
        <v>60</v>
      </c>
      <c r="F16" s="107">
        <v>10.21</v>
      </c>
      <c r="G16" s="101"/>
      <c r="H16" s="102"/>
      <c r="I16" s="103"/>
      <c r="J16" s="106"/>
      <c r="K16" s="108"/>
      <c r="L16" s="104"/>
      <c r="M16" s="105">
        <v>10.21</v>
      </c>
      <c r="N16" s="56">
        <f t="shared" si="2"/>
        <v>10.21</v>
      </c>
      <c r="O16" s="57"/>
      <c r="P16" s="58">
        <f t="shared" si="3"/>
      </c>
      <c r="Q16" s="51"/>
      <c r="R16" s="58">
        <v>8.04</v>
      </c>
    </row>
    <row r="17" spans="1:18" ht="30" customHeight="1">
      <c r="A17" s="53">
        <v>7</v>
      </c>
      <c r="B17" s="83">
        <v>41936</v>
      </c>
      <c r="C17" s="54" t="s">
        <v>69</v>
      </c>
      <c r="D17" s="55" t="s">
        <v>58</v>
      </c>
      <c r="E17" s="55" t="s">
        <v>60</v>
      </c>
      <c r="F17" s="107">
        <v>6</v>
      </c>
      <c r="G17" s="101"/>
      <c r="H17" s="102"/>
      <c r="I17" s="103"/>
      <c r="J17" s="106"/>
      <c r="K17" s="108"/>
      <c r="L17" s="104"/>
      <c r="M17" s="105">
        <v>6</v>
      </c>
      <c r="N17" s="56">
        <f t="shared" si="2"/>
        <v>6</v>
      </c>
      <c r="O17" s="57"/>
      <c r="P17" s="58">
        <f t="shared" si="3"/>
      </c>
      <c r="Q17" s="51"/>
      <c r="R17" s="58">
        <v>4.74</v>
      </c>
    </row>
    <row r="18" spans="1:18" ht="30" customHeight="1">
      <c r="A18" s="53">
        <v>8</v>
      </c>
      <c r="B18" s="83">
        <v>41936</v>
      </c>
      <c r="C18" s="54" t="s">
        <v>69</v>
      </c>
      <c r="D18" s="55" t="s">
        <v>58</v>
      </c>
      <c r="E18" s="110" t="s">
        <v>60</v>
      </c>
      <c r="F18" s="107">
        <v>14.17</v>
      </c>
      <c r="G18" s="101"/>
      <c r="H18" s="102"/>
      <c r="I18" s="103"/>
      <c r="J18" s="106"/>
      <c r="K18" s="108"/>
      <c r="L18" s="104"/>
      <c r="M18" s="105">
        <v>14.17</v>
      </c>
      <c r="N18" s="56">
        <f t="shared" si="2"/>
        <v>14.17</v>
      </c>
      <c r="O18" s="57"/>
      <c r="P18" s="58">
        <f t="shared" si="3"/>
      </c>
      <c r="Q18" s="51"/>
      <c r="R18" s="58">
        <v>11.2</v>
      </c>
    </row>
    <row r="19" spans="1:18" ht="30" customHeight="1">
      <c r="A19" s="53">
        <v>9</v>
      </c>
      <c r="B19" s="83">
        <v>41936</v>
      </c>
      <c r="C19" s="54" t="s">
        <v>69</v>
      </c>
      <c r="D19" s="55" t="s">
        <v>58</v>
      </c>
      <c r="E19" s="55" t="s">
        <v>60</v>
      </c>
      <c r="F19" s="107">
        <f>14.17+1.83</f>
        <v>16</v>
      </c>
      <c r="G19" s="101"/>
      <c r="H19" s="102"/>
      <c r="I19" s="103"/>
      <c r="J19" s="106"/>
      <c r="K19" s="108"/>
      <c r="L19" s="104"/>
      <c r="M19" s="105">
        <v>16</v>
      </c>
      <c r="N19" s="56">
        <f t="shared" si="2"/>
        <v>16</v>
      </c>
      <c r="O19" s="57"/>
      <c r="P19" s="58">
        <f t="shared" si="3"/>
      </c>
      <c r="Q19" s="51"/>
      <c r="R19" s="58">
        <v>12.65</v>
      </c>
    </row>
    <row r="20" spans="1:18" ht="30" customHeight="1">
      <c r="A20" s="53">
        <v>10</v>
      </c>
      <c r="B20" s="83">
        <v>41936</v>
      </c>
      <c r="C20" s="54" t="s">
        <v>69</v>
      </c>
      <c r="D20" s="55" t="s">
        <v>67</v>
      </c>
      <c r="E20" s="55" t="s">
        <v>60</v>
      </c>
      <c r="F20" s="107">
        <v>3.5</v>
      </c>
      <c r="G20" s="101"/>
      <c r="H20" s="102"/>
      <c r="I20" s="103"/>
      <c r="J20" s="106"/>
      <c r="K20" s="108"/>
      <c r="L20" s="104"/>
      <c r="M20" s="105">
        <v>3.5</v>
      </c>
      <c r="N20" s="56">
        <f t="shared" si="2"/>
        <v>3.5</v>
      </c>
      <c r="O20" s="57"/>
      <c r="P20" s="58">
        <f t="shared" si="3"/>
      </c>
      <c r="Q20" s="51"/>
      <c r="R20" s="58">
        <v>2.77</v>
      </c>
    </row>
    <row r="21" spans="1:18" ht="30" customHeight="1">
      <c r="A21" s="53">
        <v>11</v>
      </c>
      <c r="B21" s="83">
        <v>41936</v>
      </c>
      <c r="C21" s="54" t="s">
        <v>69</v>
      </c>
      <c r="D21" s="55" t="s">
        <v>67</v>
      </c>
      <c r="E21" s="55" t="s">
        <v>60</v>
      </c>
      <c r="F21" s="107">
        <v>2.63</v>
      </c>
      <c r="G21" s="101"/>
      <c r="H21" s="102"/>
      <c r="I21" s="103"/>
      <c r="J21" s="106"/>
      <c r="K21" s="108"/>
      <c r="L21" s="104"/>
      <c r="M21" s="105">
        <v>2.63</v>
      </c>
      <c r="N21" s="56">
        <f t="shared" si="2"/>
        <v>2.63</v>
      </c>
      <c r="O21" s="57"/>
      <c r="P21" s="58">
        <f t="shared" si="3"/>
      </c>
      <c r="Q21" s="51"/>
      <c r="R21" s="58">
        <v>2.08</v>
      </c>
    </row>
    <row r="22" spans="1:18" ht="30" customHeight="1">
      <c r="A22" s="53">
        <v>12</v>
      </c>
      <c r="B22" s="83">
        <v>41937</v>
      </c>
      <c r="C22" s="54" t="s">
        <v>66</v>
      </c>
      <c r="D22" s="55" t="s">
        <v>68</v>
      </c>
      <c r="E22" s="55" t="s">
        <v>60</v>
      </c>
      <c r="F22" s="107">
        <v>4.58</v>
      </c>
      <c r="G22" s="101"/>
      <c r="H22" s="102"/>
      <c r="I22" s="103"/>
      <c r="J22" s="106"/>
      <c r="K22" s="108"/>
      <c r="L22" s="104"/>
      <c r="M22" s="105">
        <v>4.58</v>
      </c>
      <c r="N22" s="56">
        <f t="shared" si="2"/>
        <v>4.58</v>
      </c>
      <c r="O22" s="57"/>
      <c r="P22" s="58">
        <f t="shared" si="3"/>
      </c>
      <c r="Q22" s="51"/>
      <c r="R22" s="58">
        <v>3.62</v>
      </c>
    </row>
    <row r="23" spans="1:18" ht="30" customHeight="1">
      <c r="A23" s="53">
        <v>13</v>
      </c>
      <c r="B23" s="83">
        <v>41937</v>
      </c>
      <c r="C23" s="54" t="s">
        <v>66</v>
      </c>
      <c r="D23" s="55" t="s">
        <v>58</v>
      </c>
      <c r="E23" s="55" t="s">
        <v>60</v>
      </c>
      <c r="F23" s="107">
        <v>33.59</v>
      </c>
      <c r="G23" s="101"/>
      <c r="H23" s="102"/>
      <c r="I23" s="103"/>
      <c r="J23" s="106"/>
      <c r="K23" s="108"/>
      <c r="L23" s="104"/>
      <c r="M23" s="105">
        <v>33.59</v>
      </c>
      <c r="N23" s="56">
        <f t="shared" si="2"/>
        <v>33.59</v>
      </c>
      <c r="O23" s="57"/>
      <c r="P23" s="58">
        <f t="shared" si="3"/>
      </c>
      <c r="Q23" s="51"/>
      <c r="R23" s="58">
        <v>26.53</v>
      </c>
    </row>
    <row r="24" spans="1:18" ht="30" customHeight="1">
      <c r="A24" s="53">
        <v>14</v>
      </c>
      <c r="B24" s="83">
        <v>41937</v>
      </c>
      <c r="C24" s="54" t="s">
        <v>66</v>
      </c>
      <c r="D24" s="55" t="s">
        <v>65</v>
      </c>
      <c r="E24" s="55" t="s">
        <v>60</v>
      </c>
      <c r="F24" s="107">
        <v>15</v>
      </c>
      <c r="G24" s="101"/>
      <c r="H24" s="102"/>
      <c r="I24" s="103"/>
      <c r="J24" s="106"/>
      <c r="K24" s="108">
        <v>15</v>
      </c>
      <c r="L24" s="104"/>
      <c r="M24" s="105"/>
      <c r="N24" s="56">
        <f t="shared" si="2"/>
        <v>15</v>
      </c>
      <c r="O24" s="57"/>
      <c r="P24" s="58">
        <f t="shared" si="3"/>
      </c>
      <c r="Q24" s="51"/>
      <c r="R24" s="58">
        <v>11.85</v>
      </c>
    </row>
    <row r="25" spans="1:18" ht="30" customHeight="1">
      <c r="A25" s="53">
        <v>15</v>
      </c>
      <c r="B25" s="83">
        <v>41937</v>
      </c>
      <c r="C25" s="54" t="s">
        <v>66</v>
      </c>
      <c r="D25" s="55" t="s">
        <v>58</v>
      </c>
      <c r="E25" s="55" t="s">
        <v>60</v>
      </c>
      <c r="F25" s="107">
        <v>29.53</v>
      </c>
      <c r="G25" s="101"/>
      <c r="H25" s="102"/>
      <c r="I25" s="103"/>
      <c r="J25" s="106"/>
      <c r="K25" s="108"/>
      <c r="L25" s="104"/>
      <c r="M25" s="105">
        <v>29.53</v>
      </c>
      <c r="N25" s="56">
        <f t="shared" si="2"/>
        <v>29.53</v>
      </c>
      <c r="O25" s="57"/>
      <c r="P25" s="58">
        <f t="shared" si="3"/>
      </c>
      <c r="Q25" s="51"/>
      <c r="R25" s="58">
        <v>23.33</v>
      </c>
    </row>
    <row r="26" spans="1:18" ht="30" customHeight="1">
      <c r="A26" s="53">
        <v>16</v>
      </c>
      <c r="B26" s="83">
        <v>41937</v>
      </c>
      <c r="C26" s="54" t="s">
        <v>66</v>
      </c>
      <c r="D26" s="55" t="s">
        <v>67</v>
      </c>
      <c r="E26" s="55" t="s">
        <v>60</v>
      </c>
      <c r="F26" s="107">
        <v>2.25</v>
      </c>
      <c r="G26" s="101"/>
      <c r="H26" s="102"/>
      <c r="I26" s="103"/>
      <c r="J26" s="106"/>
      <c r="K26" s="108"/>
      <c r="L26" s="104"/>
      <c r="M26" s="105">
        <v>2.25</v>
      </c>
      <c r="N26" s="56">
        <f t="shared" si="2"/>
        <v>2.25</v>
      </c>
      <c r="O26" s="57"/>
      <c r="P26" s="58">
        <f t="shared" si="3"/>
      </c>
      <c r="Q26" s="51"/>
      <c r="R26" s="58">
        <v>1.78</v>
      </c>
    </row>
    <row r="27" spans="1:18" ht="30" customHeight="1">
      <c r="A27" s="53">
        <v>17</v>
      </c>
      <c r="B27" s="83">
        <v>41938</v>
      </c>
      <c r="C27" s="54" t="s">
        <v>66</v>
      </c>
      <c r="D27" s="55" t="s">
        <v>68</v>
      </c>
      <c r="E27" s="55" t="s">
        <v>60</v>
      </c>
      <c r="F27" s="107">
        <v>14.5</v>
      </c>
      <c r="G27" s="101"/>
      <c r="H27" s="102"/>
      <c r="I27" s="103"/>
      <c r="J27" s="106"/>
      <c r="K27" s="108"/>
      <c r="L27" s="104"/>
      <c r="M27" s="105">
        <v>14.5</v>
      </c>
      <c r="N27" s="56">
        <f t="shared" si="2"/>
        <v>14.5</v>
      </c>
      <c r="O27" s="57"/>
      <c r="P27" s="58">
        <f t="shared" si="3"/>
      </c>
      <c r="Q27" s="51"/>
      <c r="R27" s="58">
        <v>11.44</v>
      </c>
    </row>
    <row r="28" spans="1:18" ht="30" customHeight="1">
      <c r="A28" s="53">
        <v>18</v>
      </c>
      <c r="B28" s="83">
        <v>41939</v>
      </c>
      <c r="C28" s="54" t="s">
        <v>66</v>
      </c>
      <c r="D28" s="55" t="s">
        <v>58</v>
      </c>
      <c r="E28" s="55" t="s">
        <v>60</v>
      </c>
      <c r="F28" s="107">
        <v>22.33</v>
      </c>
      <c r="G28" s="101"/>
      <c r="H28" s="102"/>
      <c r="I28" s="103"/>
      <c r="J28" s="106"/>
      <c r="K28" s="108"/>
      <c r="L28" s="104"/>
      <c r="M28" s="105">
        <v>22.33</v>
      </c>
      <c r="N28" s="56">
        <f t="shared" si="2"/>
        <v>22.33</v>
      </c>
      <c r="O28" s="57"/>
      <c r="P28" s="58">
        <f t="shared" si="3"/>
      </c>
      <c r="Q28" s="51"/>
      <c r="R28" s="58">
        <v>17.62</v>
      </c>
    </row>
    <row r="29" spans="1:18" ht="30" customHeight="1">
      <c r="A29" s="53">
        <v>19</v>
      </c>
      <c r="B29" s="83">
        <v>41940</v>
      </c>
      <c r="C29" s="54" t="s">
        <v>66</v>
      </c>
      <c r="D29" s="55" t="s">
        <v>67</v>
      </c>
      <c r="E29" s="55" t="s">
        <v>60</v>
      </c>
      <c r="F29" s="107">
        <v>14.5</v>
      </c>
      <c r="G29" s="101"/>
      <c r="H29" s="102"/>
      <c r="I29" s="103"/>
      <c r="J29" s="106"/>
      <c r="K29" s="108"/>
      <c r="L29" s="104"/>
      <c r="M29" s="105">
        <v>14.5</v>
      </c>
      <c r="N29" s="56">
        <f t="shared" si="2"/>
        <v>14.5</v>
      </c>
      <c r="O29" s="57"/>
      <c r="P29" s="58">
        <f t="shared" si="3"/>
      </c>
      <c r="Q29" s="51"/>
      <c r="R29" s="58">
        <v>11.42</v>
      </c>
    </row>
    <row r="30" spans="1:18" ht="30" customHeight="1">
      <c r="A30" s="53">
        <v>20</v>
      </c>
      <c r="B30" s="83">
        <v>41938</v>
      </c>
      <c r="C30" s="54" t="s">
        <v>66</v>
      </c>
      <c r="D30" s="55" t="s">
        <v>62</v>
      </c>
      <c r="E30" s="55" t="s">
        <v>60</v>
      </c>
      <c r="F30" s="107">
        <v>17</v>
      </c>
      <c r="G30" s="101"/>
      <c r="H30" s="102"/>
      <c r="I30" s="103">
        <v>17</v>
      </c>
      <c r="J30" s="106"/>
      <c r="K30" s="108"/>
      <c r="L30" s="104"/>
      <c r="M30" s="105"/>
      <c r="N30" s="56">
        <f t="shared" si="2"/>
        <v>17</v>
      </c>
      <c r="O30" s="57"/>
      <c r="P30" s="58">
        <f t="shared" si="3"/>
      </c>
      <c r="Q30" s="51"/>
      <c r="R30" s="58">
        <v>13.41</v>
      </c>
    </row>
    <row r="31" spans="1:18" ht="30" customHeight="1">
      <c r="A31" s="53">
        <v>21</v>
      </c>
      <c r="B31" s="83">
        <v>41938</v>
      </c>
      <c r="C31" s="54" t="s">
        <v>66</v>
      </c>
      <c r="D31" s="55" t="s">
        <v>71</v>
      </c>
      <c r="E31" s="55" t="s">
        <v>60</v>
      </c>
      <c r="F31" s="107">
        <v>41.49</v>
      </c>
      <c r="G31" s="101"/>
      <c r="H31" s="102"/>
      <c r="I31" s="103"/>
      <c r="J31" s="106"/>
      <c r="K31" s="108">
        <v>41.49</v>
      </c>
      <c r="L31" s="104"/>
      <c r="M31" s="105"/>
      <c r="N31" s="56">
        <f t="shared" si="2"/>
        <v>41.49</v>
      </c>
      <c r="O31" s="57"/>
      <c r="P31" s="58">
        <f t="shared" si="3"/>
      </c>
      <c r="Q31" s="51"/>
      <c r="R31" s="58">
        <v>32.74</v>
      </c>
    </row>
    <row r="32" spans="1:18" ht="30" customHeight="1">
      <c r="A32" s="53">
        <v>22</v>
      </c>
      <c r="B32" s="83">
        <v>41939</v>
      </c>
      <c r="C32" s="54" t="s">
        <v>66</v>
      </c>
      <c r="D32" s="55" t="s">
        <v>61</v>
      </c>
      <c r="E32" s="55" t="s">
        <v>60</v>
      </c>
      <c r="F32" s="107">
        <v>30</v>
      </c>
      <c r="G32" s="101"/>
      <c r="H32" s="102"/>
      <c r="I32" s="103"/>
      <c r="J32" s="106">
        <v>30</v>
      </c>
      <c r="K32" s="108"/>
      <c r="L32" s="104"/>
      <c r="M32" s="105"/>
      <c r="N32" s="56">
        <f t="shared" si="2"/>
        <v>30</v>
      </c>
      <c r="O32" s="57"/>
      <c r="P32" s="58">
        <f t="shared" si="3"/>
      </c>
      <c r="Q32" s="51"/>
      <c r="R32" s="58">
        <v>23.67</v>
      </c>
    </row>
    <row r="33" spans="1:18" ht="30" customHeight="1">
      <c r="A33" s="53">
        <v>23</v>
      </c>
      <c r="B33" s="83">
        <v>41939</v>
      </c>
      <c r="C33" s="54" t="s">
        <v>66</v>
      </c>
      <c r="D33" s="55" t="s">
        <v>67</v>
      </c>
      <c r="E33" s="55" t="s">
        <v>60</v>
      </c>
      <c r="F33" s="107">
        <v>10</v>
      </c>
      <c r="G33" s="101"/>
      <c r="H33" s="102"/>
      <c r="I33" s="103"/>
      <c r="J33" s="106"/>
      <c r="K33" s="108"/>
      <c r="L33" s="104"/>
      <c r="M33" s="105">
        <v>10</v>
      </c>
      <c r="N33" s="56">
        <f t="shared" si="2"/>
        <v>10</v>
      </c>
      <c r="O33" s="57"/>
      <c r="P33" s="58">
        <f t="shared" si="3"/>
      </c>
      <c r="Q33" s="51"/>
      <c r="R33" s="58">
        <v>7.89</v>
      </c>
    </row>
    <row r="34" spans="1:18" ht="30" customHeight="1">
      <c r="A34" s="53">
        <v>24</v>
      </c>
      <c r="B34" s="83">
        <v>41940</v>
      </c>
      <c r="C34" s="54" t="s">
        <v>66</v>
      </c>
      <c r="D34" s="55" t="s">
        <v>70</v>
      </c>
      <c r="E34" s="55" t="s">
        <v>60</v>
      </c>
      <c r="F34" s="107">
        <v>349.77</v>
      </c>
      <c r="G34" s="101"/>
      <c r="H34" s="102"/>
      <c r="I34" s="103">
        <v>349.77</v>
      </c>
      <c r="J34" s="106"/>
      <c r="K34" s="108"/>
      <c r="L34" s="104"/>
      <c r="M34" s="105"/>
      <c r="N34" s="56">
        <f>SUM(H34:M34)</f>
        <v>349.77</v>
      </c>
      <c r="O34" s="57"/>
      <c r="P34" s="58">
        <f>IF(F34="Milano","X","")</f>
      </c>
      <c r="Q34" s="51"/>
      <c r="R34" s="58">
        <v>275.52</v>
      </c>
    </row>
    <row r="35" spans="1:18" ht="30" customHeight="1">
      <c r="A35" s="53">
        <v>25</v>
      </c>
      <c r="B35" s="83">
        <v>41938</v>
      </c>
      <c r="C35" s="54" t="s">
        <v>66</v>
      </c>
      <c r="D35" s="55" t="s">
        <v>71</v>
      </c>
      <c r="E35" s="55" t="s">
        <v>60</v>
      </c>
      <c r="F35" s="107">
        <v>14.78</v>
      </c>
      <c r="G35" s="101"/>
      <c r="H35" s="102"/>
      <c r="I35" s="103"/>
      <c r="J35" s="106"/>
      <c r="K35" s="108"/>
      <c r="L35" s="104"/>
      <c r="M35" s="105">
        <v>14.78</v>
      </c>
      <c r="N35" s="56">
        <f>SUM(H35:M35)</f>
        <v>14.78</v>
      </c>
      <c r="O35" s="57"/>
      <c r="P35" s="58">
        <f>IF(F35="Milano","X","")</f>
      </c>
      <c r="Q35" s="51"/>
      <c r="R35" s="58">
        <v>11.66</v>
      </c>
    </row>
    <row r="36" spans="1:18" ht="30" customHeight="1">
      <c r="A36" s="53">
        <v>26</v>
      </c>
      <c r="B36" s="83">
        <v>41939</v>
      </c>
      <c r="C36" s="54" t="s">
        <v>66</v>
      </c>
      <c r="D36" s="55" t="s">
        <v>58</v>
      </c>
      <c r="E36" s="55" t="s">
        <v>60</v>
      </c>
      <c r="F36" s="107">
        <v>99.77</v>
      </c>
      <c r="G36" s="101"/>
      <c r="H36" s="102"/>
      <c r="I36" s="103"/>
      <c r="J36" s="106"/>
      <c r="K36" s="108"/>
      <c r="L36" s="104"/>
      <c r="M36" s="105">
        <v>99.77</v>
      </c>
      <c r="N36" s="56">
        <f>SUM(H36:M36)</f>
        <v>99.77</v>
      </c>
      <c r="O36" s="57"/>
      <c r="P36" s="58">
        <f>IF(F36="Milano","X","")</f>
      </c>
      <c r="Q36" s="51"/>
      <c r="R36" s="58">
        <v>78.72</v>
      </c>
    </row>
    <row r="37" spans="1:18" ht="30" customHeight="1">
      <c r="A37" s="53">
        <v>27</v>
      </c>
      <c r="B37" s="83">
        <v>41939</v>
      </c>
      <c r="C37" s="54" t="s">
        <v>66</v>
      </c>
      <c r="D37" s="55" t="s">
        <v>58</v>
      </c>
      <c r="E37" s="55" t="s">
        <v>60</v>
      </c>
      <c r="F37" s="107">
        <v>15.31</v>
      </c>
      <c r="G37" s="101"/>
      <c r="H37" s="102"/>
      <c r="I37" s="103"/>
      <c r="J37" s="106"/>
      <c r="K37" s="108"/>
      <c r="L37" s="104"/>
      <c r="M37" s="105">
        <v>15.31</v>
      </c>
      <c r="N37" s="56">
        <f>SUM(H37:M37)</f>
        <v>15.31</v>
      </c>
      <c r="O37" s="57"/>
      <c r="P37" s="58">
        <f>IF(F37="Milano","X","")</f>
      </c>
      <c r="Q37" s="51"/>
      <c r="R37" s="58">
        <v>12.08</v>
      </c>
    </row>
    <row r="38" spans="1:18" ht="30" customHeight="1">
      <c r="A38" s="53">
        <v>28</v>
      </c>
      <c r="B38" s="83"/>
      <c r="C38" s="54"/>
      <c r="D38" s="55"/>
      <c r="E38" s="55"/>
      <c r="F38" s="107"/>
      <c r="G38" s="101"/>
      <c r="H38" s="102"/>
      <c r="I38" s="103"/>
      <c r="J38" s="106"/>
      <c r="K38" s="108"/>
      <c r="L38" s="104"/>
      <c r="M38" s="105"/>
      <c r="N38" s="56">
        <f>SUM(H38:M38)</f>
        <v>0</v>
      </c>
      <c r="O38" s="57"/>
      <c r="P38" s="58">
        <f>IF(F38="Milano","X","")</f>
      </c>
      <c r="Q38" s="51"/>
      <c r="R38" s="58">
        <v>12.08</v>
      </c>
    </row>
    <row r="39" ht="30" customHeight="1"/>
    <row r="40" spans="1:18" ht="18.75" customHeight="1">
      <c r="A40" s="59"/>
      <c r="B40" s="60"/>
      <c r="C40" s="60"/>
      <c r="D40" s="60"/>
      <c r="E40" s="60"/>
      <c r="F40" s="84"/>
      <c r="G40" s="60"/>
      <c r="H40" s="60"/>
      <c r="I40" s="60"/>
      <c r="J40" s="60"/>
      <c r="K40" s="60"/>
      <c r="L40" s="60"/>
      <c r="M40" s="60"/>
      <c r="N40" s="61"/>
      <c r="O40" s="60"/>
      <c r="P40" s="60"/>
      <c r="Q40" s="62"/>
      <c r="R40" s="63"/>
    </row>
    <row r="41" spans="1:18" ht="18.75" customHeight="1">
      <c r="A41" s="64"/>
      <c r="B41" s="65"/>
      <c r="C41" s="66"/>
      <c r="D41" s="67"/>
      <c r="E41" s="68"/>
      <c r="F41" s="69"/>
      <c r="G41" s="70"/>
      <c r="H41" s="71"/>
      <c r="I41" s="71"/>
      <c r="J41" s="72"/>
      <c r="K41" s="72"/>
      <c r="L41" s="71"/>
      <c r="M41" s="71"/>
      <c r="N41" s="73"/>
      <c r="O41" s="74"/>
      <c r="P41" s="75"/>
      <c r="Q41" s="62"/>
      <c r="R41" s="5"/>
    </row>
    <row r="42" spans="1:18" ht="18.75" customHeight="1">
      <c r="A42" s="76"/>
      <c r="B42" s="77" t="s">
        <v>32</v>
      </c>
      <c r="C42" s="77"/>
      <c r="D42" s="77"/>
      <c r="E42" s="69"/>
      <c r="F42" s="69"/>
      <c r="G42" s="77" t="s">
        <v>33</v>
      </c>
      <c r="H42" s="77"/>
      <c r="I42" s="77"/>
      <c r="J42" s="69"/>
      <c r="K42" s="69"/>
      <c r="L42" s="77" t="s">
        <v>34</v>
      </c>
      <c r="M42" s="77"/>
      <c r="N42" s="78"/>
      <c r="O42" s="69"/>
      <c r="P42" s="75"/>
      <c r="Q42" s="62"/>
      <c r="R42" s="5"/>
    </row>
    <row r="43" spans="1:18" ht="18.75" customHeight="1">
      <c r="A43" s="76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9"/>
      <c r="O43" s="69"/>
      <c r="P43" s="75"/>
      <c r="Q43" s="62"/>
      <c r="R43" s="5"/>
    </row>
    <row r="44" spans="1:18" ht="18.75" customHeight="1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81"/>
      <c r="P44" s="81"/>
      <c r="Q44" s="62"/>
      <c r="R44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98" bottom="0.7480314960629921" header="0.31496062992125984" footer="0.31496062992125984"/>
  <pageSetup fitToHeight="1" fitToWidth="1" horizontalDpi="600" verticalDpi="6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F16" sqref="F16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85"/>
    </row>
    <row r="2" spans="1:6" ht="14.25">
      <c r="A2" t="s">
        <v>36</v>
      </c>
      <c r="C2" s="85"/>
      <c r="F2" s="85"/>
    </row>
    <row r="3" spans="3:9" ht="14.25">
      <c r="C3" s="109"/>
      <c r="E3" t="s">
        <v>38</v>
      </c>
      <c r="F3" s="85">
        <v>1653.44</v>
      </c>
      <c r="H3" t="s">
        <v>39</v>
      </c>
      <c r="I3">
        <v>0</v>
      </c>
    </row>
    <row r="4" spans="2:9" ht="14.25">
      <c r="B4" t="s">
        <v>37</v>
      </c>
      <c r="C4" s="85">
        <f>'Expense Value USD'!P1</f>
        <v>1084.1799999999998</v>
      </c>
      <c r="F4" s="85">
        <v>550</v>
      </c>
      <c r="I4">
        <v>0</v>
      </c>
    </row>
    <row r="5" spans="3:6" ht="14.25">
      <c r="C5" s="85"/>
      <c r="F5" s="85"/>
    </row>
    <row r="6" spans="3:6" ht="18">
      <c r="C6" s="98"/>
      <c r="F6" s="85"/>
    </row>
    <row r="7" ht="18">
      <c r="C7" s="99"/>
    </row>
    <row r="8" spans="3:9" ht="14.25">
      <c r="C8" s="85"/>
      <c r="F8" s="85">
        <f>SUM(F3-F4)</f>
        <v>1103.44</v>
      </c>
      <c r="I8">
        <f>SUM(I3:I6)</f>
        <v>0</v>
      </c>
    </row>
    <row r="9" ht="14.25">
      <c r="C9" s="85"/>
    </row>
    <row r="10" ht="14.25">
      <c r="C10" s="85"/>
    </row>
    <row r="11" spans="2:3" ht="14.25">
      <c r="B11" t="s">
        <v>40</v>
      </c>
      <c r="C11" s="85">
        <f>SUM(C3:C9)</f>
        <v>1084.1799999999998</v>
      </c>
    </row>
    <row r="12" ht="14.25">
      <c r="C12" s="85"/>
    </row>
    <row r="13" ht="14.25">
      <c r="C13" s="85"/>
    </row>
    <row r="14" ht="14.25">
      <c r="C14" s="85"/>
    </row>
    <row r="15" ht="14.25">
      <c r="C15" s="8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showGridLines="0" zoomScalePageLayoutView="0" workbookViewId="0" topLeftCell="A1">
      <selection activeCell="A23" sqref="A23:E23"/>
    </sheetView>
  </sheetViews>
  <sheetFormatPr defaultColWidth="7.59765625" defaultRowHeight="14.25"/>
  <cols>
    <col min="1" max="1" width="39" style="86" customWidth="1"/>
    <col min="2" max="2" width="14.59765625" style="86" customWidth="1"/>
    <col min="3" max="3" width="10.8984375" style="86" customWidth="1"/>
    <col min="4" max="4" width="15.8984375" style="86" customWidth="1"/>
    <col min="5" max="16384" width="7.59765625" style="86" customWidth="1"/>
  </cols>
  <sheetData>
    <row r="1" ht="42.75" customHeight="1"/>
    <row r="2" spans="1:4" ht="21">
      <c r="A2" s="142" t="s">
        <v>41</v>
      </c>
      <c r="B2" s="142"/>
      <c r="C2" s="142"/>
      <c r="D2" s="142"/>
    </row>
    <row r="3" spans="1:4" ht="21">
      <c r="A3" s="142" t="s">
        <v>42</v>
      </c>
      <c r="B3" s="142"/>
      <c r="C3" s="142"/>
      <c r="D3" s="142"/>
    </row>
    <row r="4" spans="1:4" ht="21">
      <c r="A4" s="142" t="s">
        <v>43</v>
      </c>
      <c r="B4" s="142"/>
      <c r="C4" s="142"/>
      <c r="D4" s="142"/>
    </row>
    <row r="5" spans="1:4" ht="21">
      <c r="A5" s="142"/>
      <c r="B5" s="142"/>
      <c r="C5" s="142"/>
      <c r="D5" s="142"/>
    </row>
    <row r="6" spans="1:4" ht="21">
      <c r="A6" s="142" t="s">
        <v>44</v>
      </c>
      <c r="B6" s="142"/>
      <c r="C6" s="142"/>
      <c r="D6" s="142"/>
    </row>
    <row r="7" spans="1:4" ht="21">
      <c r="A7" s="142" t="s">
        <v>77</v>
      </c>
      <c r="B7" s="142"/>
      <c r="C7" s="142"/>
      <c r="D7" s="142"/>
    </row>
    <row r="8" spans="1:4" ht="21">
      <c r="A8" s="142"/>
      <c r="B8" s="142"/>
      <c r="C8" s="142"/>
      <c r="D8" s="142"/>
    </row>
    <row r="9" spans="1:2" ht="21">
      <c r="A9" s="87" t="s">
        <v>55</v>
      </c>
      <c r="B9" s="88" t="s">
        <v>78</v>
      </c>
    </row>
    <row r="10" ht="17.25" customHeight="1">
      <c r="A10" s="88"/>
    </row>
    <row r="11" spans="1:4" s="90" customFormat="1" ht="19.5" customHeight="1">
      <c r="A11" s="89" t="s">
        <v>45</v>
      </c>
      <c r="B11" s="97" t="str">
        <f>'Expense Value USD'!G1</f>
        <v>10_01</v>
      </c>
      <c r="D11" s="91">
        <v>6666.67</v>
      </c>
    </row>
    <row r="12" spans="1:4" s="90" customFormat="1" ht="19.5" customHeight="1">
      <c r="A12" s="89" t="s">
        <v>46</v>
      </c>
      <c r="B12" s="97" t="str">
        <f>'Expense Value USD'!G1</f>
        <v>10_01</v>
      </c>
      <c r="D12" s="91">
        <f>'Calculation page'!C11</f>
        <v>1084.1799999999998</v>
      </c>
    </row>
    <row r="13" spans="1:4" s="90" customFormat="1" ht="19.5" customHeight="1">
      <c r="A13" s="89" t="s">
        <v>56</v>
      </c>
      <c r="B13" s="97" t="str">
        <f>'Expense Value USD'!G1</f>
        <v>10_01</v>
      </c>
      <c r="D13" s="91">
        <f>'Calculation page'!F8</f>
        <v>1103.44</v>
      </c>
    </row>
    <row r="14" spans="1:4" s="90" customFormat="1" ht="19.5" customHeight="1">
      <c r="A14" s="89"/>
      <c r="B14" s="89"/>
      <c r="D14" s="91"/>
    </row>
    <row r="15" spans="1:4" s="90" customFormat="1" ht="19.5" customHeight="1" thickBot="1">
      <c r="A15" s="89"/>
      <c r="D15" s="91"/>
    </row>
    <row r="16" spans="1:4" s="90" customFormat="1" ht="19.5" customHeight="1" thickTop="1">
      <c r="A16" s="92"/>
      <c r="B16" s="92"/>
      <c r="C16" s="93" t="s">
        <v>47</v>
      </c>
      <c r="D16" s="94">
        <f>SUM(D11:D14)</f>
        <v>8854.29</v>
      </c>
    </row>
    <row r="17" spans="1:5" s="90" customFormat="1" ht="19.5" customHeight="1">
      <c r="A17" s="95"/>
      <c r="B17" s="95"/>
      <c r="C17" s="95"/>
      <c r="D17" s="95"/>
      <c r="E17" s="95"/>
    </row>
    <row r="18" spans="1:5" s="90" customFormat="1" ht="19.5" customHeight="1">
      <c r="A18" s="143" t="s">
        <v>48</v>
      </c>
      <c r="B18" s="143"/>
      <c r="C18" s="143"/>
      <c r="D18" s="143"/>
      <c r="E18" s="143"/>
    </row>
    <row r="19" spans="1:5" s="90" customFormat="1" ht="19.5" customHeight="1">
      <c r="A19" s="143"/>
      <c r="B19" s="143"/>
      <c r="C19" s="143"/>
      <c r="D19" s="143"/>
      <c r="E19" s="143"/>
    </row>
    <row r="20" spans="1:5" s="90" customFormat="1" ht="19.5" customHeight="1">
      <c r="A20" s="144" t="s">
        <v>49</v>
      </c>
      <c r="B20" s="144"/>
      <c r="C20" s="144"/>
      <c r="D20" s="144"/>
      <c r="E20" s="144"/>
    </row>
    <row r="21" spans="1:5" s="90" customFormat="1" ht="19.5" customHeight="1">
      <c r="A21" s="144" t="s">
        <v>50</v>
      </c>
      <c r="B21" s="144"/>
      <c r="C21" s="144"/>
      <c r="D21" s="144"/>
      <c r="E21" s="144"/>
    </row>
    <row r="22" spans="1:5" s="90" customFormat="1" ht="19.5" customHeight="1">
      <c r="A22" s="144" t="s">
        <v>51</v>
      </c>
      <c r="B22" s="144"/>
      <c r="C22" s="144"/>
      <c r="D22" s="144"/>
      <c r="E22" s="144"/>
    </row>
    <row r="23" spans="1:5" s="90" customFormat="1" ht="19.5" customHeight="1">
      <c r="A23" s="144"/>
      <c r="B23" s="144"/>
      <c r="C23" s="144"/>
      <c r="D23" s="144"/>
      <c r="E23" s="144"/>
    </row>
    <row r="24" spans="1:5" s="90" customFormat="1" ht="19.5" customHeight="1">
      <c r="A24" s="144" t="s">
        <v>52</v>
      </c>
      <c r="B24" s="144"/>
      <c r="C24" s="144"/>
      <c r="D24" s="144"/>
      <c r="E24" s="144"/>
    </row>
    <row r="25" spans="1:5" s="90" customFormat="1" ht="19.5" customHeight="1">
      <c r="A25" s="144" t="s">
        <v>53</v>
      </c>
      <c r="B25" s="144"/>
      <c r="C25" s="144"/>
      <c r="D25" s="144"/>
      <c r="E25" s="144"/>
    </row>
    <row r="26" spans="1:5" s="90" customFormat="1" ht="19.5" customHeight="1">
      <c r="A26" s="144" t="s">
        <v>54</v>
      </c>
      <c r="B26" s="144"/>
      <c r="C26" s="144"/>
      <c r="D26" s="144"/>
      <c r="E26" s="144"/>
    </row>
    <row r="27" spans="1:5" s="90" customFormat="1" ht="19.5" customHeight="1">
      <c r="A27" s="145"/>
      <c r="B27" s="145"/>
      <c r="C27" s="145"/>
      <c r="D27" s="145"/>
      <c r="E27" s="145"/>
    </row>
    <row r="28" spans="1:5" s="90" customFormat="1" ht="19.5" customHeight="1">
      <c r="A28" s="146"/>
      <c r="B28" s="146"/>
      <c r="C28" s="146"/>
      <c r="D28" s="146"/>
      <c r="E28" s="146"/>
    </row>
    <row r="33" spans="1:4" s="96" customFormat="1" ht="21">
      <c r="A33" s="86"/>
      <c r="B33" s="86"/>
      <c r="C33" s="86"/>
      <c r="D33" s="86"/>
    </row>
  </sheetData>
  <sheetProtection formatCells="0" formatColumns="0" formatRows="0" insertHyperlinks="0" selectLockedCells="1" sort="0" autoFilter="0"/>
  <mergeCells count="18">
    <mergeCell ref="A23:E23"/>
    <mergeCell ref="A24:E24"/>
    <mergeCell ref="A25:E25"/>
    <mergeCell ref="A26:E26"/>
    <mergeCell ref="A27:E27"/>
    <mergeCell ref="A28:E28"/>
    <mergeCell ref="A8:D8"/>
    <mergeCell ref="A18:E18"/>
    <mergeCell ref="A19:E19"/>
    <mergeCell ref="A20:E20"/>
    <mergeCell ref="A21:E21"/>
    <mergeCell ref="A22:E22"/>
    <mergeCell ref="A2:D2"/>
    <mergeCell ref="A3:D3"/>
    <mergeCell ref="A4:D4"/>
    <mergeCell ref="A5:D5"/>
    <mergeCell ref="A6:D6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</cp:lastModifiedBy>
  <cp:lastPrinted>2015-02-23T14:07:56Z</cp:lastPrinted>
  <dcterms:created xsi:type="dcterms:W3CDTF">2012-08-30T12:36:15Z</dcterms:created>
  <dcterms:modified xsi:type="dcterms:W3CDTF">2015-02-23T14:14:02Z</dcterms:modified>
  <cp:category/>
  <cp:version/>
  <cp:contentType/>
  <cp:contentStatus/>
</cp:coreProperties>
</file>