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75" yWindow="5535" windowWidth="25440" windowHeight="15705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Estero'!$A$1:$R$60</definedName>
    <definedName name="_xlnm.Print_Area" localSheetId="1">'Nota Spese Italia'!$A$1:$Q$18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<sst xmlns="http://schemas.openxmlformats.org/spreadsheetml/2006/main" count="97" uniqueCount="55">
  <si>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</si>
  <si>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</si>
  <si>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</si>
  <si>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</si>
  <si>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</si>
  <si>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</si>
  <si>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</si>
  <si>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</si>
  <si>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</si>
  <si>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</si>
  <si>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</si>
  <si>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</si>
  <si>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</si>
  <si>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</si>
  <si>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</si>
  <si>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</si>
  <si>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</si>
  <si>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</si>
  <si>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</si>
  <si>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</si>
  <si>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</si>
  <si>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</si>
  <si>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</si>
  <si>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</si>
  <si>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</si>
  <si>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</si>
  <si>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</si>
  <si>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</si>
  <si>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</si>
  <si>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</si>
  <si>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</si>
  <si>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</si>
  <si>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</si>
  <si>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</si>
  <si>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</si>
  <si>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</si>
  <si>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</si>
  <si>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</si>
  <si>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</si>
  <si>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</si>
  <si>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</si>
  <si>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</si>
  <si>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</si>
  <si>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</si>
  <si>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</si>
  <si>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</si>
  <si>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</si>
  <si>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(importi in Valuta XXX)</t>
  </si>
  <si>
    <t>Alberto Ornaghi</t>
  </si>
  <si>
    <t>Milano</t>
  </si>
  <si>
    <t>ISS</t>
  </si>
  <si>
    <t>parcheggio + km</t>
  </si>
  <si>
    <t>km</t>
  </si>
  <si>
    <t>OTTOBRE 2014</t>
  </si>
  <si>
    <t>10_01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</si>
</sst>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_-[$€-2]\ * #,##0.00_-;\-[$€-2]\ * #,##0.00_-;_-[$€-2]\ * \-??_-"/>
    <numFmt numFmtId="179" formatCode="mmmm\ yyyy"/>
    <numFmt numFmtId="180" formatCode="_-[$€-2]\ * #,##0.00_-;\-[$€-2]\ * #,##0.00_-;_-[$€-2]\ * \-??_-;_-@_-"/>
    <numFmt numFmtId="181" formatCode="#.##&quot; km/l&quot;"/>
    <numFmt numFmtId="182" formatCode="&quot;€ &quot;#,##0.00"/>
    <numFmt numFmtId="183" formatCode="00\ "/>
    <numFmt numFmtId="184" formatCode="dd/mm/yy;@"/>
    <numFmt numFmtId="185" formatCode="_-* #,##0.00_-;\-* #,##0.00_-;_-* \-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78" fontId="3" fillId="33" borderId="12" xfId="46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80" fontId="3" fillId="34" borderId="12" xfId="46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80" fontId="3" fillId="34" borderId="15" xfId="46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78" fontId="2" fillId="34" borderId="12" xfId="46" applyFont="1" applyFill="1" applyBorder="1" applyAlignment="1" applyProtection="1">
      <alignment horizontal="right" vertical="center"/>
      <protection locked="0"/>
    </xf>
    <xf numFmtId="180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1" fontId="2" fillId="34" borderId="17" xfId="46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83" fontId="2" fillId="37" borderId="20" xfId="0" applyNumberFormat="1" applyFont="1" applyFill="1" applyBorder="1" applyAlignment="1" applyProtection="1">
      <alignment horizontal="center" vertical="center"/>
      <protection/>
    </xf>
    <xf numFmtId="184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85" fontId="2" fillId="0" borderId="24" xfId="0" applyNumberFormat="1" applyFont="1" applyBorder="1" applyAlignment="1" applyProtection="1">
      <alignment horizontal="right" vertical="center"/>
      <protection/>
    </xf>
    <xf numFmtId="185" fontId="2" fillId="0" borderId="25" xfId="0" applyNumberFormat="1" applyFont="1" applyBorder="1" applyAlignment="1" applyProtection="1">
      <alignment horizontal="right" vertical="center"/>
      <protection locked="0"/>
    </xf>
    <xf numFmtId="185" fontId="2" fillId="0" borderId="21" xfId="0" applyNumberFormat="1" applyFont="1" applyBorder="1" applyAlignment="1" applyProtection="1">
      <alignment horizontal="right" vertical="center"/>
      <protection locked="0"/>
    </xf>
    <xf numFmtId="185" fontId="2" fillId="0" borderId="26" xfId="0" applyNumberFormat="1" applyFont="1" applyBorder="1" applyAlignment="1" applyProtection="1">
      <alignment horizontal="right" vertical="center"/>
      <protection locked="0"/>
    </xf>
    <xf numFmtId="185" fontId="2" fillId="0" borderId="27" xfId="0" applyNumberFormat="1" applyFont="1" applyBorder="1" applyAlignment="1" applyProtection="1">
      <alignment horizontal="right" vertical="center"/>
      <protection locked="0"/>
    </xf>
    <xf numFmtId="185" fontId="2" fillId="0" borderId="28" xfId="0" applyNumberFormat="1" applyFont="1" applyBorder="1" applyAlignment="1" applyProtection="1">
      <alignment horizontal="right" vertical="center"/>
      <protection locked="0"/>
    </xf>
    <xf numFmtId="178" fontId="2" fillId="33" borderId="29" xfId="46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83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84" fontId="2" fillId="0" borderId="32" xfId="0" applyNumberFormat="1" applyFont="1" applyBorder="1" applyAlignment="1" applyProtection="1">
      <alignment horizontal="center" vertical="center"/>
      <protection locked="0"/>
    </xf>
    <xf numFmtId="185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79" fontId="4" fillId="0" borderId="0" xfId="0" applyNumberFormat="1" applyFont="1" applyBorder="1" applyAlignment="1" applyProtection="1">
      <alignment vertical="center" wrapText="1"/>
      <protection/>
    </xf>
    <xf numFmtId="179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6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6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9" xfId="0" applyFont="1" applyFill="1" applyBorder="1" applyAlignment="1" applyProtection="1">
      <alignment horizontal="center" vertical="center"/>
      <protection/>
    </xf>
    <xf numFmtId="182" fontId="2" fillId="36" borderId="40" xfId="0" applyNumberFormat="1" applyFont="1" applyFill="1" applyBorder="1" applyAlignment="1" applyProtection="1">
      <alignment horizontal="right" vertical="center"/>
      <protection/>
    </xf>
    <xf numFmtId="182" fontId="2" fillId="36" borderId="41" xfId="0" applyNumberFormat="1" applyFont="1" applyFill="1" applyBorder="1" applyAlignment="1" applyProtection="1">
      <alignment horizontal="right" vertical="center"/>
      <protection/>
    </xf>
    <xf numFmtId="182" fontId="2" fillId="36" borderId="42" xfId="0" applyNumberFormat="1" applyFont="1" applyFill="1" applyBorder="1" applyAlignment="1" applyProtection="1">
      <alignment horizontal="right" vertical="center"/>
      <protection/>
    </xf>
    <xf numFmtId="185" fontId="2" fillId="0" borderId="43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182" fontId="2" fillId="36" borderId="44" xfId="0" applyNumberFormat="1" applyFont="1" applyFill="1" applyBorder="1" applyAlignment="1" applyProtection="1">
      <alignment horizontal="right" vertical="center"/>
      <protection/>
    </xf>
    <xf numFmtId="185" fontId="2" fillId="0" borderId="25" xfId="0" applyNumberFormat="1" applyFont="1" applyBorder="1" applyAlignment="1" applyProtection="1">
      <alignment horizontal="right" vertical="center"/>
      <protection/>
    </xf>
    <xf numFmtId="0" fontId="3" fillId="0" borderId="45" xfId="0" applyFont="1" applyBorder="1" applyAlignment="1" applyProtection="1">
      <alignment horizontal="right" vertical="center" wrapText="1"/>
      <protection/>
    </xf>
    <xf numFmtId="40" fontId="3" fillId="0" borderId="45" xfId="0" applyNumberFormat="1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horizontal="right" vertical="center"/>
      <protection/>
    </xf>
    <xf numFmtId="0" fontId="2" fillId="40" borderId="46" xfId="0" applyFont="1" applyFill="1" applyBorder="1" applyAlignment="1" applyProtection="1">
      <alignment vertical="center"/>
      <protection/>
    </xf>
    <xf numFmtId="39" fontId="2" fillId="34" borderId="12" xfId="46" applyNumberFormat="1" applyFont="1" applyFill="1" applyBorder="1" applyAlignment="1" applyProtection="1">
      <alignment horizontal="right" vertical="center"/>
      <protection locked="0"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183" fontId="2" fillId="40" borderId="0" xfId="0" applyNumberFormat="1" applyFont="1" applyFill="1" applyBorder="1" applyAlignment="1" applyProtection="1">
      <alignment horizontal="center" vertical="center"/>
      <protection/>
    </xf>
    <xf numFmtId="184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85" fontId="2" fillId="40" borderId="0" xfId="0" applyNumberFormat="1" applyFont="1" applyFill="1" applyBorder="1" applyAlignment="1" applyProtection="1">
      <alignment horizontal="right" vertical="center"/>
      <protection/>
    </xf>
    <xf numFmtId="185" fontId="2" fillId="40" borderId="0" xfId="0" applyNumberFormat="1" applyFont="1" applyFill="1" applyBorder="1" applyAlignment="1" applyProtection="1">
      <alignment horizontal="right" vertical="center"/>
      <protection locked="0"/>
    </xf>
    <xf numFmtId="178" fontId="2" fillId="40" borderId="0" xfId="46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4" fontId="2" fillId="36" borderId="53" xfId="0" applyNumberFormat="1" applyFont="1" applyFill="1" applyBorder="1" applyAlignment="1" applyProtection="1">
      <alignment horizontal="right" vertical="center"/>
      <protection/>
    </xf>
    <xf numFmtId="181" fontId="2" fillId="34" borderId="15" xfId="46" applyNumberFormat="1" applyFont="1" applyFill="1" applyBorder="1" applyAlignment="1" applyProtection="1">
      <alignment horizontal="right" vertical="center"/>
      <protection locked="0"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vertical="center"/>
      <protection locked="0"/>
    </xf>
    <xf numFmtId="4" fontId="2" fillId="40" borderId="0" xfId="0" applyNumberFormat="1" applyFont="1" applyFill="1" applyAlignment="1" applyProtection="1">
      <alignment vertical="center"/>
      <protection/>
    </xf>
    <xf numFmtId="185" fontId="2" fillId="0" borderId="55" xfId="0" applyNumberFormat="1" applyFont="1" applyBorder="1" applyAlignment="1" applyProtection="1">
      <alignment horizontal="right" vertical="center"/>
      <protection/>
    </xf>
    <xf numFmtId="185" fontId="2" fillId="0" borderId="30" xfId="0" applyNumberFormat="1" applyFont="1" applyBorder="1" applyAlignment="1" applyProtection="1">
      <alignment horizontal="right" vertical="center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 wrapText="1"/>
      <protection/>
    </xf>
    <xf numFmtId="0" fontId="3" fillId="39" borderId="53" xfId="0" applyFont="1" applyFill="1" applyBorder="1" applyAlignment="1" applyProtection="1">
      <alignment horizontal="center" vertical="center"/>
      <protection/>
    </xf>
    <xf numFmtId="0" fontId="3" fillId="39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49" fontId="3" fillId="34" borderId="63" xfId="0" applyNumberFormat="1" applyFont="1" applyFill="1" applyBorder="1" applyAlignment="1" applyProtection="1">
      <alignment horizontal="left" vertical="center"/>
      <protection/>
    </xf>
    <xf numFmtId="49" fontId="3" fillId="34" borderId="63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50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textRotation="180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3" fillId="35" borderId="69" xfId="0" applyNumberFormat="1" applyFont="1" applyFill="1" applyBorder="1" applyAlignment="1" applyProtection="1">
      <alignment horizontal="center" vertical="center"/>
      <protection/>
    </xf>
    <xf numFmtId="0" fontId="2" fillId="41" borderId="70" xfId="0" applyNumberFormat="1" applyFont="1" applyFill="1" applyBorder="1" applyAlignment="1" applyProtection="1">
      <alignment horizontal="center" vertical="center"/>
      <protection/>
    </xf>
    <xf numFmtId="0" fontId="2" fillId="41" borderId="71" xfId="0" applyNumberFormat="1" applyFont="1" applyFill="1" applyBorder="1" applyAlignment="1" applyProtection="1">
      <alignment horizontal="center" vertical="center"/>
      <protection/>
    </xf>
    <xf numFmtId="0" fontId="2" fillId="41" borderId="72" xfId="0" applyNumberFormat="1" applyFont="1" applyFill="1" applyBorder="1" applyAlignment="1" applyProtection="1">
      <alignment horizontal="center" vertical="center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38" fontId="2" fillId="36" borderId="76" xfId="0" applyNumberFormat="1" applyFont="1" applyFill="1" applyBorder="1" applyAlignment="1" applyProtection="1">
      <alignment horizontal="center" vertical="center"/>
      <protection/>
    </xf>
    <xf numFmtId="38" fontId="2" fillId="36" borderId="77" xfId="0" applyNumberFormat="1" applyFont="1" applyFill="1" applyBorder="1" applyAlignment="1" applyProtection="1">
      <alignment horizontal="center" vertical="center"/>
      <protection/>
    </xf>
    <xf numFmtId="0" fontId="2" fillId="37" borderId="47" xfId="0" applyNumberFormat="1" applyFont="1" applyFill="1" applyBorder="1" applyAlignment="1" applyProtection="1">
      <alignment horizontal="center" vertical="center"/>
      <protection/>
    </xf>
    <xf numFmtId="0" fontId="2" fillId="37" borderId="78" xfId="0" applyNumberFormat="1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3" fillId="39" borderId="49" xfId="0" applyFont="1" applyFill="1" applyBorder="1" applyAlignment="1" applyProtection="1">
      <alignment horizontal="center" vertical="center" wrapText="1"/>
      <protection/>
    </xf>
    <xf numFmtId="0" fontId="2" fillId="36" borderId="79" xfId="0" applyFont="1" applyFill="1" applyBorder="1" applyAlignment="1" applyProtection="1">
      <alignment horizontal="center" vertical="center" wrapText="1"/>
      <protection/>
    </xf>
    <xf numFmtId="0" fontId="2" fillId="36" borderId="80" xfId="0" applyFont="1" applyFill="1" applyBorder="1" applyAlignment="1" applyProtection="1">
      <alignment horizontal="center" vertical="center" wrapText="1"/>
      <protection/>
    </xf>
    <xf numFmtId="0" fontId="3" fillId="33" borderId="68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4" fontId="2" fillId="0" borderId="83" xfId="0" applyNumberFormat="1" applyFont="1" applyBorder="1" applyAlignment="1" applyProtection="1">
      <alignment horizontal="center" vertical="center" wrapText="1"/>
      <protection/>
    </xf>
    <xf numFmtId="0" fontId="2" fillId="36" borderId="84" xfId="0" applyFont="1" applyFill="1" applyBorder="1" applyAlignment="1" applyProtection="1">
      <alignment horizontal="center" vertical="center" wrapText="1"/>
      <protection/>
    </xf>
    <xf numFmtId="0" fontId="2" fillId="36" borderId="85" xfId="0" applyFont="1" applyFill="1" applyBorder="1" applyAlignment="1" applyProtection="1">
      <alignment horizontal="center" vertical="center" wrapText="1"/>
      <protection/>
    </xf>
    <xf numFmtId="0" fontId="3" fillId="39" borderId="76" xfId="0" applyFont="1" applyFill="1" applyBorder="1" applyAlignment="1" applyProtection="1">
      <alignment horizontal="center" vertical="center"/>
      <protection/>
    </xf>
    <xf numFmtId="0" fontId="3" fillId="39" borderId="7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50" zoomScaleNormal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F18" sqref="F18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7" s="8" customFormat="1" ht="65.25" customHeight="1">
      <c r="A1" s="4"/>
      <c r="B1" s="112" t="s">
        <v>0</v>
      </c>
      <c r="C1" s="112"/>
      <c r="D1" s="113"/>
      <c r="E1" s="113"/>
      <c r="F1" s="51" t="s">
        <v>42</v>
      </c>
      <c r="G1" s="50" t="s">
        <v>43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</row>
    <row r="2" spans="1:17" s="8" customFormat="1" ht="57.75" customHeight="1">
      <c r="A2" s="4"/>
      <c r="B2" s="114" t="s">
        <v>2</v>
      </c>
      <c r="C2" s="114"/>
      <c r="D2" s="113"/>
      <c r="E2" s="113"/>
      <c r="F2" s="9"/>
      <c r="G2" s="9"/>
      <c r="N2" s="10" t="s">
        <v>3</v>
      </c>
      <c r="O2" s="11"/>
      <c r="P2" s="12"/>
      <c r="Q2" s="3" t="s">
        <v>27</v>
      </c>
    </row>
    <row r="3" spans="1:17" s="8" customFormat="1" ht="35.25" customHeight="1">
      <c r="A3" s="4"/>
      <c r="B3" s="114" t="s">
        <v>26</v>
      </c>
      <c r="C3" s="114"/>
      <c r="D3" s="113" t="s">
        <v>28</v>
      </c>
      <c r="E3" s="113"/>
      <c r="N3" s="10" t="s">
        <v>4</v>
      </c>
      <c r="O3" s="11"/>
      <c r="P3" s="62">
        <f>+O7</f>
        <v>0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77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59" t="s">
        <v>33</v>
      </c>
      <c r="E5" s="14"/>
      <c r="F5" s="10" t="s">
        <v>7</v>
      </c>
      <c r="G5" s="77">
        <v>1.11</v>
      </c>
      <c r="N5" s="122" t="s">
        <v>8</v>
      </c>
      <c r="O5" s="122"/>
      <c r="P5" s="58">
        <f>P1-P2-P3-P4</f>
        <v>0</v>
      </c>
      <c r="Q5" s="13"/>
    </row>
    <row r="6" spans="1:17" s="8" customFormat="1" ht="43.5" customHeight="1" thickBot="1" thickTop="1">
      <c r="A6" s="4"/>
      <c r="B6" s="56" t="s">
        <v>47</v>
      </c>
      <c r="C6" s="56"/>
      <c r="D6" s="14"/>
      <c r="E6" s="14"/>
      <c r="F6" s="10" t="s">
        <v>10</v>
      </c>
      <c r="G6" s="96">
        <v>11.11</v>
      </c>
      <c r="Q6" s="13"/>
    </row>
    <row r="7" spans="1:16" s="8" customFormat="1" ht="27" customHeight="1" thickBot="1" thickTop="1">
      <c r="A7" s="123" t="s">
        <v>30</v>
      </c>
      <c r="B7" s="124"/>
      <c r="C7" s="125"/>
      <c r="D7" s="130" t="s">
        <v>11</v>
      </c>
      <c r="E7" s="131"/>
      <c r="F7" s="131"/>
      <c r="G7" s="97">
        <f aca="true" t="shared" si="0" ref="G7:O7">SUM(G11:G55)</f>
        <v>0</v>
      </c>
      <c r="H7" s="95">
        <f t="shared" si="0"/>
        <v>0</v>
      </c>
      <c r="I7" s="79">
        <f t="shared" si="0"/>
        <v>0</v>
      </c>
      <c r="J7" s="79">
        <f t="shared" si="0"/>
        <v>0</v>
      </c>
      <c r="K7" s="79">
        <f t="shared" si="0"/>
        <v>0</v>
      </c>
      <c r="L7" s="79">
        <f t="shared" si="0"/>
        <v>0</v>
      </c>
      <c r="M7" s="80">
        <f t="shared" si="0"/>
        <v>0</v>
      </c>
      <c r="N7" s="78">
        <f t="shared" si="0"/>
        <v>0</v>
      </c>
      <c r="O7" s="81">
        <f t="shared" si="0"/>
        <v>0</v>
      </c>
      <c r="P7" s="13">
        <f>+N7-SUM(H7:M7)</f>
        <v>0</v>
      </c>
    </row>
    <row r="8" spans="1:18" ht="36" customHeight="1" thickBot="1" thickTop="1">
      <c r="A8" s="132"/>
      <c r="B8" s="103" t="s">
        <v>12</v>
      </c>
      <c r="C8" s="103" t="s">
        <v>13</v>
      </c>
      <c r="D8" s="104" t="s">
        <v>25</v>
      </c>
      <c r="E8" s="103" t="s">
        <v>34</v>
      </c>
      <c r="F8" s="106" t="s">
        <v>32</v>
      </c>
      <c r="G8" s="107" t="s">
        <v>15</v>
      </c>
      <c r="H8" s="102" t="s">
        <v>16</v>
      </c>
      <c r="I8" s="126" t="s">
        <v>38</v>
      </c>
      <c r="J8" s="127" t="s">
        <v>40</v>
      </c>
      <c r="K8" s="127" t="s">
        <v>39</v>
      </c>
      <c r="L8" s="128" t="s">
        <v>22</v>
      </c>
      <c r="M8" s="129"/>
      <c r="N8" s="117" t="s">
        <v>17</v>
      </c>
      <c r="O8" s="115" t="s">
        <v>18</v>
      </c>
      <c r="P8" s="116" t="s">
        <v>19</v>
      </c>
      <c r="Q8" s="2"/>
      <c r="R8" s="109" t="s">
        <v>41</v>
      </c>
    </row>
    <row r="9" spans="1:18" ht="36" customHeight="1" thickBot="1" thickTop="1">
      <c r="A9" s="132"/>
      <c r="B9" s="103" t="s">
        <v>12</v>
      </c>
      <c r="C9" s="103"/>
      <c r="D9" s="105"/>
      <c r="E9" s="103"/>
      <c r="F9" s="106"/>
      <c r="G9" s="108"/>
      <c r="H9" s="102" t="s">
        <v>38</v>
      </c>
      <c r="I9" s="126" t="s">
        <v>38</v>
      </c>
      <c r="J9" s="126"/>
      <c r="K9" s="126" t="s">
        <v>37</v>
      </c>
      <c r="L9" s="118" t="s">
        <v>23</v>
      </c>
      <c r="M9" s="120" t="s">
        <v>24</v>
      </c>
      <c r="N9" s="117"/>
      <c r="O9" s="115"/>
      <c r="P9" s="116"/>
      <c r="Q9" s="2"/>
      <c r="R9" s="110"/>
    </row>
    <row r="10" spans="1:18" ht="37.5" customHeight="1" thickBot="1" thickTop="1">
      <c r="A10" s="132"/>
      <c r="B10" s="103"/>
      <c r="C10" s="103"/>
      <c r="D10" s="105"/>
      <c r="E10" s="103"/>
      <c r="F10" s="106"/>
      <c r="G10" s="94" t="s">
        <v>20</v>
      </c>
      <c r="H10" s="102"/>
      <c r="I10" s="126"/>
      <c r="J10" s="126"/>
      <c r="K10" s="126"/>
      <c r="L10" s="119"/>
      <c r="M10" s="121"/>
      <c r="N10" s="117"/>
      <c r="O10" s="115"/>
      <c r="P10" s="116"/>
      <c r="Q10" s="2"/>
      <c r="R10" s="111"/>
    </row>
    <row r="11" spans="1:18" ht="30" customHeight="1" thickTop="1">
      <c r="A11" s="27">
        <v>1</v>
      </c>
      <c r="B11" s="47"/>
      <c r="C11" s="29"/>
      <c r="D11" s="30"/>
      <c r="E11" s="30"/>
      <c r="F11" s="31"/>
      <c r="G11" s="93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/>
      <c r="Q11" s="2"/>
      <c r="R11" s="72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2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aca="true" t="shared" si="1" ref="H13:H27">IF($D$3="si",($G$5/$G$6*G13),IF($D$3="no",G13*$G$4,0))</f>
        <v>0</v>
      </c>
      <c r="I13" s="34"/>
      <c r="J13" s="35"/>
      <c r="K13" s="68"/>
      <c r="L13" s="37"/>
      <c r="M13" s="38"/>
      <c r="N13" s="39">
        <f aca="true" t="shared" si="2" ref="N13:N26">SUM(H13:M13)</f>
        <v>0</v>
      </c>
      <c r="O13" s="43"/>
      <c r="P13" s="41">
        <f aca="true" t="shared" si="3" ref="P13:P27">IF(F13="Milano","X","")</f>
      </c>
      <c r="Q13" s="2"/>
      <c r="R13" s="73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>
        <f t="shared" si="3"/>
      </c>
      <c r="Q14" s="2"/>
      <c r="R14" s="74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>
        <f t="shared" si="3"/>
      </c>
      <c r="Q15" s="2"/>
      <c r="R15" s="75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>
        <f t="shared" si="3"/>
      </c>
      <c r="Q16" s="2"/>
      <c r="R16" s="74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>
        <f t="shared" si="3"/>
      </c>
      <c r="Q17" s="2"/>
      <c r="R17" s="74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>
        <f t="shared" si="3"/>
      </c>
      <c r="Q18" s="2"/>
      <c r="R18" s="74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>
        <f t="shared" si="3"/>
      </c>
      <c r="Q19" s="2"/>
      <c r="R19" s="74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>
        <f t="shared" si="3"/>
      </c>
      <c r="Q20" s="2"/>
      <c r="R20" s="74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>
        <f t="shared" si="3"/>
      </c>
      <c r="Q21" s="2"/>
      <c r="R21" s="74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>
        <f t="shared" si="3"/>
      </c>
      <c r="Q22" s="2"/>
      <c r="R22" s="74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>
        <f t="shared" si="3"/>
      </c>
      <c r="Q23" s="2"/>
      <c r="R23" s="74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>
        <f t="shared" si="3"/>
      </c>
      <c r="Q24" s="2"/>
      <c r="R24" s="74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>
        <f t="shared" si="3"/>
      </c>
      <c r="Q25" s="2"/>
      <c r="R25" s="74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>
        <f t="shared" si="3"/>
      </c>
      <c r="Q26" s="2"/>
      <c r="R26" s="74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>
        <f t="shared" si="3"/>
      </c>
      <c r="Q27" s="2"/>
      <c r="R27" s="74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>IF($D$3="si",($G$5/$G$6*G28),IF($D$3="no",G28*$G$4,0))</f>
        <v>0</v>
      </c>
      <c r="I28" s="48"/>
      <c r="J28" s="36"/>
      <c r="K28" s="37"/>
      <c r="L28" s="37"/>
      <c r="M28" s="38"/>
      <c r="N28" s="39">
        <f>SUM(H28:M28)</f>
        <v>0</v>
      </c>
      <c r="O28" s="43"/>
      <c r="P28" s="41">
        <f>IF(F28="Milano","X","")</f>
      </c>
      <c r="Q28" s="2"/>
      <c r="R28" s="74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>IF($D$3="si",($G$5/$G$6*G29),IF($D$3="no",G29*$G$4,0))</f>
        <v>0</v>
      </c>
      <c r="I29" s="48"/>
      <c r="J29" s="36"/>
      <c r="K29" s="37"/>
      <c r="L29" s="37"/>
      <c r="M29" s="38"/>
      <c r="N29" s="39">
        <f>SUM(H29:M29)</f>
        <v>0</v>
      </c>
      <c r="O29" s="43"/>
      <c r="P29" s="41">
        <f>IF(F29="Milano","X","")</f>
      </c>
      <c r="Q29" s="2"/>
      <c r="R29" s="74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>IF($D$3="si",($G$5/$G$6*G30),IF($D$3="no",G30*$G$4,0))</f>
        <v>0</v>
      </c>
      <c r="I30" s="48"/>
      <c r="J30" s="36"/>
      <c r="K30" s="37"/>
      <c r="L30" s="37"/>
      <c r="M30" s="38"/>
      <c r="N30" s="39">
        <f>SUM(H30:M30)</f>
        <v>0</v>
      </c>
      <c r="O30" s="43"/>
      <c r="P30" s="41">
        <f>IF(F30="Milano","X","")</f>
      </c>
      <c r="Q30" s="2"/>
      <c r="R30" s="74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>IF($D$3="si",($G$5/$G$6*G31),IF($D$3="no",G31*$G$4,0))</f>
        <v>0</v>
      </c>
      <c r="I31" s="48"/>
      <c r="J31" s="36"/>
      <c r="K31" s="37"/>
      <c r="L31" s="37"/>
      <c r="M31" s="38"/>
      <c r="N31" s="39">
        <f>SUM(H31:M31)</f>
        <v>0</v>
      </c>
      <c r="O31" s="43"/>
      <c r="P31" s="41">
        <f>IF(F31="Milano","X","")</f>
      </c>
      <c r="Q31" s="2"/>
      <c r="R31" s="74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aca="true" t="shared" si="4" ref="H32:H39">IF($D$3="si",($G$5/$G$6*G32),IF($D$3="no",G32*$G$4,0))</f>
        <v>0</v>
      </c>
      <c r="I32" s="48"/>
      <c r="J32" s="36"/>
      <c r="K32" s="37"/>
      <c r="L32" s="37"/>
      <c r="M32" s="38"/>
      <c r="N32" s="39">
        <f aca="true" t="shared" si="5" ref="N32:N38">SUM(H32:M32)</f>
        <v>0</v>
      </c>
      <c r="O32" s="43"/>
      <c r="P32" s="41">
        <f aca="true" t="shared" si="6" ref="P32:P39">IF(F32="Milano","X","")</f>
      </c>
      <c r="Q32" s="2"/>
      <c r="R32" s="74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4"/>
        <v>0</v>
      </c>
      <c r="I33" s="48"/>
      <c r="J33" s="36"/>
      <c r="K33" s="37"/>
      <c r="L33" s="37"/>
      <c r="M33" s="38"/>
      <c r="N33" s="39">
        <f t="shared" si="5"/>
        <v>0</v>
      </c>
      <c r="O33" s="43"/>
      <c r="P33" s="41">
        <f t="shared" si="6"/>
      </c>
      <c r="Q33" s="2"/>
      <c r="R33" s="74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4"/>
        <v>0</v>
      </c>
      <c r="I34" s="48"/>
      <c r="J34" s="36"/>
      <c r="K34" s="37"/>
      <c r="L34" s="37"/>
      <c r="M34" s="38"/>
      <c r="N34" s="39">
        <f t="shared" si="5"/>
        <v>0</v>
      </c>
      <c r="O34" s="43"/>
      <c r="P34" s="41">
        <f t="shared" si="6"/>
      </c>
      <c r="Q34" s="2"/>
      <c r="R34" s="74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4"/>
        <v>0</v>
      </c>
      <c r="I35" s="48"/>
      <c r="J35" s="36"/>
      <c r="K35" s="37"/>
      <c r="L35" s="37"/>
      <c r="M35" s="38"/>
      <c r="N35" s="39">
        <f t="shared" si="5"/>
        <v>0</v>
      </c>
      <c r="O35" s="43"/>
      <c r="P35" s="41">
        <f t="shared" si="6"/>
      </c>
      <c r="Q35" s="2"/>
      <c r="R35" s="74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4"/>
        <v>0</v>
      </c>
      <c r="I36" s="48"/>
      <c r="J36" s="36"/>
      <c r="K36" s="37"/>
      <c r="L36" s="37"/>
      <c r="M36" s="38"/>
      <c r="N36" s="39">
        <f t="shared" si="5"/>
        <v>0</v>
      </c>
      <c r="O36" s="43"/>
      <c r="P36" s="41">
        <f t="shared" si="6"/>
      </c>
      <c r="Q36" s="2"/>
      <c r="R36" s="74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5"/>
        <v>0</v>
      </c>
      <c r="O37" s="43"/>
      <c r="P37" s="41">
        <f t="shared" si="6"/>
      </c>
      <c r="Q37" s="2"/>
      <c r="R37" s="74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4"/>
        <v>0</v>
      </c>
      <c r="I38" s="48"/>
      <c r="J38" s="36"/>
      <c r="K38" s="37"/>
      <c r="L38" s="37"/>
      <c r="M38" s="38"/>
      <c r="N38" s="39">
        <f t="shared" si="5"/>
        <v>0</v>
      </c>
      <c r="O38" s="43"/>
      <c r="P38" s="41">
        <f t="shared" si="6"/>
      </c>
      <c r="Q38" s="2"/>
      <c r="R38" s="74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4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>
        <f t="shared" si="6"/>
      </c>
      <c r="Q39" s="2"/>
      <c r="R39" s="74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>SUM(H40:M40)</f>
        <v>0</v>
      </c>
      <c r="O40" s="43"/>
      <c r="P40" s="41">
        <f>IF(F40="Milano","X","")</f>
      </c>
      <c r="Q40" s="2"/>
      <c r="R40" s="74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aca="true" t="shared" si="7" ref="H41:H55">IF($D$3="si",($G$5/$G$6*G41),IF($D$3="no",G41*$G$4,0))</f>
        <v>0</v>
      </c>
      <c r="I41" s="48"/>
      <c r="J41" s="36"/>
      <c r="K41" s="37"/>
      <c r="L41" s="37"/>
      <c r="M41" s="38"/>
      <c r="N41" s="39">
        <f aca="true" t="shared" si="8" ref="N41:N55">SUM(H41:M41)</f>
        <v>0</v>
      </c>
      <c r="O41" s="43"/>
      <c r="P41" s="41">
        <f aca="true" t="shared" si="9" ref="P41:P55">IF(F41="Milano","X","")</f>
      </c>
      <c r="Q41" s="2"/>
      <c r="R41" s="74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7"/>
        <v>0</v>
      </c>
      <c r="I42" s="48"/>
      <c r="J42" s="36"/>
      <c r="K42" s="37"/>
      <c r="L42" s="37"/>
      <c r="M42" s="38"/>
      <c r="N42" s="39">
        <f t="shared" si="8"/>
        <v>0</v>
      </c>
      <c r="O42" s="43"/>
      <c r="P42" s="41">
        <f t="shared" si="9"/>
      </c>
      <c r="Q42" s="2"/>
      <c r="R42" s="74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7"/>
        <v>0</v>
      </c>
      <c r="I43" s="48"/>
      <c r="J43" s="36"/>
      <c r="K43" s="37"/>
      <c r="L43" s="37"/>
      <c r="M43" s="38"/>
      <c r="N43" s="39">
        <f t="shared" si="8"/>
        <v>0</v>
      </c>
      <c r="O43" s="43"/>
      <c r="P43" s="41">
        <f t="shared" si="9"/>
      </c>
      <c r="Q43" s="2"/>
      <c r="R43" s="74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7"/>
        <v>0</v>
      </c>
      <c r="I44" s="48"/>
      <c r="J44" s="36"/>
      <c r="K44" s="37"/>
      <c r="L44" s="37"/>
      <c r="M44" s="38"/>
      <c r="N44" s="39">
        <f t="shared" si="8"/>
        <v>0</v>
      </c>
      <c r="O44" s="43"/>
      <c r="P44" s="41">
        <f t="shared" si="9"/>
      </c>
      <c r="Q44" s="2"/>
      <c r="R44" s="74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7"/>
        <v>0</v>
      </c>
      <c r="I45" s="48"/>
      <c r="J45" s="36"/>
      <c r="K45" s="37"/>
      <c r="L45" s="37"/>
      <c r="M45" s="38"/>
      <c r="N45" s="39">
        <f t="shared" si="8"/>
        <v>0</v>
      </c>
      <c r="O45" s="43"/>
      <c r="P45" s="41">
        <f t="shared" si="9"/>
      </c>
      <c r="Q45" s="2"/>
      <c r="R45" s="74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7"/>
        <v>0</v>
      </c>
      <c r="I46" s="48"/>
      <c r="J46" s="36"/>
      <c r="K46" s="37"/>
      <c r="L46" s="37"/>
      <c r="M46" s="38"/>
      <c r="N46" s="39">
        <f t="shared" si="8"/>
        <v>0</v>
      </c>
      <c r="O46" s="43"/>
      <c r="P46" s="41">
        <f t="shared" si="9"/>
      </c>
      <c r="Q46" s="2"/>
      <c r="R46" s="74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7"/>
        <v>0</v>
      </c>
      <c r="I47" s="48"/>
      <c r="J47" s="36"/>
      <c r="K47" s="37"/>
      <c r="L47" s="37"/>
      <c r="M47" s="38"/>
      <c r="N47" s="39">
        <f t="shared" si="8"/>
        <v>0</v>
      </c>
      <c r="O47" s="43"/>
      <c r="P47" s="41">
        <f t="shared" si="9"/>
      </c>
      <c r="Q47" s="2"/>
      <c r="R47" s="74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7"/>
        <v>0</v>
      </c>
      <c r="I48" s="48"/>
      <c r="J48" s="36"/>
      <c r="K48" s="37"/>
      <c r="L48" s="37"/>
      <c r="M48" s="38"/>
      <c r="N48" s="39">
        <f t="shared" si="8"/>
        <v>0</v>
      </c>
      <c r="O48" s="43"/>
      <c r="P48" s="41">
        <f t="shared" si="9"/>
      </c>
      <c r="Q48" s="2"/>
      <c r="R48" s="74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7"/>
        <v>0</v>
      </c>
      <c r="I49" s="48"/>
      <c r="J49" s="36"/>
      <c r="K49" s="37"/>
      <c r="L49" s="37"/>
      <c r="M49" s="38"/>
      <c r="N49" s="39">
        <f t="shared" si="8"/>
        <v>0</v>
      </c>
      <c r="O49" s="43"/>
      <c r="P49" s="41">
        <f t="shared" si="9"/>
      </c>
      <c r="Q49" s="2"/>
      <c r="R49" s="74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7"/>
        <v>0</v>
      </c>
      <c r="I50" s="48"/>
      <c r="J50" s="36"/>
      <c r="K50" s="37"/>
      <c r="L50" s="37"/>
      <c r="M50" s="38"/>
      <c r="N50" s="39">
        <f t="shared" si="8"/>
        <v>0</v>
      </c>
      <c r="O50" s="43"/>
      <c r="P50" s="41">
        <f t="shared" si="9"/>
      </c>
      <c r="Q50" s="2"/>
      <c r="R50" s="74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8"/>
        <v>0</v>
      </c>
      <c r="O51" s="43"/>
      <c r="P51" s="41">
        <f t="shared" si="9"/>
      </c>
      <c r="Q51" s="2"/>
      <c r="R51" s="74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7"/>
        <v>0</v>
      </c>
      <c r="I52" s="48"/>
      <c r="J52" s="36"/>
      <c r="K52" s="37"/>
      <c r="L52" s="37"/>
      <c r="M52" s="38"/>
      <c r="N52" s="39">
        <f t="shared" si="8"/>
        <v>0</v>
      </c>
      <c r="O52" s="43"/>
      <c r="P52" s="41">
        <f t="shared" si="9"/>
      </c>
      <c r="Q52" s="2"/>
      <c r="R52" s="74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7"/>
        <v>0</v>
      </c>
      <c r="I53" s="48"/>
      <c r="J53" s="36"/>
      <c r="K53" s="37"/>
      <c r="L53" s="37"/>
      <c r="M53" s="38"/>
      <c r="N53" s="39">
        <f t="shared" si="8"/>
        <v>0</v>
      </c>
      <c r="O53" s="43"/>
      <c r="P53" s="41">
        <f t="shared" si="9"/>
      </c>
      <c r="Q53" s="2"/>
      <c r="R53" s="74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7"/>
        <v>0</v>
      </c>
      <c r="I54" s="48"/>
      <c r="J54" s="36"/>
      <c r="K54" s="37"/>
      <c r="L54" s="37"/>
      <c r="M54" s="38"/>
      <c r="N54" s="39">
        <f t="shared" si="8"/>
        <v>0</v>
      </c>
      <c r="O54" s="43"/>
      <c r="P54" s="41">
        <f t="shared" si="9"/>
      </c>
      <c r="Q54" s="2"/>
      <c r="R54" s="74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7"/>
        <v>0</v>
      </c>
      <c r="I55" s="48"/>
      <c r="J55" s="36"/>
      <c r="K55" s="37"/>
      <c r="L55" s="37"/>
      <c r="M55" s="38"/>
      <c r="N55" s="39">
        <f t="shared" si="8"/>
        <v>0</v>
      </c>
      <c r="O55" s="43"/>
      <c r="P55" s="41">
        <f t="shared" si="9"/>
      </c>
      <c r="Q55" s="2"/>
      <c r="R55" s="74"/>
    </row>
    <row r="56" spans="1:16" ht="18.7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18.75">
      <c r="A57" s="82"/>
      <c r="B57" s="83"/>
      <c r="C57" s="84"/>
      <c r="D57" s="85"/>
      <c r="E57" s="85"/>
      <c r="F57" s="86"/>
      <c r="G57" s="87"/>
      <c r="H57" s="88"/>
      <c r="I57" s="89"/>
      <c r="J57" s="89"/>
      <c r="K57" s="89"/>
      <c r="L57" s="89"/>
      <c r="M57" s="89"/>
      <c r="N57" s="90"/>
      <c r="O57" s="91"/>
      <c r="P57" s="92"/>
    </row>
    <row r="58" spans="1:16" ht="18.75">
      <c r="A58" s="60"/>
      <c r="B58" s="76" t="s">
        <v>44</v>
      </c>
      <c r="C58" s="76"/>
      <c r="D58" s="76"/>
      <c r="E58" s="61"/>
      <c r="F58" s="61"/>
      <c r="G58" s="76" t="s">
        <v>46</v>
      </c>
      <c r="H58" s="76"/>
      <c r="I58" s="76"/>
      <c r="J58" s="61"/>
      <c r="K58" s="61"/>
      <c r="L58" s="76" t="s">
        <v>45</v>
      </c>
      <c r="M58" s="76"/>
      <c r="N58" s="76"/>
      <c r="O58" s="61"/>
      <c r="P58" s="92"/>
    </row>
    <row r="59" spans="1:16" ht="18.7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2"/>
    </row>
    <row r="60" spans="1:16" ht="18.7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sheetProtection/>
  <mergeCells count="27"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H8:H10"/>
    <mergeCell ref="B8:B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'Nota Spese Estero'!$Q$1:$Q$2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</dataValidation>
    <dataValidation type="date" operator="greaterThanOrEqual" showErrorMessage="1" errorTitle="Data" error="Inserire una data superiore al 1/11/2000" sqref="B11:B12 B57 B23:B55">
      <formula1>36831</formula1>
    </dataValidation>
    <dataValidation type="textLength" operator="greaterThan" sqref="F19:F20 F57 F23:F55">
      <formula1>1</formula1>
    </dataValidation>
    <dataValidation type="textLength" operator="greaterThan" allowBlank="1" showErrorMessage="1" sqref="E19:E21 D57:E57 D23:E55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="60" zoomScaleNormal="6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H11" sqref="H11:H12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12" t="s">
        <v>0</v>
      </c>
      <c r="C1" s="112"/>
      <c r="D1" s="112"/>
      <c r="E1" s="113" t="s">
        <v>48</v>
      </c>
      <c r="F1" s="113"/>
      <c r="G1" s="51" t="s">
        <v>53</v>
      </c>
      <c r="H1" s="50" t="s">
        <v>54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87.53717371737174</v>
      </c>
      <c r="Q1" s="3" t="s">
        <v>28</v>
      </c>
    </row>
    <row r="2" spans="1:17" s="8" customFormat="1" ht="35.25" customHeight="1">
      <c r="A2" s="4"/>
      <c r="B2" s="114" t="s">
        <v>2</v>
      </c>
      <c r="C2" s="114"/>
      <c r="D2" s="114"/>
      <c r="E2" s="113"/>
      <c r="F2" s="113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4" t="s">
        <v>26</v>
      </c>
      <c r="C3" s="114"/>
      <c r="D3" s="114"/>
      <c r="E3" s="113" t="s">
        <v>28</v>
      </c>
      <c r="F3" s="113"/>
      <c r="N3" s="10" t="s">
        <v>4</v>
      </c>
      <c r="O3" s="11"/>
      <c r="P3" s="12">
        <f>+O7</f>
        <v>0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3"/>
      <c r="D5" s="20"/>
      <c r="E5" s="59">
        <v>1</v>
      </c>
      <c r="F5" s="14"/>
      <c r="G5" s="10" t="s">
        <v>7</v>
      </c>
      <c r="H5" s="21">
        <v>1.63</v>
      </c>
      <c r="N5" s="122" t="s">
        <v>8</v>
      </c>
      <c r="O5" s="122"/>
      <c r="P5" s="22">
        <f>P1-P2-P3-P4</f>
        <v>87.53717371737174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2"/>
      <c r="B7" s="53"/>
      <c r="C7" s="53"/>
      <c r="D7" s="54" t="s">
        <v>29</v>
      </c>
      <c r="E7" s="146" t="s">
        <v>11</v>
      </c>
      <c r="F7" s="147"/>
      <c r="G7" s="25">
        <f>SUM(G11:G18)</f>
        <v>80</v>
      </c>
      <c r="H7" s="25">
        <f>SUM(H11:H18)</f>
        <v>11.737173717371736</v>
      </c>
      <c r="I7" s="65">
        <f>SUM(I11:I18)</f>
        <v>75.80000000000001</v>
      </c>
      <c r="J7" s="70">
        <f>SUM(J11:J18)</f>
        <v>0</v>
      </c>
      <c r="K7" s="66">
        <f>SUM(K11:K18)</f>
        <v>0</v>
      </c>
      <c r="L7" s="66">
        <f>SUM(L11:L18)</f>
        <v>0</v>
      </c>
      <c r="M7" s="66">
        <f>SUM(M11:M18)</f>
        <v>0</v>
      </c>
      <c r="N7" s="66">
        <f>SUM(N11:N18)</f>
        <v>87.53717371737174</v>
      </c>
      <c r="O7" s="67">
        <f>SUM(O11:O18)</f>
        <v>0</v>
      </c>
      <c r="P7" s="13">
        <f>+N7-SUM(I7:M7)</f>
        <v>11.737173717371732</v>
      </c>
    </row>
    <row r="8" spans="1:18" ht="36" customHeight="1" thickBot="1" thickTop="1">
      <c r="A8" s="133"/>
      <c r="B8" s="64"/>
      <c r="C8" s="134" t="s">
        <v>13</v>
      </c>
      <c r="D8" s="135" t="s">
        <v>25</v>
      </c>
      <c r="E8" s="103" t="s">
        <v>14</v>
      </c>
      <c r="F8" s="136" t="s">
        <v>35</v>
      </c>
      <c r="G8" s="137" t="s">
        <v>15</v>
      </c>
      <c r="H8" s="140" t="s">
        <v>16</v>
      </c>
      <c r="I8" s="127" t="s">
        <v>38</v>
      </c>
      <c r="J8" s="127" t="s">
        <v>40</v>
      </c>
      <c r="K8" s="127" t="s">
        <v>39</v>
      </c>
      <c r="L8" s="144" t="s">
        <v>36</v>
      </c>
      <c r="M8" s="145"/>
      <c r="N8" s="139" t="s">
        <v>17</v>
      </c>
      <c r="O8" s="143" t="s">
        <v>18</v>
      </c>
      <c r="P8" s="116" t="s">
        <v>19</v>
      </c>
      <c r="R8" s="2"/>
    </row>
    <row r="9" spans="1:18" ht="36" customHeight="1" thickBot="1" thickTop="1">
      <c r="A9" s="132"/>
      <c r="B9" s="64" t="s">
        <v>12</v>
      </c>
      <c r="C9" s="103"/>
      <c r="D9" s="103"/>
      <c r="E9" s="103"/>
      <c r="F9" s="136"/>
      <c r="G9" s="137"/>
      <c r="H9" s="141"/>
      <c r="I9" s="126" t="s">
        <v>38</v>
      </c>
      <c r="J9" s="126"/>
      <c r="K9" s="126" t="s">
        <v>37</v>
      </c>
      <c r="L9" s="118" t="s">
        <v>23</v>
      </c>
      <c r="M9" s="138" t="s">
        <v>24</v>
      </c>
      <c r="N9" s="117"/>
      <c r="O9" s="115"/>
      <c r="P9" s="116"/>
      <c r="R9" s="2"/>
    </row>
    <row r="10" spans="1:18" ht="37.5" customHeight="1" thickBot="1" thickTop="1">
      <c r="A10" s="132"/>
      <c r="B10" s="55"/>
      <c r="C10" s="103"/>
      <c r="D10" s="103"/>
      <c r="E10" s="103"/>
      <c r="F10" s="136"/>
      <c r="G10" s="26" t="s">
        <v>20</v>
      </c>
      <c r="H10" s="142"/>
      <c r="I10" s="126"/>
      <c r="J10" s="126"/>
      <c r="K10" s="126"/>
      <c r="L10" s="119"/>
      <c r="M10" s="121"/>
      <c r="N10" s="117"/>
      <c r="O10" s="115"/>
      <c r="P10" s="116"/>
      <c r="R10" s="2"/>
    </row>
    <row r="11" spans="1:18" ht="30" customHeight="1" thickBot="1" thickTop="1">
      <c r="A11" s="27">
        <v>1</v>
      </c>
      <c r="B11" s="47">
        <v>41917</v>
      </c>
      <c r="C11" s="29" t="s">
        <v>50</v>
      </c>
      <c r="D11" s="44" t="s">
        <v>52</v>
      </c>
      <c r="E11" s="69"/>
      <c r="F11" s="69" t="s">
        <v>49</v>
      </c>
      <c r="G11" s="98">
        <v>40</v>
      </c>
      <c r="H11" s="100">
        <f>IF($E$3="si",($H$5/$H$6*G11),IF($E$3="no",G11*$H$4,0))</f>
        <v>5.868586858685868</v>
      </c>
      <c r="I11" s="71">
        <v>3.4</v>
      </c>
      <c r="J11" s="71"/>
      <c r="K11" s="34"/>
      <c r="L11" s="35"/>
      <c r="M11" s="37"/>
      <c r="N11" s="39">
        <f aca="true" t="shared" si="0" ref="N11:N18">SUM(H11:M11)</f>
        <v>9.268586858685868</v>
      </c>
      <c r="O11" s="40"/>
      <c r="P11" s="41" t="str">
        <f>IF($F11="Milano","X","")</f>
        <v>X</v>
      </c>
      <c r="R11" s="2"/>
    </row>
    <row r="12" spans="1:18" ht="30" customHeight="1" thickTop="1">
      <c r="A12" s="42">
        <v>2</v>
      </c>
      <c r="B12" s="28">
        <v>41921</v>
      </c>
      <c r="C12" s="29" t="s">
        <v>50</v>
      </c>
      <c r="D12" s="44" t="s">
        <v>51</v>
      </c>
      <c r="E12" s="69"/>
      <c r="F12" s="69" t="s">
        <v>49</v>
      </c>
      <c r="G12" s="98">
        <v>40</v>
      </c>
      <c r="H12" s="100">
        <f>IF($E$3="si",($H$5/$H$6*G12),IF($E$3="no",G12*$H$4,0))</f>
        <v>5.868586858685868</v>
      </c>
      <c r="I12" s="71">
        <f>69+3.4</f>
        <v>72.4</v>
      </c>
      <c r="J12" s="71"/>
      <c r="K12" s="34"/>
      <c r="L12" s="35"/>
      <c r="M12" s="37"/>
      <c r="N12" s="39">
        <f t="shared" si="0"/>
        <v>78.26858685868588</v>
      </c>
      <c r="O12" s="43"/>
      <c r="P12" s="41" t="str">
        <f aca="true" t="shared" si="1" ref="P12:P18">IF($F12="Milano","X","")</f>
        <v>X</v>
      </c>
      <c r="R12" s="2"/>
    </row>
    <row r="13" spans="1:18" ht="30" customHeight="1">
      <c r="A13" s="42">
        <v>3</v>
      </c>
      <c r="B13" s="28"/>
      <c r="C13" s="29"/>
      <c r="D13" s="29"/>
      <c r="E13" s="69"/>
      <c r="F13" s="69"/>
      <c r="G13" s="98"/>
      <c r="H13" s="101">
        <f aca="true" t="shared" si="2" ref="H13:H18">IF($E$3="si",($H$5/$H$6*G13),IF($E$3="no",G13*$H$4,0))</f>
        <v>0</v>
      </c>
      <c r="I13" s="71"/>
      <c r="J13" s="71"/>
      <c r="K13" s="34"/>
      <c r="L13" s="35"/>
      <c r="M13" s="37"/>
      <c r="N13" s="39">
        <f t="shared" si="0"/>
        <v>0</v>
      </c>
      <c r="O13" s="43"/>
      <c r="P13" s="41">
        <f t="shared" si="1"/>
      </c>
      <c r="R13" s="2"/>
    </row>
    <row r="14" spans="1:18" ht="30" customHeight="1">
      <c r="A14" s="42">
        <v>4</v>
      </c>
      <c r="B14" s="28"/>
      <c r="C14" s="29"/>
      <c r="D14" s="29"/>
      <c r="E14" s="69"/>
      <c r="F14" s="69"/>
      <c r="G14" s="98"/>
      <c r="H14" s="101">
        <f t="shared" si="2"/>
        <v>0</v>
      </c>
      <c r="I14" s="71"/>
      <c r="J14" s="71"/>
      <c r="K14" s="34"/>
      <c r="L14" s="35"/>
      <c r="M14" s="37"/>
      <c r="N14" s="39">
        <f t="shared" si="0"/>
        <v>0</v>
      </c>
      <c r="O14" s="43"/>
      <c r="P14" s="41">
        <f t="shared" si="1"/>
      </c>
      <c r="R14" s="2"/>
    </row>
    <row r="15" spans="1:18" ht="30" customHeight="1">
      <c r="A15" s="42">
        <v>5</v>
      </c>
      <c r="B15" s="28"/>
      <c r="C15" s="29"/>
      <c r="D15" s="29"/>
      <c r="E15" s="69"/>
      <c r="F15" s="69"/>
      <c r="G15" s="98"/>
      <c r="H15" s="101">
        <f t="shared" si="2"/>
        <v>0</v>
      </c>
      <c r="I15" s="71"/>
      <c r="J15" s="71"/>
      <c r="K15" s="34"/>
      <c r="L15" s="35"/>
      <c r="M15" s="37"/>
      <c r="N15" s="39">
        <f t="shared" si="0"/>
        <v>0</v>
      </c>
      <c r="O15" s="43"/>
      <c r="P15" s="41">
        <f t="shared" si="1"/>
      </c>
      <c r="R15" s="2"/>
    </row>
    <row r="16" spans="1:18" ht="30" customHeight="1">
      <c r="A16" s="42">
        <v>6</v>
      </c>
      <c r="B16" s="28"/>
      <c r="C16" s="29"/>
      <c r="D16" s="29"/>
      <c r="E16" s="69"/>
      <c r="F16" s="69"/>
      <c r="G16" s="98"/>
      <c r="H16" s="101">
        <f t="shared" si="2"/>
        <v>0</v>
      </c>
      <c r="I16" s="71"/>
      <c r="J16" s="71"/>
      <c r="K16" s="34"/>
      <c r="L16" s="35"/>
      <c r="M16" s="37"/>
      <c r="N16" s="39">
        <f t="shared" si="0"/>
        <v>0</v>
      </c>
      <c r="O16" s="43"/>
      <c r="P16" s="41">
        <f t="shared" si="1"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98"/>
      <c r="H17" s="101">
        <f t="shared" si="2"/>
        <v>0</v>
      </c>
      <c r="I17" s="71"/>
      <c r="J17" s="71"/>
      <c r="K17" s="34"/>
      <c r="L17" s="35"/>
      <c r="M17" s="37"/>
      <c r="N17" s="39">
        <f t="shared" si="0"/>
        <v>0</v>
      </c>
      <c r="O17" s="43"/>
      <c r="P17" s="41">
        <f t="shared" si="1"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98"/>
      <c r="H18" s="101">
        <f t="shared" si="2"/>
        <v>0</v>
      </c>
      <c r="I18" s="71"/>
      <c r="J18" s="71"/>
      <c r="K18" s="34"/>
      <c r="L18" s="35"/>
      <c r="M18" s="35"/>
      <c r="N18" s="39">
        <f t="shared" si="0"/>
        <v>0</v>
      </c>
      <c r="O18" s="43"/>
      <c r="P18" s="41">
        <f t="shared" si="1"/>
      </c>
      <c r="R18" s="2"/>
    </row>
    <row r="20" spans="1:17" ht="18.75">
      <c r="A20" s="60"/>
      <c r="B20" s="61"/>
      <c r="C20" s="61"/>
      <c r="D20" s="61"/>
      <c r="E20" s="61"/>
      <c r="F20" s="61"/>
      <c r="G20" s="61"/>
      <c r="H20" s="61"/>
      <c r="I20" s="61"/>
      <c r="J20" s="99"/>
      <c r="K20" s="99"/>
      <c r="L20" s="61"/>
      <c r="M20" s="61"/>
      <c r="N20" s="61"/>
      <c r="O20" s="61"/>
      <c r="P20" s="99"/>
      <c r="Q20" s="3"/>
    </row>
    <row r="21" spans="1:17" ht="18.75">
      <c r="A21" s="82"/>
      <c r="B21" s="83"/>
      <c r="C21" s="84"/>
      <c r="D21" s="85"/>
      <c r="E21" s="85"/>
      <c r="F21" s="86"/>
      <c r="G21" s="87"/>
      <c r="H21" s="88"/>
      <c r="I21" s="89"/>
      <c r="J21" s="99"/>
      <c r="K21" s="99"/>
      <c r="L21" s="89"/>
      <c r="M21" s="89"/>
      <c r="N21" s="90"/>
      <c r="O21" s="91"/>
      <c r="P21" s="99"/>
      <c r="Q21" s="3"/>
    </row>
    <row r="22" spans="1:17" ht="18.75">
      <c r="A22" s="60"/>
      <c r="B22" s="76" t="s">
        <v>44</v>
      </c>
      <c r="C22" s="76"/>
      <c r="D22" s="76"/>
      <c r="E22" s="61"/>
      <c r="F22" s="61"/>
      <c r="G22" s="76" t="s">
        <v>46</v>
      </c>
      <c r="H22" s="76"/>
      <c r="I22" s="76"/>
      <c r="J22" s="99"/>
      <c r="K22" s="99"/>
      <c r="L22" s="76" t="s">
        <v>45</v>
      </c>
      <c r="M22" s="76"/>
      <c r="N22" s="76"/>
      <c r="O22" s="61"/>
      <c r="P22" s="99"/>
      <c r="Q22" s="3"/>
    </row>
    <row r="23" spans="1:17" ht="18.75">
      <c r="A23" s="60"/>
      <c r="B23" s="61"/>
      <c r="C23" s="61"/>
      <c r="D23" s="61"/>
      <c r="E23" s="61"/>
      <c r="F23" s="61"/>
      <c r="G23" s="61"/>
      <c r="H23" s="61"/>
      <c r="I23" s="61"/>
      <c r="J23" s="99"/>
      <c r="K23" s="99"/>
      <c r="L23" s="61"/>
      <c r="M23" s="61"/>
      <c r="N23" s="61"/>
      <c r="O23" s="61"/>
      <c r="P23" s="99"/>
      <c r="Q23" s="3"/>
    </row>
    <row r="24" spans="1:17" ht="18.75">
      <c r="A24" s="60"/>
      <c r="B24" s="61"/>
      <c r="C24" s="61"/>
      <c r="D24" s="61"/>
      <c r="E24" s="61"/>
      <c r="F24" s="61"/>
      <c r="G24" s="61"/>
      <c r="H24" s="61"/>
      <c r="I24" s="61"/>
      <c r="J24" s="99"/>
      <c r="K24" s="99"/>
      <c r="L24" s="61"/>
      <c r="M24" s="61"/>
      <c r="N24" s="61"/>
      <c r="O24" s="61"/>
      <c r="P24" s="99"/>
      <c r="Q24" s="3"/>
    </row>
  </sheetData>
  <sheetProtection/>
  <mergeCells count="24">
    <mergeCell ref="B3:D3"/>
    <mergeCell ref="E3:F3"/>
    <mergeCell ref="I8:I10"/>
    <mergeCell ref="L8:M8"/>
    <mergeCell ref="K8:K10"/>
    <mergeCell ref="E7:F7"/>
    <mergeCell ref="L9:L10"/>
    <mergeCell ref="J8:J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21 N11:N18">
      <formula1>0</formula1>
    </dataValidation>
    <dataValidation type="decimal" operator="greaterThanOrEqual" allowBlank="1" showErrorMessage="1" errorTitle="Valore" error="Inserire un numero maggiore o uguale a 0 (zero)!" sqref="H21:M21 H11:J18 L11:M18 K17:K18">
      <formula1>0</formula1>
    </dataValidation>
    <dataValidation type="textLength" operator="greaterThan" allowBlank="1" showErrorMessage="1" sqref="D21:E21">
      <formula1>1</formula1>
    </dataValidation>
    <dataValidation type="textLength" operator="greaterThan" sqref="F21">
      <formula1>1</formula1>
    </dataValidation>
    <dataValidation type="date" operator="greaterThanOrEqual" showErrorMessage="1" errorTitle="Data" error="Inserire una data superiore al 1/11/2000" sqref="B21 B11">
      <formula1>36831</formula1>
    </dataValidation>
    <dataValidation type="textLength" operator="greaterThan" allowBlank="1" sqref="C21 D11:D12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'Nota Spese Italia'!$Q$1:$Q$2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300" verticalDpi="300" orientation="landscape" paperSize="9" scale="31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</cp:lastModifiedBy>
  <cp:lastPrinted>2014-10-28T16:07:03Z</cp:lastPrinted>
  <dcterms:created xsi:type="dcterms:W3CDTF">2007-03-06T14:42:56Z</dcterms:created>
  <dcterms:modified xsi:type="dcterms:W3CDTF">2014-10-28T16:19:11Z</dcterms:modified>
  <cp:category/>
  <cp:version/>
  <cp:contentType/>
  <cp:contentStatus/>
  <cp:revision>1</cp:revision>
</cp:coreProperties>
</file>