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USD" sheetId="3" r:id="rId2"/>
    <sheet name="Nota Spese GBP" sheetId="4" r:id="rId3"/>
  </sheets>
  <definedNames>
    <definedName name="_xlnm.Print_Area" localSheetId="0">'Nota Spese Italia'!$A$1:$S$36</definedName>
    <definedName name="_xlnm.Print_Area" localSheetId="1">'Nota Spese USD'!$A$1:$AB$25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R5" i="4"/>
  <c r="R3"/>
  <c r="R1"/>
  <c r="R5" i="3"/>
  <c r="R3"/>
  <c r="R1"/>
  <c r="P18" i="4"/>
  <c r="H18"/>
  <c r="N18" s="1"/>
  <c r="P17"/>
  <c r="H17"/>
  <c r="N17" s="1"/>
  <c r="P16"/>
  <c r="N16"/>
  <c r="H16"/>
  <c r="P15"/>
  <c r="N15"/>
  <c r="H15"/>
  <c r="P14"/>
  <c r="H14"/>
  <c r="N14" s="1"/>
  <c r="P13"/>
  <c r="N13"/>
  <c r="H13"/>
  <c r="H12"/>
  <c r="N12" s="1"/>
  <c r="N11"/>
  <c r="H11"/>
  <c r="O7"/>
  <c r="P3" s="1"/>
  <c r="M7"/>
  <c r="L7"/>
  <c r="K7"/>
  <c r="J7"/>
  <c r="I7"/>
  <c r="G7"/>
  <c r="H7" l="1"/>
  <c r="P1" s="1"/>
  <c r="P5" s="1"/>
  <c r="N7"/>
  <c r="P7" l="1"/>
  <c r="M1"/>
  <c r="H12" i="3" l="1"/>
  <c r="H11" i="1"/>
  <c r="H11" i="3"/>
  <c r="N11" s="1"/>
  <c r="O7"/>
  <c r="P3" s="1"/>
  <c r="M7"/>
  <c r="L7"/>
  <c r="K7"/>
  <c r="J7"/>
  <c r="I7"/>
  <c r="G7"/>
  <c r="H30" i="1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11"/>
  <c r="N12" i="3" l="1"/>
  <c r="H7" i="1"/>
  <c r="P1" s="1"/>
  <c r="P5" s="1"/>
  <c r="P30"/>
  <c r="P29"/>
  <c r="P28"/>
  <c r="P27"/>
  <c r="P26"/>
  <c r="P25"/>
  <c r="P24"/>
  <c r="P23"/>
  <c r="P22"/>
  <c r="P21"/>
  <c r="P20"/>
  <c r="N30"/>
  <c r="N29"/>
  <c r="N28"/>
  <c r="N27"/>
  <c r="N26"/>
  <c r="N25"/>
  <c r="N24"/>
  <c r="N23"/>
  <c r="N22"/>
  <c r="N21"/>
  <c r="N20"/>
  <c r="P19"/>
  <c r="N19"/>
  <c r="N16"/>
  <c r="N15"/>
  <c r="H20" i="3"/>
  <c r="H19"/>
  <c r="H18"/>
  <c r="H17"/>
  <c r="H16"/>
  <c r="H15"/>
  <c r="H14"/>
  <c r="H13"/>
  <c r="H7" s="1"/>
  <c r="P1" s="1"/>
  <c r="P5" s="1"/>
  <c r="N18" i="1"/>
  <c r="N17"/>
  <c r="N14"/>
  <c r="P18"/>
  <c r="P17"/>
  <c r="P16"/>
  <c r="P15"/>
  <c r="P14"/>
  <c r="P13"/>
  <c r="P12"/>
  <c r="N7" l="1"/>
  <c r="P20" i="3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<sst xmlns="http://schemas.openxmlformats.org/spreadsheetml/2006/main" count="223" uniqueCount="80">
  <si>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</si>
  <si>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</si>
  <si>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</si>
  <si>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</si>
  <si>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</si>
  <si>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</si>
  <si>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</si>
  <si>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</si>
  <si>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</si>
  <si>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</si>
  <si>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</si>
  <si>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</si>
  <si>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</si>
  <si>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</si>
  <si>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</si>
  <si>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</si>
  <si>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</si>
  <si>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</si>
  <si>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</si>
  <si>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</si>
  <si>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</si>
  <si>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</si>
  <si>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</si>
  <si>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</si>
  <si>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</si>
  <si>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</si>
  <si>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</si>
  <si>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</si>
  <si>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</si>
  <si>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</si>
  <si>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</si>
  <si>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</si>
  <si>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</si>
  <si>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</si>
  <si>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</si>
  <si>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</si>
  <si>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</si>
  <si>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</si>
  <si>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</si>
  <si>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</si>
  <si>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</si>
  <si>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</si>
  <si>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</si>
  <si>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</si>
  <si>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</si>
  <si>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(importi in Valuta USD)</t>
  </si>
  <si>
    <t>Milano</t>
  </si>
  <si>
    <t xml:space="preserve">Pranzo NICE </t>
  </si>
  <si>
    <t>Roma</t>
  </si>
  <si>
    <t>Ventimiglia</t>
  </si>
  <si>
    <t>Massimiliano Luppi</t>
  </si>
  <si>
    <t>Beausoleil</t>
  </si>
  <si>
    <t>Montecarlo</t>
  </si>
  <si>
    <t>trasferta ISS Washington</t>
  </si>
  <si>
    <t>USA</t>
  </si>
  <si>
    <t>USD</t>
  </si>
  <si>
    <t>Fiera Roma</t>
  </si>
  <si>
    <t>Interpol</t>
  </si>
  <si>
    <t>ISS Washington</t>
  </si>
  <si>
    <t>10_01</t>
  </si>
  <si>
    <t xml:space="preserve">Pranzo  </t>
  </si>
  <si>
    <t>Parcheggio</t>
  </si>
  <si>
    <t>Cena 2 pax</t>
  </si>
  <si>
    <t>Pranzo</t>
  </si>
  <si>
    <t>Taxi</t>
  </si>
  <si>
    <t>Extra Hotel</t>
  </si>
  <si>
    <r>
      <t xml:space="preserve">Parcheggio </t>
    </r>
    <r>
      <rPr>
        <b/>
        <sz val="14"/>
        <color rgb="FFFF0000"/>
        <rFont val="Gulim"/>
        <family val="2"/>
      </rPr>
      <t>(manca giustificativo)</t>
    </r>
  </si>
  <si>
    <t>Farmacia</t>
  </si>
  <si>
    <t>Cena 3 pax</t>
  </si>
  <si>
    <t>Pranzo 4 pax</t>
  </si>
  <si>
    <t>Extra Hotel Luppi</t>
  </si>
  <si>
    <t>Extra Hotel Cornelli</t>
  </si>
  <si>
    <t>10 02</t>
  </si>
  <si>
    <r>
      <t>Farmacia</t>
    </r>
    <r>
      <rPr>
        <b/>
        <sz val="14"/>
        <color rgb="FFFF0000"/>
        <rFont val="Gulim"/>
        <family val="2"/>
      </rPr>
      <t xml:space="preserve"> (manca giustificativo)</t>
    </r>
  </si>
  <si>
    <t>(importi in Valuta GBP)</t>
  </si>
  <si>
    <t>UK</t>
  </si>
  <si>
    <t>GBP</t>
  </si>
  <si>
    <t>10 03</t>
  </si>
  <si>
    <t>Benzina</t>
  </si>
  <si>
    <t xml:space="preserve">Autostrada 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</si>
</sst>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4" xfId="0" applyFont="1" applyBorder="1" applyAlignment="1" applyProtection="1">
      <alignment horizontal="right" vertical="center" wrapText="1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7" xfId="0" applyNumberFormat="1" applyFont="1" applyBorder="1" applyAlignment="1" applyProtection="1">
      <alignment horizontal="center" vertical="center"/>
      <protection locked="0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18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5" borderId="30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50" zoomScaleSheetLayoutView="50" workbookViewId="0">
      <pane ySplit="5" topLeftCell="A6" activePane="bottomLeft" state="frozen"/>
      <selection pane="bottomLeft" activeCell="E29" sqref="E29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2" t="s">
        <v>0</v>
      </c>
      <c r="C1" s="102"/>
      <c r="D1" s="102"/>
      <c r="E1" s="103" t="s">
        <v>50</v>
      </c>
      <c r="F1" s="103"/>
      <c r="G1" s="47">
        <v>41913</v>
      </c>
      <c r="H1" s="46" t="s">
        <v>59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840.48412241224128</v>
      </c>
      <c r="Q1" s="3" t="s">
        <v>28</v>
      </c>
    </row>
    <row r="2" spans="1:19" s="8" customFormat="1" ht="35.25" customHeight="1">
      <c r="A2" s="4"/>
      <c r="B2" s="104" t="s">
        <v>2</v>
      </c>
      <c r="C2" s="104"/>
      <c r="D2" s="104"/>
      <c r="E2" s="103"/>
      <c r="F2" s="10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4" t="s">
        <v>26</v>
      </c>
      <c r="C3" s="104"/>
      <c r="D3" s="104"/>
      <c r="E3" s="103" t="s">
        <v>28</v>
      </c>
      <c r="F3" s="103"/>
      <c r="N3" s="10" t="s">
        <v>4</v>
      </c>
      <c r="O3" s="11"/>
      <c r="P3" s="12">
        <f>+O7</f>
        <v>629.96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9"/>
      <c r="D5" s="20"/>
      <c r="E5" s="55">
        <v>14</v>
      </c>
      <c r="F5" s="14"/>
      <c r="G5" s="10" t="s">
        <v>7</v>
      </c>
      <c r="H5" s="21">
        <v>1.69</v>
      </c>
      <c r="N5" s="111" t="s">
        <v>8</v>
      </c>
      <c r="O5" s="111"/>
      <c r="P5" s="22">
        <f>P1-P2-P3-P4</f>
        <v>210.52412241224124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29</v>
      </c>
      <c r="E7" s="132" t="s">
        <v>11</v>
      </c>
      <c r="F7" s="133"/>
      <c r="G7" s="25">
        <f>SUM(G11:G30)</f>
        <v>626</v>
      </c>
      <c r="H7" s="25">
        <f>SUM(H11:H30)</f>
        <v>95.224122412241229</v>
      </c>
      <c r="I7" s="61">
        <f>SUM(I11:I30)</f>
        <v>193.8</v>
      </c>
      <c r="J7" s="66">
        <f>SUM(J11:J30)</f>
        <v>49.2</v>
      </c>
      <c r="K7" s="62">
        <f>SUM(K11:K30)</f>
        <v>0</v>
      </c>
      <c r="L7" s="62">
        <f>SUM(L11:L30)</f>
        <v>328</v>
      </c>
      <c r="M7" s="62">
        <f>SUM(M11:M30)</f>
        <v>174.26000000000002</v>
      </c>
      <c r="N7" s="62">
        <f>SUM(N11:N30)</f>
        <v>840.48412241224116</v>
      </c>
      <c r="O7" s="63">
        <f>SUM(O11:O30)</f>
        <v>629.96</v>
      </c>
      <c r="P7" s="13">
        <f>+N7-SUM(I7:M7)</f>
        <v>95.224122412241172</v>
      </c>
    </row>
    <row r="8" spans="1:19" ht="36" customHeight="1" thickTop="1" thickBot="1">
      <c r="A8" s="137"/>
      <c r="B8" s="60"/>
      <c r="C8" s="138" t="s">
        <v>13</v>
      </c>
      <c r="D8" s="139" t="s">
        <v>25</v>
      </c>
      <c r="E8" s="123" t="s">
        <v>14</v>
      </c>
      <c r="F8" s="140" t="s">
        <v>34</v>
      </c>
      <c r="G8" s="141" t="s">
        <v>15</v>
      </c>
      <c r="H8" s="142" t="s">
        <v>16</v>
      </c>
      <c r="I8" s="116" t="s">
        <v>37</v>
      </c>
      <c r="J8" s="116" t="s">
        <v>39</v>
      </c>
      <c r="K8" s="116" t="s">
        <v>38</v>
      </c>
      <c r="L8" s="130" t="s">
        <v>35</v>
      </c>
      <c r="M8" s="131"/>
      <c r="N8" s="136" t="s">
        <v>17</v>
      </c>
      <c r="O8" s="145" t="s">
        <v>18</v>
      </c>
      <c r="P8" s="106" t="s">
        <v>19</v>
      </c>
      <c r="R8" s="2"/>
    </row>
    <row r="9" spans="1:19" ht="36" customHeight="1" thickTop="1" thickBot="1">
      <c r="A9" s="122"/>
      <c r="B9" s="60" t="s">
        <v>12</v>
      </c>
      <c r="C9" s="123"/>
      <c r="D9" s="123"/>
      <c r="E9" s="123"/>
      <c r="F9" s="140"/>
      <c r="G9" s="141"/>
      <c r="H9" s="143"/>
      <c r="I9" s="115" t="s">
        <v>37</v>
      </c>
      <c r="J9" s="115"/>
      <c r="K9" s="115" t="s">
        <v>36</v>
      </c>
      <c r="L9" s="107" t="s">
        <v>23</v>
      </c>
      <c r="M9" s="135" t="s">
        <v>24</v>
      </c>
      <c r="N9" s="119"/>
      <c r="O9" s="105"/>
      <c r="P9" s="106"/>
      <c r="R9" s="2"/>
    </row>
    <row r="10" spans="1:19" ht="37.5" customHeight="1" thickTop="1" thickBot="1">
      <c r="A10" s="122"/>
      <c r="B10" s="51"/>
      <c r="C10" s="123"/>
      <c r="D10" s="123"/>
      <c r="E10" s="123"/>
      <c r="F10" s="140"/>
      <c r="G10" s="26" t="s">
        <v>20</v>
      </c>
      <c r="H10" s="144"/>
      <c r="I10" s="115"/>
      <c r="J10" s="115"/>
      <c r="K10" s="115"/>
      <c r="L10" s="134"/>
      <c r="M10" s="110"/>
      <c r="N10" s="119"/>
      <c r="O10" s="105"/>
      <c r="P10" s="106"/>
      <c r="R10" s="2"/>
    </row>
    <row r="11" spans="1:19" ht="30" customHeight="1" thickTop="1">
      <c r="A11" s="27">
        <v>1</v>
      </c>
      <c r="B11" s="45">
        <v>41912</v>
      </c>
      <c r="C11" s="29"/>
      <c r="D11" s="29" t="s">
        <v>47</v>
      </c>
      <c r="E11" s="65"/>
      <c r="F11" s="65" t="s">
        <v>46</v>
      </c>
      <c r="G11" s="94"/>
      <c r="H11" s="97">
        <f>IF($E$3="si",($H$5/$H$6*G11),IF($E$3="no",G11*$H$4,0))</f>
        <v>0</v>
      </c>
      <c r="I11" s="67"/>
      <c r="J11" s="67"/>
      <c r="K11" s="34"/>
      <c r="L11" s="35">
        <v>89</v>
      </c>
      <c r="M11" s="36"/>
      <c r="N11" s="38">
        <v>89</v>
      </c>
      <c r="O11" s="42">
        <v>89</v>
      </c>
      <c r="P11" s="40" t="str">
        <f>IF($F11="Milano","X","")</f>
        <v>X</v>
      </c>
      <c r="R11" s="2"/>
    </row>
    <row r="12" spans="1:19" ht="30" customHeight="1">
      <c r="A12" s="41">
        <v>2</v>
      </c>
      <c r="B12" s="45">
        <v>41941</v>
      </c>
      <c r="C12" s="29"/>
      <c r="D12" s="43" t="s">
        <v>47</v>
      </c>
      <c r="E12" s="65"/>
      <c r="F12" s="65" t="s">
        <v>46</v>
      </c>
      <c r="G12" s="95"/>
      <c r="H12" s="97">
        <f t="shared" ref="H12:H30" si="0">IF($E$3="si",($H$5/$H$6*G12),IF($E$3="no",G12*$H$4,0))</f>
        <v>0</v>
      </c>
      <c r="I12" s="67"/>
      <c r="J12" s="67"/>
      <c r="K12" s="34"/>
      <c r="L12" s="35">
        <v>157</v>
      </c>
      <c r="M12" s="36"/>
      <c r="N12" s="38">
        <v>157</v>
      </c>
      <c r="O12" s="42">
        <v>157</v>
      </c>
      <c r="P12" s="40" t="str">
        <f t="shared" ref="P12:P30" si="1">IF($F12="Milano","X","")</f>
        <v>X</v>
      </c>
      <c r="R12" s="2"/>
    </row>
    <row r="13" spans="1:19" ht="30" customHeight="1">
      <c r="A13" s="41">
        <v>3</v>
      </c>
      <c r="B13" s="45">
        <v>41941</v>
      </c>
      <c r="C13" s="29" t="s">
        <v>56</v>
      </c>
      <c r="D13" s="29" t="s">
        <v>64</v>
      </c>
      <c r="E13" s="65"/>
      <c r="F13" s="65" t="s">
        <v>46</v>
      </c>
      <c r="G13" s="95"/>
      <c r="H13" s="97">
        <f t="shared" si="0"/>
        <v>0</v>
      </c>
      <c r="I13" s="67"/>
      <c r="J13" s="67">
        <v>16.7</v>
      </c>
      <c r="K13" s="34"/>
      <c r="L13" s="35"/>
      <c r="M13" s="36"/>
      <c r="N13" s="38">
        <f>SUM(H13:M13)</f>
        <v>16.7</v>
      </c>
      <c r="O13" s="42">
        <v>16.7</v>
      </c>
      <c r="P13" s="40" t="str">
        <f t="shared" si="1"/>
        <v>X</v>
      </c>
      <c r="R13" s="2"/>
    </row>
    <row r="14" spans="1:19" ht="30" customHeight="1">
      <c r="A14" s="41">
        <v>4</v>
      </c>
      <c r="B14" s="28">
        <v>41917</v>
      </c>
      <c r="C14" s="29" t="s">
        <v>58</v>
      </c>
      <c r="D14" s="29" t="s">
        <v>63</v>
      </c>
      <c r="E14" s="65"/>
      <c r="F14" s="65" t="s">
        <v>46</v>
      </c>
      <c r="G14" s="95"/>
      <c r="H14" s="97">
        <f t="shared" si="0"/>
        <v>0</v>
      </c>
      <c r="I14" s="67"/>
      <c r="J14" s="67"/>
      <c r="K14" s="34"/>
      <c r="L14" s="35"/>
      <c r="M14" s="36">
        <v>20.96</v>
      </c>
      <c r="N14" s="38">
        <f t="shared" ref="N14:N18" si="2">SUM(H14:M14)</f>
        <v>20.96</v>
      </c>
      <c r="O14" s="42">
        <v>20.96</v>
      </c>
      <c r="P14" s="40" t="str">
        <f t="shared" si="1"/>
        <v>X</v>
      </c>
      <c r="R14" s="2"/>
    </row>
    <row r="15" spans="1:19" ht="30" customHeight="1">
      <c r="A15" s="41">
        <v>5</v>
      </c>
      <c r="B15" s="28">
        <v>41941</v>
      </c>
      <c r="C15" s="29" t="s">
        <v>56</v>
      </c>
      <c r="D15" s="29" t="s">
        <v>62</v>
      </c>
      <c r="E15" s="65"/>
      <c r="F15" s="65" t="s">
        <v>48</v>
      </c>
      <c r="G15" s="95"/>
      <c r="H15" s="97">
        <f t="shared" si="0"/>
        <v>0</v>
      </c>
      <c r="I15" s="67"/>
      <c r="J15" s="67"/>
      <c r="K15" s="34"/>
      <c r="L15" s="35"/>
      <c r="M15" s="36">
        <v>70</v>
      </c>
      <c r="N15" s="38">
        <f t="shared" si="2"/>
        <v>70</v>
      </c>
      <c r="O15" s="42">
        <v>70</v>
      </c>
      <c r="P15" s="40" t="str">
        <f t="shared" si="1"/>
        <v/>
      </c>
      <c r="R15" s="2"/>
    </row>
    <row r="16" spans="1:19" ht="30" customHeight="1">
      <c r="A16" s="41">
        <v>6</v>
      </c>
      <c r="B16" s="28">
        <v>41942</v>
      </c>
      <c r="C16" s="29" t="s">
        <v>56</v>
      </c>
      <c r="D16" s="29" t="s">
        <v>64</v>
      </c>
      <c r="E16" s="65"/>
      <c r="F16" s="65" t="s">
        <v>48</v>
      </c>
      <c r="G16" s="95"/>
      <c r="H16" s="97">
        <f t="shared" si="0"/>
        <v>0</v>
      </c>
      <c r="I16" s="67"/>
      <c r="J16" s="67">
        <v>32.5</v>
      </c>
      <c r="K16" s="34"/>
      <c r="L16" s="35"/>
      <c r="M16" s="36"/>
      <c r="N16" s="38">
        <f t="shared" si="2"/>
        <v>32.5</v>
      </c>
      <c r="O16" s="42">
        <v>32.5</v>
      </c>
      <c r="P16" s="40" t="str">
        <f t="shared" si="1"/>
        <v/>
      </c>
      <c r="R16" s="2"/>
    </row>
    <row r="17" spans="1:18" ht="30" customHeight="1">
      <c r="A17" s="41">
        <v>7</v>
      </c>
      <c r="B17" s="28">
        <v>41943</v>
      </c>
      <c r="C17" s="29" t="s">
        <v>56</v>
      </c>
      <c r="D17" s="29" t="s">
        <v>61</v>
      </c>
      <c r="E17" s="65"/>
      <c r="F17" s="65" t="s">
        <v>46</v>
      </c>
      <c r="G17" s="95"/>
      <c r="H17" s="97">
        <f t="shared" si="0"/>
        <v>0</v>
      </c>
      <c r="I17" s="67">
        <v>19</v>
      </c>
      <c r="J17" s="67"/>
      <c r="K17" s="34"/>
      <c r="L17" s="35"/>
      <c r="M17" s="36"/>
      <c r="N17" s="38">
        <f t="shared" si="2"/>
        <v>19</v>
      </c>
      <c r="O17" s="42"/>
      <c r="P17" s="40" t="str">
        <f t="shared" si="1"/>
        <v>X</v>
      </c>
      <c r="R17" s="2"/>
    </row>
    <row r="18" spans="1:18" ht="30" customHeight="1">
      <c r="A18" s="41">
        <v>8</v>
      </c>
      <c r="B18" s="28">
        <v>41953</v>
      </c>
      <c r="C18" s="29" t="s">
        <v>56</v>
      </c>
      <c r="D18" s="29" t="s">
        <v>61</v>
      </c>
      <c r="E18" s="65"/>
      <c r="F18" s="65" t="s">
        <v>46</v>
      </c>
      <c r="G18" s="95"/>
      <c r="H18" s="97">
        <f t="shared" si="0"/>
        <v>0</v>
      </c>
      <c r="I18" s="67">
        <v>24.5</v>
      </c>
      <c r="J18" s="67"/>
      <c r="K18" s="34"/>
      <c r="L18" s="35"/>
      <c r="M18" s="35"/>
      <c r="N18" s="38">
        <f t="shared" si="2"/>
        <v>24.5</v>
      </c>
      <c r="O18" s="42"/>
      <c r="P18" s="40" t="str">
        <f t="shared" si="1"/>
        <v>X</v>
      </c>
      <c r="R18" s="2"/>
    </row>
    <row r="19" spans="1:18" ht="30" customHeight="1">
      <c r="A19" s="41">
        <v>9</v>
      </c>
      <c r="B19" s="28">
        <v>41943</v>
      </c>
      <c r="C19" s="29" t="s">
        <v>56</v>
      </c>
      <c r="D19" s="43" t="s">
        <v>79</v>
      </c>
      <c r="E19" s="65"/>
      <c r="F19" s="65" t="s">
        <v>46</v>
      </c>
      <c r="G19" s="96"/>
      <c r="H19" s="97">
        <f t="shared" si="0"/>
        <v>0</v>
      </c>
      <c r="I19" s="67">
        <v>5</v>
      </c>
      <c r="J19" s="67"/>
      <c r="K19" s="34"/>
      <c r="L19" s="35"/>
      <c r="M19" s="35"/>
      <c r="N19" s="38">
        <f t="shared" ref="N19:N30" si="3">SUM(H19:M19)</f>
        <v>5</v>
      </c>
      <c r="O19" s="42"/>
      <c r="P19" s="40" t="str">
        <f t="shared" si="1"/>
        <v>X</v>
      </c>
      <c r="R19" s="2"/>
    </row>
    <row r="20" spans="1:18" ht="30" customHeight="1">
      <c r="A20" s="41">
        <v>10</v>
      </c>
      <c r="B20" s="28">
        <v>41945</v>
      </c>
      <c r="C20" s="29" t="s">
        <v>56</v>
      </c>
      <c r="D20" s="43" t="s">
        <v>79</v>
      </c>
      <c r="E20" s="65"/>
      <c r="F20" s="65" t="s">
        <v>46</v>
      </c>
      <c r="G20" s="96"/>
      <c r="H20" s="97">
        <f t="shared" si="0"/>
        <v>0</v>
      </c>
      <c r="I20" s="67">
        <v>1.9</v>
      </c>
      <c r="J20" s="67"/>
      <c r="K20" s="34"/>
      <c r="L20" s="35"/>
      <c r="M20" s="35"/>
      <c r="N20" s="38">
        <f t="shared" si="3"/>
        <v>1.9</v>
      </c>
      <c r="O20" s="42"/>
      <c r="P20" s="40" t="str">
        <f t="shared" si="1"/>
        <v>X</v>
      </c>
      <c r="R20" s="2"/>
    </row>
    <row r="21" spans="1:18" ht="30" customHeight="1">
      <c r="A21" s="41">
        <v>11</v>
      </c>
      <c r="B21" s="28">
        <v>41945</v>
      </c>
      <c r="C21" s="29" t="s">
        <v>57</v>
      </c>
      <c r="D21" s="43" t="s">
        <v>79</v>
      </c>
      <c r="E21" s="65"/>
      <c r="F21" s="65" t="s">
        <v>49</v>
      </c>
      <c r="G21" s="96"/>
      <c r="H21" s="97">
        <f t="shared" si="0"/>
        <v>0</v>
      </c>
      <c r="I21" s="67">
        <v>27.8</v>
      </c>
      <c r="J21" s="67"/>
      <c r="K21" s="34"/>
      <c r="L21" s="35"/>
      <c r="M21" s="35"/>
      <c r="N21" s="38">
        <f t="shared" si="3"/>
        <v>27.8</v>
      </c>
      <c r="O21" s="42"/>
      <c r="P21" s="40" t="str">
        <f t="shared" si="1"/>
        <v/>
      </c>
      <c r="R21" s="2"/>
    </row>
    <row r="22" spans="1:18" ht="30" customHeight="1">
      <c r="A22" s="41">
        <v>12</v>
      </c>
      <c r="B22" s="28">
        <v>41950</v>
      </c>
      <c r="C22" s="29" t="s">
        <v>57</v>
      </c>
      <c r="D22" s="43" t="s">
        <v>79</v>
      </c>
      <c r="E22" s="65"/>
      <c r="F22" s="65" t="s">
        <v>46</v>
      </c>
      <c r="G22" s="96"/>
      <c r="H22" s="97">
        <f t="shared" si="0"/>
        <v>0</v>
      </c>
      <c r="I22" s="67">
        <v>27.8</v>
      </c>
      <c r="J22" s="67"/>
      <c r="K22" s="34"/>
      <c r="L22" s="35"/>
      <c r="M22" s="35"/>
      <c r="N22" s="38">
        <f t="shared" si="3"/>
        <v>27.8</v>
      </c>
      <c r="O22" s="42"/>
      <c r="P22" s="40" t="str">
        <f t="shared" si="1"/>
        <v>X</v>
      </c>
      <c r="R22" s="2"/>
    </row>
    <row r="23" spans="1:18" ht="30" customHeight="1">
      <c r="A23" s="41">
        <v>13</v>
      </c>
      <c r="B23" s="28">
        <v>41945</v>
      </c>
      <c r="C23" s="29" t="s">
        <v>57</v>
      </c>
      <c r="D23" s="43" t="s">
        <v>78</v>
      </c>
      <c r="E23" s="65"/>
      <c r="F23" s="65"/>
      <c r="G23" s="96">
        <v>313</v>
      </c>
      <c r="H23" s="97">
        <f t="shared" si="0"/>
        <v>47.612061206120615</v>
      </c>
      <c r="I23" s="67"/>
      <c r="J23" s="67"/>
      <c r="K23" s="34"/>
      <c r="L23" s="35"/>
      <c r="M23" s="35"/>
      <c r="N23" s="38">
        <f t="shared" si="3"/>
        <v>47.612061206120615</v>
      </c>
      <c r="O23" s="42"/>
      <c r="P23" s="40" t="str">
        <f t="shared" si="1"/>
        <v/>
      </c>
      <c r="R23" s="2"/>
    </row>
    <row r="24" spans="1:18" ht="30" customHeight="1">
      <c r="A24" s="41">
        <v>14</v>
      </c>
      <c r="B24" s="28">
        <v>41950</v>
      </c>
      <c r="C24" s="29" t="s">
        <v>57</v>
      </c>
      <c r="D24" s="43" t="s">
        <v>78</v>
      </c>
      <c r="E24" s="65"/>
      <c r="F24" s="65"/>
      <c r="G24" s="96">
        <v>313</v>
      </c>
      <c r="H24" s="97">
        <f t="shared" si="0"/>
        <v>47.612061206120615</v>
      </c>
      <c r="I24" s="67"/>
      <c r="J24" s="67"/>
      <c r="K24" s="34"/>
      <c r="L24" s="35"/>
      <c r="M24" s="35"/>
      <c r="N24" s="38">
        <f t="shared" si="3"/>
        <v>47.612061206120615</v>
      </c>
      <c r="O24" s="42"/>
      <c r="P24" s="40" t="str">
        <f t="shared" si="1"/>
        <v/>
      </c>
      <c r="R24" s="2"/>
    </row>
    <row r="25" spans="1:18" ht="30" customHeight="1">
      <c r="A25" s="41">
        <v>15</v>
      </c>
      <c r="B25" s="28">
        <v>41946</v>
      </c>
      <c r="C25" s="29" t="s">
        <v>57</v>
      </c>
      <c r="D25" s="43" t="s">
        <v>62</v>
      </c>
      <c r="E25" s="65"/>
      <c r="F25" s="65" t="s">
        <v>51</v>
      </c>
      <c r="G25" s="96"/>
      <c r="H25" s="97">
        <f t="shared" si="0"/>
        <v>0</v>
      </c>
      <c r="I25" s="67"/>
      <c r="J25" s="67"/>
      <c r="K25" s="34"/>
      <c r="L25" s="35"/>
      <c r="M25" s="35">
        <v>74</v>
      </c>
      <c r="N25" s="38">
        <f t="shared" si="3"/>
        <v>74</v>
      </c>
      <c r="O25" s="42">
        <v>74</v>
      </c>
      <c r="P25" s="40" t="str">
        <f t="shared" si="1"/>
        <v/>
      </c>
      <c r="R25" s="2"/>
    </row>
    <row r="26" spans="1:18" ht="30" customHeight="1">
      <c r="A26" s="41">
        <v>16</v>
      </c>
      <c r="B26" s="28">
        <v>41946</v>
      </c>
      <c r="C26" s="29" t="s">
        <v>57</v>
      </c>
      <c r="D26" s="43" t="s">
        <v>60</v>
      </c>
      <c r="E26" s="65"/>
      <c r="F26" s="65" t="s">
        <v>51</v>
      </c>
      <c r="G26" s="96"/>
      <c r="H26" s="97">
        <f t="shared" si="0"/>
        <v>0</v>
      </c>
      <c r="I26" s="67"/>
      <c r="J26" s="67"/>
      <c r="K26" s="34"/>
      <c r="L26" s="35"/>
      <c r="M26" s="35">
        <v>9.3000000000000007</v>
      </c>
      <c r="N26" s="38">
        <f t="shared" si="3"/>
        <v>9.3000000000000007</v>
      </c>
      <c r="O26" s="42"/>
      <c r="P26" s="40" t="str">
        <f t="shared" si="1"/>
        <v/>
      </c>
      <c r="R26" s="2"/>
    </row>
    <row r="27" spans="1:18" ht="30" customHeight="1">
      <c r="A27" s="41">
        <v>17</v>
      </c>
      <c r="B27" s="28">
        <v>41950</v>
      </c>
      <c r="C27" s="29" t="s">
        <v>57</v>
      </c>
      <c r="D27" s="43" t="s">
        <v>61</v>
      </c>
      <c r="E27" s="65"/>
      <c r="F27" s="65" t="s">
        <v>52</v>
      </c>
      <c r="G27" s="96"/>
      <c r="H27" s="97">
        <f t="shared" si="0"/>
        <v>0</v>
      </c>
      <c r="I27" s="67">
        <v>13.8</v>
      </c>
      <c r="J27" s="67"/>
      <c r="K27" s="34"/>
      <c r="L27" s="35"/>
      <c r="M27" s="35"/>
      <c r="N27" s="38">
        <f t="shared" si="3"/>
        <v>13.8</v>
      </c>
      <c r="O27" s="42">
        <v>13.8</v>
      </c>
      <c r="P27" s="40" t="str">
        <f t="shared" si="1"/>
        <v/>
      </c>
      <c r="R27" s="2"/>
    </row>
    <row r="28" spans="1:18" ht="30" customHeight="1">
      <c r="A28" s="41">
        <v>18</v>
      </c>
      <c r="B28" s="28">
        <v>41950</v>
      </c>
      <c r="C28" s="29" t="s">
        <v>57</v>
      </c>
      <c r="D28" s="43" t="s">
        <v>65</v>
      </c>
      <c r="E28" s="65"/>
      <c r="F28" s="65" t="s">
        <v>51</v>
      </c>
      <c r="G28" s="96"/>
      <c r="H28" s="97">
        <f t="shared" si="0"/>
        <v>0</v>
      </c>
      <c r="I28" s="67"/>
      <c r="J28" s="67"/>
      <c r="K28" s="34"/>
      <c r="L28" s="35">
        <v>76</v>
      </c>
      <c r="M28" s="35"/>
      <c r="N28" s="38">
        <f t="shared" si="3"/>
        <v>76</v>
      </c>
      <c r="O28" s="42">
        <v>76</v>
      </c>
      <c r="P28" s="40" t="str">
        <f t="shared" si="1"/>
        <v/>
      </c>
      <c r="R28" s="2"/>
    </row>
    <row r="29" spans="1:18" ht="30" customHeight="1">
      <c r="A29" s="41">
        <v>19</v>
      </c>
      <c r="B29" s="28">
        <v>41942</v>
      </c>
      <c r="C29" s="29" t="s">
        <v>56</v>
      </c>
      <c r="D29" s="43" t="s">
        <v>65</v>
      </c>
      <c r="E29" s="65"/>
      <c r="F29" s="65" t="s">
        <v>48</v>
      </c>
      <c r="G29" s="96"/>
      <c r="H29" s="97">
        <f t="shared" si="0"/>
        <v>0</v>
      </c>
      <c r="I29" s="67"/>
      <c r="J29" s="67"/>
      <c r="K29" s="34"/>
      <c r="L29" s="35">
        <v>6</v>
      </c>
      <c r="M29" s="35"/>
      <c r="N29" s="38">
        <f t="shared" si="3"/>
        <v>6</v>
      </c>
      <c r="O29" s="42">
        <v>6</v>
      </c>
      <c r="P29" s="40" t="str">
        <f t="shared" si="1"/>
        <v/>
      </c>
      <c r="R29" s="2"/>
    </row>
    <row r="30" spans="1:18" ht="30" customHeight="1">
      <c r="A30" s="41">
        <v>20</v>
      </c>
      <c r="B30" s="28">
        <v>41921</v>
      </c>
      <c r="C30" s="29" t="s">
        <v>58</v>
      </c>
      <c r="D30" s="43" t="s">
        <v>66</v>
      </c>
      <c r="E30" s="65"/>
      <c r="F30" s="65" t="s">
        <v>46</v>
      </c>
      <c r="G30" s="96"/>
      <c r="H30" s="97">
        <f t="shared" si="0"/>
        <v>0</v>
      </c>
      <c r="I30" s="67">
        <v>74</v>
      </c>
      <c r="J30" s="67"/>
      <c r="K30" s="34"/>
      <c r="L30" s="35"/>
      <c r="M30" s="35"/>
      <c r="N30" s="38">
        <f t="shared" si="3"/>
        <v>74</v>
      </c>
      <c r="O30" s="42">
        <v>74</v>
      </c>
      <c r="P30" s="40" t="str">
        <f t="shared" si="1"/>
        <v>X</v>
      </c>
      <c r="R30" s="2"/>
    </row>
    <row r="32" spans="1:18">
      <c r="A32" s="56"/>
      <c r="B32" s="57"/>
      <c r="C32" s="57"/>
      <c r="D32" s="57"/>
      <c r="E32" s="57"/>
      <c r="F32" s="57"/>
      <c r="G32" s="57"/>
      <c r="H32" s="57"/>
      <c r="I32" s="57"/>
      <c r="J32" s="98"/>
      <c r="K32" s="98"/>
      <c r="L32" s="57"/>
      <c r="M32" s="57"/>
      <c r="N32" s="57"/>
      <c r="O32" s="57"/>
      <c r="P32" s="98"/>
      <c r="Q32" s="3"/>
    </row>
    <row r="33" spans="1:17">
      <c r="A33" s="78"/>
      <c r="B33" s="79"/>
      <c r="C33" s="80"/>
      <c r="D33" s="81"/>
      <c r="E33" s="81"/>
      <c r="F33" s="82"/>
      <c r="G33" s="83"/>
      <c r="H33" s="84"/>
      <c r="I33" s="85"/>
      <c r="J33" s="98"/>
      <c r="K33" s="98"/>
      <c r="L33" s="85"/>
      <c r="M33" s="85"/>
      <c r="N33" s="86"/>
      <c r="O33" s="87"/>
      <c r="P33" s="98"/>
      <c r="Q33" s="3"/>
    </row>
    <row r="34" spans="1:17">
      <c r="A34" s="56"/>
      <c r="B34" s="72" t="s">
        <v>41</v>
      </c>
      <c r="C34" s="72"/>
      <c r="D34" s="72"/>
      <c r="E34" s="57"/>
      <c r="F34" s="57"/>
      <c r="G34" s="72" t="s">
        <v>43</v>
      </c>
      <c r="H34" s="72"/>
      <c r="I34" s="72"/>
      <c r="J34" s="98"/>
      <c r="K34" s="98"/>
      <c r="L34" s="72" t="s">
        <v>42</v>
      </c>
      <c r="M34" s="72"/>
      <c r="N34" s="72"/>
      <c r="O34" s="57"/>
      <c r="P34" s="98"/>
      <c r="Q34" s="3"/>
    </row>
    <row r="35" spans="1:17">
      <c r="A35" s="56"/>
      <c r="B35" s="57"/>
      <c r="C35" s="57"/>
      <c r="D35" s="57"/>
      <c r="E35" s="57"/>
      <c r="F35" s="57"/>
      <c r="G35" s="57"/>
      <c r="H35" s="57"/>
      <c r="I35" s="57"/>
      <c r="J35" s="98"/>
      <c r="K35" s="98"/>
      <c r="L35" s="57"/>
      <c r="M35" s="57"/>
      <c r="N35" s="57"/>
      <c r="O35" s="57"/>
      <c r="P35" s="98"/>
      <c r="Q35" s="3"/>
    </row>
    <row r="36" spans="1:17">
      <c r="A36" s="56"/>
      <c r="B36" s="57"/>
      <c r="C36" s="57"/>
      <c r="D36" s="57"/>
      <c r="E36" s="57"/>
      <c r="F36" s="57"/>
      <c r="G36" s="57"/>
      <c r="H36" s="57"/>
      <c r="I36" s="57"/>
      <c r="J36" s="98"/>
      <c r="K36" s="98"/>
      <c r="L36" s="57"/>
      <c r="M36" s="57"/>
      <c r="N36" s="57"/>
      <c r="O36" s="57"/>
      <c r="P36" s="98"/>
      <c r="Q36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3 N11:N30">
      <formula1>0</formula1>
      <formula2>0</formula2>
    </dataValidation>
    <dataValidation type="decimal" operator="greaterThanOrEqual" allowBlank="1" showErrorMessage="1" errorTitle="Valore" error="Inserire un numero maggiore o uguale a 0 (zero)!" sqref="H33:M33 H12:J30 H11:K11 K17:K30 L11:M30">
      <formula1>0</formula1>
      <formula2>0</formula2>
    </dataValidation>
    <dataValidation type="textLength" operator="greaterThan" allowBlank="1" showErrorMessage="1" sqref="D33:E33 F19:F30">
      <formula1>1</formula1>
      <formula2>0</formula2>
    </dataValidation>
    <dataValidation type="textLength" operator="greaterThan" sqref="F33 G19:G30">
      <formula1>1</formula1>
      <formula2>0</formula2>
    </dataValidation>
    <dataValidation type="date" operator="greaterThanOrEqual" showErrorMessage="1" errorTitle="Data" error="Inserire una data superiore al 1/11/2000" sqref="B33 B13 B11 B12:C12">
      <formula1>36831</formula1>
      <formula2>0</formula2>
    </dataValidation>
    <dataValidation type="textLength" operator="greaterThan" allowBlank="1" sqref="C33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view="pageBreakPreview" zoomScale="50" zoomScaleSheetLayoutView="50" workbookViewId="0">
      <pane ySplit="5" topLeftCell="A6" activePane="bottomLeft" state="frozen"/>
      <selection pane="bottomLeft" activeCell="R1" sqref="R1:R5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2" t="s">
        <v>0</v>
      </c>
      <c r="C1" s="102"/>
      <c r="D1" s="103" t="s">
        <v>44</v>
      </c>
      <c r="E1" s="103"/>
      <c r="F1" s="47">
        <v>41913</v>
      </c>
      <c r="G1" s="46" t="s">
        <v>72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1294.0700000000002</v>
      </c>
      <c r="Q1" s="3" t="s">
        <v>28</v>
      </c>
      <c r="R1" s="146">
        <f>SUM(R11:R20)</f>
        <v>1013.49</v>
      </c>
    </row>
    <row r="2" spans="1:18" s="8" customFormat="1" ht="57.75" customHeight="1">
      <c r="A2" s="4"/>
      <c r="B2" s="104" t="s">
        <v>2</v>
      </c>
      <c r="C2" s="104"/>
      <c r="D2" s="103"/>
      <c r="E2" s="103"/>
      <c r="F2" s="9"/>
      <c r="G2" s="9"/>
      <c r="N2" s="10" t="s">
        <v>3</v>
      </c>
      <c r="O2" s="11"/>
      <c r="P2" s="12"/>
      <c r="Q2" s="3" t="s">
        <v>27</v>
      </c>
      <c r="R2" s="146"/>
    </row>
    <row r="3" spans="1:18" s="8" customFormat="1" ht="35.25" customHeight="1">
      <c r="A3" s="4"/>
      <c r="B3" s="104" t="s">
        <v>26</v>
      </c>
      <c r="C3" s="104"/>
      <c r="D3" s="103" t="s">
        <v>28</v>
      </c>
      <c r="E3" s="103"/>
      <c r="N3" s="10" t="s">
        <v>4</v>
      </c>
      <c r="O3" s="11"/>
      <c r="P3" s="58">
        <f>+O7</f>
        <v>1294.0700000000002</v>
      </c>
      <c r="Q3" s="13"/>
      <c r="R3" s="146">
        <f>R1</f>
        <v>1013.49</v>
      </c>
    </row>
    <row r="4" spans="1:18" s="8" customFormat="1" ht="35.25" customHeight="1" thickBot="1">
      <c r="A4" s="4"/>
      <c r="D4" s="14"/>
      <c r="E4" s="14"/>
      <c r="F4" s="10" t="s">
        <v>21</v>
      </c>
      <c r="G4" s="73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6"/>
    </row>
    <row r="5" spans="1:18" s="8" customFormat="1" ht="43.5" customHeight="1" thickTop="1" thickBot="1">
      <c r="A5" s="4"/>
      <c r="B5" s="19" t="s">
        <v>6</v>
      </c>
      <c r="C5" s="20"/>
      <c r="D5" s="55">
        <v>8</v>
      </c>
      <c r="E5" s="14"/>
      <c r="F5" s="10" t="s">
        <v>7</v>
      </c>
      <c r="G5" s="73">
        <v>1.1100000000000001</v>
      </c>
      <c r="N5" s="111" t="s">
        <v>8</v>
      </c>
      <c r="O5" s="111"/>
      <c r="P5" s="54">
        <f>P1-P2-P3-P4</f>
        <v>0</v>
      </c>
      <c r="Q5" s="13"/>
      <c r="R5" s="146">
        <f>R1+-R3</f>
        <v>0</v>
      </c>
    </row>
    <row r="6" spans="1:18" s="8" customFormat="1" ht="43.5" customHeight="1" thickTop="1" thickBot="1">
      <c r="A6" s="4"/>
      <c r="B6" s="52" t="s">
        <v>45</v>
      </c>
      <c r="C6" s="52"/>
      <c r="D6" s="14"/>
      <c r="E6" s="14"/>
      <c r="F6" s="10" t="s">
        <v>10</v>
      </c>
      <c r="G6" s="92">
        <v>11.11</v>
      </c>
      <c r="Q6" s="13"/>
    </row>
    <row r="7" spans="1:18" s="8" customFormat="1" ht="27" customHeight="1" thickTop="1" thickBot="1">
      <c r="A7" s="112" t="s">
        <v>30</v>
      </c>
      <c r="B7" s="113"/>
      <c r="C7" s="114"/>
      <c r="D7" s="120" t="s">
        <v>11</v>
      </c>
      <c r="E7" s="121"/>
      <c r="F7" s="121"/>
      <c r="G7" s="93">
        <f>SUM(G11:G20)</f>
        <v>0</v>
      </c>
      <c r="H7" s="91">
        <f>SUM(H11:H20)</f>
        <v>0</v>
      </c>
      <c r="I7" s="75">
        <f>SUM(I11:I20)</f>
        <v>0</v>
      </c>
      <c r="J7" s="75">
        <f>SUM(J11:J20)</f>
        <v>73.2</v>
      </c>
      <c r="K7" s="75">
        <f>SUM(K11:K20)</f>
        <v>21.91</v>
      </c>
      <c r="L7" s="75">
        <f>SUM(L11:L20)</f>
        <v>904</v>
      </c>
      <c r="M7" s="76">
        <f>SUM(M11:M20)</f>
        <v>294.96000000000004</v>
      </c>
      <c r="N7" s="74">
        <f>SUM(N11:N20)</f>
        <v>1294.0700000000002</v>
      </c>
      <c r="O7" s="77">
        <f>SUM(O11:O20)</f>
        <v>1294.0700000000002</v>
      </c>
      <c r="P7" s="13">
        <f>+N7-SUM(H7:M7)</f>
        <v>0</v>
      </c>
    </row>
    <row r="8" spans="1:18" ht="36" customHeight="1" thickTop="1" thickBot="1">
      <c r="A8" s="122"/>
      <c r="B8" s="123" t="s">
        <v>12</v>
      </c>
      <c r="C8" s="123" t="s">
        <v>13</v>
      </c>
      <c r="D8" s="124" t="s">
        <v>25</v>
      </c>
      <c r="E8" s="123" t="s">
        <v>33</v>
      </c>
      <c r="F8" s="126" t="s">
        <v>32</v>
      </c>
      <c r="G8" s="127" t="s">
        <v>15</v>
      </c>
      <c r="H8" s="129" t="s">
        <v>16</v>
      </c>
      <c r="I8" s="115" t="s">
        <v>37</v>
      </c>
      <c r="J8" s="116" t="s">
        <v>39</v>
      </c>
      <c r="K8" s="116" t="s">
        <v>38</v>
      </c>
      <c r="L8" s="117" t="s">
        <v>22</v>
      </c>
      <c r="M8" s="118"/>
      <c r="N8" s="119" t="s">
        <v>17</v>
      </c>
      <c r="O8" s="105" t="s">
        <v>18</v>
      </c>
      <c r="P8" s="106" t="s">
        <v>19</v>
      </c>
      <c r="Q8" s="2"/>
      <c r="R8" s="99" t="s">
        <v>40</v>
      </c>
    </row>
    <row r="9" spans="1:18" ht="36" customHeight="1" thickTop="1" thickBot="1">
      <c r="A9" s="122"/>
      <c r="B9" s="123" t="s">
        <v>12</v>
      </c>
      <c r="C9" s="123"/>
      <c r="D9" s="125"/>
      <c r="E9" s="123"/>
      <c r="F9" s="126"/>
      <c r="G9" s="128"/>
      <c r="H9" s="129" t="s">
        <v>37</v>
      </c>
      <c r="I9" s="115" t="s">
        <v>37</v>
      </c>
      <c r="J9" s="115"/>
      <c r="K9" s="115" t="s">
        <v>36</v>
      </c>
      <c r="L9" s="107" t="s">
        <v>23</v>
      </c>
      <c r="M9" s="109" t="s">
        <v>24</v>
      </c>
      <c r="N9" s="119"/>
      <c r="O9" s="105"/>
      <c r="P9" s="106"/>
      <c r="Q9" s="2"/>
      <c r="R9" s="100"/>
    </row>
    <row r="10" spans="1:18" ht="37.5" customHeight="1" thickTop="1" thickBot="1">
      <c r="A10" s="122"/>
      <c r="B10" s="123"/>
      <c r="C10" s="123"/>
      <c r="D10" s="125"/>
      <c r="E10" s="123"/>
      <c r="F10" s="126"/>
      <c r="G10" s="90" t="s">
        <v>20</v>
      </c>
      <c r="H10" s="129"/>
      <c r="I10" s="115"/>
      <c r="J10" s="115"/>
      <c r="K10" s="115"/>
      <c r="L10" s="108"/>
      <c r="M10" s="110"/>
      <c r="N10" s="119"/>
      <c r="O10" s="105"/>
      <c r="P10" s="106"/>
      <c r="Q10" s="2"/>
      <c r="R10" s="101"/>
    </row>
    <row r="11" spans="1:18" ht="30" customHeight="1" thickTop="1">
      <c r="A11" s="27">
        <v>1</v>
      </c>
      <c r="B11" s="45">
        <v>41920</v>
      </c>
      <c r="C11" s="29" t="s">
        <v>58</v>
      </c>
      <c r="D11" s="30" t="s">
        <v>53</v>
      </c>
      <c r="E11" s="30" t="s">
        <v>54</v>
      </c>
      <c r="F11" s="31" t="s">
        <v>55</v>
      </c>
      <c r="G11" s="89"/>
      <c r="H11" s="33">
        <f>IF($D$3="si",($G$5/$G$6*G11),IF($D$3="no",G11*$G$4,0))</f>
        <v>0</v>
      </c>
      <c r="I11" s="34"/>
      <c r="J11" s="35"/>
      <c r="K11" s="64"/>
      <c r="L11" s="64">
        <v>691.56</v>
      </c>
      <c r="M11" s="37"/>
      <c r="N11" s="38">
        <f>SUM(H11:M11)</f>
        <v>691.56</v>
      </c>
      <c r="O11" s="39">
        <v>691.56</v>
      </c>
      <c r="P11" s="40"/>
      <c r="Q11" s="2"/>
      <c r="R11" s="68">
        <v>540.79</v>
      </c>
    </row>
    <row r="12" spans="1:18" ht="30" customHeight="1">
      <c r="A12" s="41">
        <v>2</v>
      </c>
      <c r="B12" s="45">
        <v>41920</v>
      </c>
      <c r="C12" s="29" t="s">
        <v>58</v>
      </c>
      <c r="D12" s="30" t="s">
        <v>70</v>
      </c>
      <c r="E12" s="30"/>
      <c r="F12" s="31" t="s">
        <v>55</v>
      </c>
      <c r="G12" s="32"/>
      <c r="H12" s="33">
        <f>IF($D$3="si",($G$5/$G$6*G12),IF($D$3="no",G12*$G$4,0))</f>
        <v>0</v>
      </c>
      <c r="I12" s="34"/>
      <c r="J12" s="35"/>
      <c r="K12" s="64"/>
      <c r="L12" s="36">
        <v>212.44</v>
      </c>
      <c r="M12" s="37"/>
      <c r="N12" s="38">
        <f>SUM(H12:M12)</f>
        <v>212.44</v>
      </c>
      <c r="O12" s="42">
        <v>212.44</v>
      </c>
      <c r="P12" s="40"/>
      <c r="Q12" s="2"/>
      <c r="R12" s="68">
        <v>166.12</v>
      </c>
    </row>
    <row r="13" spans="1:18" ht="30" customHeight="1">
      <c r="A13" s="41">
        <v>3</v>
      </c>
      <c r="B13" s="28">
        <v>41920</v>
      </c>
      <c r="C13" s="29" t="s">
        <v>58</v>
      </c>
      <c r="D13" s="30" t="s">
        <v>71</v>
      </c>
      <c r="E13" s="30"/>
      <c r="F13" s="31" t="s">
        <v>55</v>
      </c>
      <c r="G13" s="32"/>
      <c r="H13" s="33">
        <f t="shared" ref="H13:H20" si="0">IF($D$3="si",($G$5/$G$6*G13),IF($D$3="no",G13*$G$4,0))</f>
        <v>0</v>
      </c>
      <c r="I13" s="34"/>
      <c r="J13" s="35"/>
      <c r="K13" s="64"/>
      <c r="L13" s="36"/>
      <c r="M13" s="37">
        <v>101.32</v>
      </c>
      <c r="N13" s="38">
        <f t="shared" ref="N13:N20" si="1">SUM(H13:M13)</f>
        <v>101.32</v>
      </c>
      <c r="O13" s="42">
        <v>101.32</v>
      </c>
      <c r="P13" s="40" t="str">
        <f t="shared" ref="P13:P20" si="2">IF(F13="Milano","X","")</f>
        <v/>
      </c>
      <c r="Q13" s="2"/>
      <c r="R13" s="69">
        <v>79.23</v>
      </c>
    </row>
    <row r="14" spans="1:18" ht="30" customHeight="1">
      <c r="A14" s="41">
        <v>4</v>
      </c>
      <c r="B14" s="28">
        <v>41920</v>
      </c>
      <c r="C14" s="29" t="s">
        <v>58</v>
      </c>
      <c r="D14" s="30" t="s">
        <v>64</v>
      </c>
      <c r="E14" s="30"/>
      <c r="F14" s="31" t="s">
        <v>55</v>
      </c>
      <c r="G14" s="32"/>
      <c r="H14" s="33">
        <f t="shared" si="0"/>
        <v>0</v>
      </c>
      <c r="I14" s="34"/>
      <c r="J14" s="35">
        <v>73.2</v>
      </c>
      <c r="K14" s="64"/>
      <c r="L14" s="36"/>
      <c r="M14" s="37"/>
      <c r="N14" s="38">
        <f t="shared" si="1"/>
        <v>73.2</v>
      </c>
      <c r="O14" s="42">
        <v>73.2</v>
      </c>
      <c r="P14" s="40" t="str">
        <f t="shared" si="2"/>
        <v/>
      </c>
      <c r="Q14" s="2"/>
      <c r="R14" s="70">
        <v>57.24</v>
      </c>
    </row>
    <row r="15" spans="1:18" ht="30" customHeight="1">
      <c r="A15" s="41">
        <v>5</v>
      </c>
      <c r="B15" s="28">
        <v>41920</v>
      </c>
      <c r="C15" s="29" t="s">
        <v>58</v>
      </c>
      <c r="D15" s="30" t="s">
        <v>63</v>
      </c>
      <c r="E15" s="30"/>
      <c r="F15" s="31" t="s">
        <v>55</v>
      </c>
      <c r="G15" s="32"/>
      <c r="H15" s="33">
        <f t="shared" si="0"/>
        <v>0</v>
      </c>
      <c r="I15" s="34"/>
      <c r="J15" s="35"/>
      <c r="K15" s="64"/>
      <c r="L15" s="36"/>
      <c r="M15" s="37">
        <v>8.15</v>
      </c>
      <c r="N15" s="38">
        <f t="shared" si="1"/>
        <v>8.15</v>
      </c>
      <c r="O15" s="42">
        <v>8.15</v>
      </c>
      <c r="P15" s="40" t="str">
        <f t="shared" si="2"/>
        <v/>
      </c>
      <c r="Q15" s="2"/>
      <c r="R15" s="71">
        <v>6.37</v>
      </c>
    </row>
    <row r="16" spans="1:18" ht="30" customHeight="1">
      <c r="A16" s="41">
        <v>6</v>
      </c>
      <c r="B16" s="28">
        <v>41920</v>
      </c>
      <c r="C16" s="29" t="s">
        <v>58</v>
      </c>
      <c r="D16" s="30" t="s">
        <v>68</v>
      </c>
      <c r="E16" s="30"/>
      <c r="F16" s="31" t="s">
        <v>55</v>
      </c>
      <c r="G16" s="32"/>
      <c r="H16" s="33">
        <f t="shared" si="0"/>
        <v>0</v>
      </c>
      <c r="I16" s="34"/>
      <c r="J16" s="35"/>
      <c r="K16" s="64"/>
      <c r="L16" s="36"/>
      <c r="M16" s="37">
        <v>80.2</v>
      </c>
      <c r="N16" s="38">
        <f t="shared" si="1"/>
        <v>80.2</v>
      </c>
      <c r="O16" s="42">
        <v>80.2</v>
      </c>
      <c r="P16" s="40" t="str">
        <f t="shared" si="2"/>
        <v/>
      </c>
      <c r="Q16" s="2"/>
      <c r="R16" s="70">
        <v>62.72</v>
      </c>
    </row>
    <row r="17" spans="1:18" ht="30" customHeight="1">
      <c r="A17" s="41">
        <v>7</v>
      </c>
      <c r="B17" s="28">
        <v>41918</v>
      </c>
      <c r="C17" s="29" t="s">
        <v>58</v>
      </c>
      <c r="D17" s="30" t="s">
        <v>67</v>
      </c>
      <c r="E17" s="30"/>
      <c r="F17" s="31" t="s">
        <v>55</v>
      </c>
      <c r="G17" s="32"/>
      <c r="H17" s="33">
        <f t="shared" si="0"/>
        <v>0</v>
      </c>
      <c r="I17" s="34"/>
      <c r="J17" s="35"/>
      <c r="K17" s="64">
        <v>9.49</v>
      </c>
      <c r="L17" s="36"/>
      <c r="M17" s="37"/>
      <c r="N17" s="38">
        <f t="shared" si="1"/>
        <v>9.49</v>
      </c>
      <c r="O17" s="42">
        <v>9.49</v>
      </c>
      <c r="P17" s="40" t="str">
        <f t="shared" si="2"/>
        <v/>
      </c>
      <c r="Q17" s="2"/>
      <c r="R17" s="70">
        <v>7.54</v>
      </c>
    </row>
    <row r="18" spans="1:18" ht="30" customHeight="1">
      <c r="A18" s="41">
        <v>8</v>
      </c>
      <c r="B18" s="28">
        <v>41918</v>
      </c>
      <c r="C18" s="29" t="s">
        <v>58</v>
      </c>
      <c r="D18" s="30" t="s">
        <v>69</v>
      </c>
      <c r="E18" s="30"/>
      <c r="F18" s="31" t="s">
        <v>55</v>
      </c>
      <c r="G18" s="32"/>
      <c r="H18" s="33">
        <f t="shared" si="0"/>
        <v>0</v>
      </c>
      <c r="I18" s="34"/>
      <c r="J18" s="35"/>
      <c r="K18" s="64"/>
      <c r="L18" s="36"/>
      <c r="M18" s="37">
        <v>105.29</v>
      </c>
      <c r="N18" s="38">
        <f t="shared" si="1"/>
        <v>105.29</v>
      </c>
      <c r="O18" s="42">
        <v>105.29</v>
      </c>
      <c r="P18" s="40" t="str">
        <f t="shared" si="2"/>
        <v/>
      </c>
      <c r="Q18" s="2"/>
      <c r="R18" s="70">
        <v>83.62</v>
      </c>
    </row>
    <row r="19" spans="1:18" ht="30" customHeight="1">
      <c r="A19" s="41">
        <v>9</v>
      </c>
      <c r="B19" s="28">
        <v>41918</v>
      </c>
      <c r="C19" s="43" t="s">
        <v>58</v>
      </c>
      <c r="D19" s="30" t="s">
        <v>73</v>
      </c>
      <c r="E19" s="30"/>
      <c r="F19" s="44" t="s">
        <v>55</v>
      </c>
      <c r="G19" s="32"/>
      <c r="H19" s="33">
        <f t="shared" si="0"/>
        <v>0</v>
      </c>
      <c r="I19" s="34"/>
      <c r="J19" s="35"/>
      <c r="K19" s="64">
        <v>12.42</v>
      </c>
      <c r="L19" s="36"/>
      <c r="M19" s="37"/>
      <c r="N19" s="38">
        <f t="shared" si="1"/>
        <v>12.42</v>
      </c>
      <c r="O19" s="42">
        <v>12.42</v>
      </c>
      <c r="P19" s="40" t="str">
        <f t="shared" si="2"/>
        <v/>
      </c>
      <c r="Q19" s="2"/>
      <c r="R19" s="70">
        <v>9.86</v>
      </c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>
        <f t="shared" si="0"/>
        <v>0</v>
      </c>
      <c r="I20" s="34"/>
      <c r="J20" s="35"/>
      <c r="K20" s="64"/>
      <c r="L20" s="36"/>
      <c r="M20" s="37"/>
      <c r="N20" s="38">
        <f t="shared" si="1"/>
        <v>0</v>
      </c>
      <c r="O20" s="42"/>
      <c r="P20" s="40" t="str">
        <f t="shared" si="2"/>
        <v/>
      </c>
      <c r="Q20" s="2"/>
      <c r="R20" s="70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8"/>
      <c r="B22" s="79"/>
      <c r="C22" s="80"/>
      <c r="D22" s="81"/>
      <c r="E22" s="81"/>
      <c r="F22" s="82"/>
      <c r="G22" s="83"/>
      <c r="H22" s="84"/>
      <c r="I22" s="85"/>
      <c r="J22" s="85"/>
      <c r="K22" s="85"/>
      <c r="L22" s="85"/>
      <c r="M22" s="85"/>
      <c r="N22" s="86"/>
      <c r="O22" s="87"/>
      <c r="P22" s="88"/>
    </row>
    <row r="23" spans="1:18">
      <c r="A23" s="56"/>
      <c r="B23" s="72" t="s">
        <v>41</v>
      </c>
      <c r="C23" s="72"/>
      <c r="D23" s="72"/>
      <c r="E23" s="57"/>
      <c r="F23" s="57"/>
      <c r="G23" s="72" t="s">
        <v>43</v>
      </c>
      <c r="H23" s="72"/>
      <c r="I23" s="72"/>
      <c r="J23" s="57"/>
      <c r="K23" s="57"/>
      <c r="L23" s="72" t="s">
        <v>42</v>
      </c>
      <c r="M23" s="72"/>
      <c r="N23" s="72"/>
      <c r="O23" s="57"/>
      <c r="P23" s="88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8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2">
      <formula1>1</formula1>
      <formula2>0</formula2>
    </dataValidation>
    <dataValidation type="date" operator="greaterThanOrEqual" showErrorMessage="1" errorTitle="Data" error="Inserire una data superiore al 1/11/2000" sqref="B22 B11:B12">
      <formula1>36831</formula1>
      <formula2>0</formula2>
    </dataValidation>
    <dataValidation type="textLength" operator="greaterThan" sqref="F22 F19:F20">
      <formula1>1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H11:I11 J11:M12 I17:I20 J13:L20 H12:H20 M18:M20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5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topLeftCell="D1" zoomScale="60" zoomScaleNormal="100" workbookViewId="0">
      <selection activeCell="G11" sqref="G11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2" t="s">
        <v>0</v>
      </c>
      <c r="C1" s="102"/>
      <c r="D1" s="103" t="s">
        <v>50</v>
      </c>
      <c r="E1" s="103"/>
      <c r="F1" s="47">
        <v>41913</v>
      </c>
      <c r="G1" s="46" t="s">
        <v>77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7.35</v>
      </c>
      <c r="Q1" s="3" t="s">
        <v>28</v>
      </c>
      <c r="R1" s="146">
        <f>R11</f>
        <v>9.36</v>
      </c>
    </row>
    <row r="2" spans="1:18" s="8" customFormat="1" ht="57.75" customHeight="1">
      <c r="A2" s="4"/>
      <c r="B2" s="104" t="s">
        <v>2</v>
      </c>
      <c r="C2" s="104"/>
      <c r="D2" s="103"/>
      <c r="E2" s="103"/>
      <c r="F2" s="9"/>
      <c r="G2" s="9"/>
      <c r="N2" s="10" t="s">
        <v>3</v>
      </c>
      <c r="O2" s="11"/>
      <c r="P2" s="12"/>
      <c r="Q2" s="3" t="s">
        <v>27</v>
      </c>
      <c r="R2" s="146"/>
    </row>
    <row r="3" spans="1:18" s="8" customFormat="1" ht="35.25" customHeight="1">
      <c r="A3" s="4"/>
      <c r="B3" s="104" t="s">
        <v>26</v>
      </c>
      <c r="C3" s="104"/>
      <c r="D3" s="103" t="s">
        <v>28</v>
      </c>
      <c r="E3" s="103"/>
      <c r="N3" s="10" t="s">
        <v>4</v>
      </c>
      <c r="O3" s="11"/>
      <c r="P3" s="58">
        <f>+O7</f>
        <v>7.35</v>
      </c>
      <c r="Q3" s="13"/>
      <c r="R3" s="146">
        <f>R11</f>
        <v>9.36</v>
      </c>
    </row>
    <row r="4" spans="1:18" s="8" customFormat="1" ht="35.25" customHeight="1" thickBot="1">
      <c r="A4" s="4"/>
      <c r="D4" s="14"/>
      <c r="E4" s="14"/>
      <c r="F4" s="10" t="s">
        <v>21</v>
      </c>
      <c r="G4" s="73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6"/>
    </row>
    <row r="5" spans="1:18" s="8" customFormat="1" ht="43.5" customHeight="1" thickTop="1" thickBot="1">
      <c r="A5" s="4"/>
      <c r="B5" s="19" t="s">
        <v>6</v>
      </c>
      <c r="C5" s="20"/>
      <c r="D5" s="55">
        <v>1</v>
      </c>
      <c r="E5" s="14"/>
      <c r="F5" s="10" t="s">
        <v>7</v>
      </c>
      <c r="G5" s="73">
        <v>1.1100000000000001</v>
      </c>
      <c r="N5" s="111" t="s">
        <v>8</v>
      </c>
      <c r="O5" s="111"/>
      <c r="P5" s="54">
        <f>P1-P2-P3-P4</f>
        <v>0</v>
      </c>
      <c r="Q5" s="13"/>
      <c r="R5" s="146">
        <f>R1-R3</f>
        <v>0</v>
      </c>
    </row>
    <row r="6" spans="1:18" s="8" customFormat="1" ht="43.5" customHeight="1" thickTop="1" thickBot="1">
      <c r="A6" s="4"/>
      <c r="B6" s="52" t="s">
        <v>74</v>
      </c>
      <c r="C6" s="52"/>
      <c r="D6" s="14"/>
      <c r="E6" s="14"/>
      <c r="F6" s="10" t="s">
        <v>10</v>
      </c>
      <c r="G6" s="92">
        <v>11.11</v>
      </c>
      <c r="Q6" s="13"/>
    </row>
    <row r="7" spans="1:18" s="8" customFormat="1" ht="27" customHeight="1" thickTop="1" thickBot="1">
      <c r="A7" s="112" t="s">
        <v>30</v>
      </c>
      <c r="B7" s="113"/>
      <c r="C7" s="114"/>
      <c r="D7" s="120" t="s">
        <v>11</v>
      </c>
      <c r="E7" s="121"/>
      <c r="F7" s="121"/>
      <c r="G7" s="93">
        <f>SUM(G11:G18)</f>
        <v>0</v>
      </c>
      <c r="H7" s="91">
        <f>SUM(H11:H18)</f>
        <v>0</v>
      </c>
      <c r="I7" s="75">
        <f>SUM(I11:I18)</f>
        <v>0</v>
      </c>
      <c r="J7" s="75">
        <f>SUM(J11:J18)</f>
        <v>0</v>
      </c>
      <c r="K7" s="75">
        <f>SUM(K11:K18)</f>
        <v>0</v>
      </c>
      <c r="L7" s="75">
        <f>SUM(L11:L18)</f>
        <v>0</v>
      </c>
      <c r="M7" s="76">
        <f>SUM(M11:M18)</f>
        <v>7.35</v>
      </c>
      <c r="N7" s="74">
        <f>SUM(N11:N18)</f>
        <v>7.35</v>
      </c>
      <c r="O7" s="77">
        <f>SUM(O11:O18)</f>
        <v>7.35</v>
      </c>
      <c r="P7" s="13">
        <f>+N7-SUM(H7:M7)</f>
        <v>0</v>
      </c>
    </row>
    <row r="8" spans="1:18" ht="36" customHeight="1" thickTop="1" thickBot="1">
      <c r="A8" s="122"/>
      <c r="B8" s="123" t="s">
        <v>12</v>
      </c>
      <c r="C8" s="123" t="s">
        <v>13</v>
      </c>
      <c r="D8" s="124" t="s">
        <v>25</v>
      </c>
      <c r="E8" s="123" t="s">
        <v>33</v>
      </c>
      <c r="F8" s="126" t="s">
        <v>32</v>
      </c>
      <c r="G8" s="127" t="s">
        <v>15</v>
      </c>
      <c r="H8" s="129" t="s">
        <v>16</v>
      </c>
      <c r="I8" s="115" t="s">
        <v>37</v>
      </c>
      <c r="J8" s="116" t="s">
        <v>39</v>
      </c>
      <c r="K8" s="116" t="s">
        <v>38</v>
      </c>
      <c r="L8" s="117" t="s">
        <v>22</v>
      </c>
      <c r="M8" s="118"/>
      <c r="N8" s="119" t="s">
        <v>17</v>
      </c>
      <c r="O8" s="105" t="s">
        <v>18</v>
      </c>
      <c r="P8" s="106" t="s">
        <v>19</v>
      </c>
      <c r="Q8" s="2"/>
      <c r="R8" s="99" t="s">
        <v>40</v>
      </c>
    </row>
    <row r="9" spans="1:18" ht="36" customHeight="1" thickTop="1" thickBot="1">
      <c r="A9" s="122"/>
      <c r="B9" s="123" t="s">
        <v>12</v>
      </c>
      <c r="C9" s="123"/>
      <c r="D9" s="125"/>
      <c r="E9" s="123"/>
      <c r="F9" s="126"/>
      <c r="G9" s="128"/>
      <c r="H9" s="129" t="s">
        <v>37</v>
      </c>
      <c r="I9" s="115" t="s">
        <v>37</v>
      </c>
      <c r="J9" s="115"/>
      <c r="K9" s="115" t="s">
        <v>36</v>
      </c>
      <c r="L9" s="107" t="s">
        <v>23</v>
      </c>
      <c r="M9" s="109" t="s">
        <v>24</v>
      </c>
      <c r="N9" s="119"/>
      <c r="O9" s="105"/>
      <c r="P9" s="106"/>
      <c r="Q9" s="2"/>
      <c r="R9" s="100"/>
    </row>
    <row r="10" spans="1:18" ht="37.5" customHeight="1" thickTop="1" thickBot="1">
      <c r="A10" s="122"/>
      <c r="B10" s="123"/>
      <c r="C10" s="123"/>
      <c r="D10" s="125"/>
      <c r="E10" s="123"/>
      <c r="F10" s="126"/>
      <c r="G10" s="90" t="s">
        <v>20</v>
      </c>
      <c r="H10" s="129"/>
      <c r="I10" s="115"/>
      <c r="J10" s="115"/>
      <c r="K10" s="115"/>
      <c r="L10" s="108"/>
      <c r="M10" s="110"/>
      <c r="N10" s="119"/>
      <c r="O10" s="105"/>
      <c r="P10" s="106"/>
      <c r="Q10" s="2"/>
      <c r="R10" s="101"/>
    </row>
    <row r="11" spans="1:18" ht="30" customHeight="1" thickTop="1">
      <c r="A11" s="27">
        <v>1</v>
      </c>
      <c r="B11" s="45">
        <v>41917</v>
      </c>
      <c r="C11" s="29" t="s">
        <v>58</v>
      </c>
      <c r="D11" s="30" t="s">
        <v>63</v>
      </c>
      <c r="E11" s="30" t="s">
        <v>75</v>
      </c>
      <c r="F11" s="31" t="s">
        <v>76</v>
      </c>
      <c r="G11" s="89"/>
      <c r="H11" s="33">
        <f>IF($D$3="si",($G$5/$G$6*G11),IF($D$3="no",G11*$G$4,0))</f>
        <v>0</v>
      </c>
      <c r="I11" s="34"/>
      <c r="J11" s="35"/>
      <c r="K11" s="64"/>
      <c r="L11" s="64"/>
      <c r="M11" s="37">
        <v>7.35</v>
      </c>
      <c r="N11" s="38">
        <f>SUM(H11:M11)</f>
        <v>7.35</v>
      </c>
      <c r="O11" s="39">
        <v>7.35</v>
      </c>
      <c r="P11" s="40"/>
      <c r="Q11" s="2"/>
      <c r="R11" s="68">
        <v>9.36</v>
      </c>
    </row>
    <row r="12" spans="1:18" ht="30" customHeight="1">
      <c r="A12" s="41">
        <v>2</v>
      </c>
      <c r="B12" s="45"/>
      <c r="C12" s="43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4"/>
      <c r="L12" s="36"/>
      <c r="M12" s="37"/>
      <c r="N12" s="38">
        <f>SUM(H12:M12)</f>
        <v>0</v>
      </c>
      <c r="O12" s="42"/>
      <c r="P12" s="40"/>
      <c r="Q12" s="2"/>
      <c r="R12" s="68"/>
    </row>
    <row r="13" spans="1:18" ht="30" customHeight="1">
      <c r="A13" s="41">
        <v>3</v>
      </c>
      <c r="B13" s="28"/>
      <c r="C13" s="29"/>
      <c r="D13" s="30"/>
      <c r="E13" s="30"/>
      <c r="F13" s="31"/>
      <c r="G13" s="32"/>
      <c r="H13" s="33">
        <f t="shared" ref="H13:H18" si="0">IF($D$3="si",($G$5/$G$6*G13),IF($D$3="no",G13*$G$4,0))</f>
        <v>0</v>
      </c>
      <c r="I13" s="34"/>
      <c r="J13" s="35"/>
      <c r="K13" s="64"/>
      <c r="L13" s="36"/>
      <c r="M13" s="37"/>
      <c r="N13" s="38">
        <f t="shared" ref="N13:N18" si="1">SUM(H13:M13)</f>
        <v>0</v>
      </c>
      <c r="O13" s="42"/>
      <c r="P13" s="40" t="str">
        <f t="shared" ref="P13:P18" si="2">IF(F13="Milano","X","")</f>
        <v/>
      </c>
      <c r="Q13" s="2"/>
      <c r="R13" s="69"/>
    </row>
    <row r="14" spans="1:18" ht="30" customHeight="1">
      <c r="A14" s="41">
        <v>4</v>
      </c>
      <c r="B14" s="28"/>
      <c r="C14" s="29"/>
      <c r="D14" s="30"/>
      <c r="E14" s="30"/>
      <c r="F14" s="31"/>
      <c r="G14" s="32"/>
      <c r="H14" s="33">
        <f t="shared" si="0"/>
        <v>0</v>
      </c>
      <c r="I14" s="34"/>
      <c r="J14" s="35"/>
      <c r="K14" s="64"/>
      <c r="L14" s="36"/>
      <c r="M14" s="37"/>
      <c r="N14" s="38">
        <f t="shared" si="1"/>
        <v>0</v>
      </c>
      <c r="O14" s="42"/>
      <c r="P14" s="40" t="str">
        <f t="shared" si="2"/>
        <v/>
      </c>
      <c r="Q14" s="2"/>
      <c r="R14" s="70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>
        <f t="shared" si="0"/>
        <v>0</v>
      </c>
      <c r="I15" s="34"/>
      <c r="J15" s="35"/>
      <c r="K15" s="64"/>
      <c r="L15" s="36"/>
      <c r="M15" s="37"/>
      <c r="N15" s="38">
        <f t="shared" si="1"/>
        <v>0</v>
      </c>
      <c r="O15" s="42"/>
      <c r="P15" s="40" t="str">
        <f t="shared" si="2"/>
        <v/>
      </c>
      <c r="Q15" s="2"/>
      <c r="R15" s="71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>
        <f t="shared" si="0"/>
        <v>0</v>
      </c>
      <c r="I16" s="34"/>
      <c r="J16" s="35"/>
      <c r="K16" s="64"/>
      <c r="L16" s="36"/>
      <c r="M16" s="37"/>
      <c r="N16" s="38">
        <f t="shared" si="1"/>
        <v>0</v>
      </c>
      <c r="O16" s="42"/>
      <c r="P16" s="40" t="str">
        <f t="shared" si="2"/>
        <v/>
      </c>
      <c r="Q16" s="2"/>
      <c r="R16" s="70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64"/>
      <c r="L17" s="36"/>
      <c r="M17" s="37"/>
      <c r="N17" s="38">
        <f t="shared" si="1"/>
        <v>0</v>
      </c>
      <c r="O17" s="42"/>
      <c r="P17" s="40" t="str">
        <f t="shared" si="2"/>
        <v/>
      </c>
      <c r="Q17" s="2"/>
      <c r="R17" s="70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64"/>
      <c r="L18" s="36"/>
      <c r="M18" s="37"/>
      <c r="N18" s="38">
        <f t="shared" si="1"/>
        <v>0</v>
      </c>
      <c r="O18" s="42"/>
      <c r="P18" s="40" t="str">
        <f t="shared" si="2"/>
        <v/>
      </c>
      <c r="Q18" s="2"/>
      <c r="R18" s="70"/>
    </row>
    <row r="19" spans="1:18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8">
      <c r="A20" s="78"/>
      <c r="B20" s="79"/>
      <c r="C20" s="80"/>
      <c r="D20" s="81"/>
      <c r="E20" s="81"/>
      <c r="F20" s="82"/>
      <c r="G20" s="83"/>
      <c r="H20" s="84"/>
      <c r="I20" s="85"/>
      <c r="J20" s="85"/>
      <c r="K20" s="85"/>
      <c r="L20" s="85"/>
      <c r="M20" s="85"/>
      <c r="N20" s="86"/>
      <c r="O20" s="87"/>
      <c r="P20" s="88"/>
    </row>
    <row r="21" spans="1:18">
      <c r="A21" s="56"/>
      <c r="B21" s="72" t="s">
        <v>41</v>
      </c>
      <c r="C21" s="72"/>
      <c r="D21" s="72"/>
      <c r="E21" s="57"/>
      <c r="F21" s="57"/>
      <c r="G21" s="72" t="s">
        <v>43</v>
      </c>
      <c r="H21" s="72"/>
      <c r="I21" s="72"/>
      <c r="J21" s="57"/>
      <c r="K21" s="57"/>
      <c r="L21" s="72" t="s">
        <v>42</v>
      </c>
      <c r="M21" s="72"/>
      <c r="N21" s="72"/>
      <c r="O21" s="57"/>
      <c r="P21" s="88"/>
    </row>
    <row r="22" spans="1:18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88"/>
    </row>
    <row r="23" spans="1:18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 C1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1.85" bottom="0.74803149606299213" header="0.31496062992125984" footer="0.31496062992125984"/>
  <pageSetup paperSize="9" scale="31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Nota Spese Italia</vt:lpstr>
      <vt:lpstr>Nota Spese USD</vt:lpstr>
      <vt:lpstr>Nota Spese GBP</vt:lpstr>
      <vt:lpstr>'Nota Spese Italia'!Print_Area</vt:lpstr>
      <vt:lpstr>'Nota Spese USD'!Print_Area</vt:lpstr>
      <vt:lpstr>'Nota Spese Italia'!Print_Titles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2014-11-17T10:06:15Z</cp:lastPrinted>
  <dcterms:created xsi:type="dcterms:W3CDTF">2007-03-06T14:42:56Z</dcterms:created>
  <dcterms:modified xsi:type="dcterms:W3CDTF">2014-11-17T10:11:32Z</dcterms:modified>
</cp:coreProperties>
</file>