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2460" windowWidth="1980" windowHeight="15990" tabRatio="433" activeTab="1"/>
  </bookViews>
  <sheets>
    <sheet name="Nota Spese Euro" sheetId="1" r:id="rId1"/>
    <sheet name="Nota Spese USD" sheetId="2" r:id="rId2"/>
  </sheets>
  <definedNames>
    <definedName name="_xlnm.Print_Area" localSheetId="0">'Nota Spese Euro'!$A$1:$P$18</definedName>
    <definedName name="_xlnm.Print_Area" localSheetId="1">'Nota Spese USD'!$A$1:$R$18</definedName>
    <definedName name="_xlnm.Print_Titles" localSheetId="0">'Nota Spese Euro'!$7:$10</definedName>
    <definedName name="_xlnm.Print_Titles" localSheetId="1">'Nota Spese USD'!$1:$10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<sst xmlns="http://schemas.openxmlformats.org/spreadsheetml/2006/main" count="116" uniqueCount="62">
  <si>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</si>
  <si>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</si>
  <si>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</si>
  <si>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</si>
  <si>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</si>
  <si>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</si>
  <si>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</si>
  <si>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</si>
  <si>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</si>
  <si>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</si>
  <si>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</si>
  <si>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</si>
  <si>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</si>
  <si>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</si>
  <si>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</si>
  <si>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</si>
  <si>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</si>
  <si>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</si>
  <si>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</si>
  <si>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</si>
  <si>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</si>
  <si>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</si>
  <si>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</si>
  <si>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</si>
  <si>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</si>
  <si>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</si>
  <si>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</si>
  <si>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</si>
  <si>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</si>
  <si>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</si>
  <si>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</si>
  <si>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</si>
  <si>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</si>
  <si>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</si>
  <si>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</si>
  <si>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</si>
  <si>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</si>
  <si>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</si>
  <si>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</si>
  <si>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</si>
  <si>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</si>
  <si>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</si>
  <si>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</si>
  <si>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descrizione</t>
  </si>
  <si>
    <t>Fabrizio Cornelli</t>
  </si>
  <si>
    <t>Milano</t>
  </si>
  <si>
    <t>Giancarlo Russo</t>
  </si>
  <si>
    <t>pedaggio</t>
  </si>
  <si>
    <t>parcheggio Linate</t>
  </si>
  <si>
    <t>Lodi-Linate</t>
  </si>
  <si>
    <t>Linate-Lodi</t>
  </si>
  <si>
    <t>Lodi</t>
  </si>
  <si>
    <t>Milano Sud</t>
  </si>
  <si>
    <t>TrueStar, protezione bagaglio</t>
  </si>
  <si>
    <t>taxi</t>
  </si>
  <si>
    <t>USD</t>
  </si>
  <si>
    <t>10_01</t>
  </si>
  <si>
    <t>10_02</t>
  </si>
  <si>
    <t>Vitto</t>
  </si>
  <si>
    <t>(importi in Valuta USD )</t>
  </si>
  <si>
    <t>ISS Washington</t>
  </si>
  <si>
    <t>ISS Johannesburg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</si>
</sst>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-[$€-2]\ * #,##0.00_-;\-[$€-2]\ * #,##0.00_-;_-[$€-2]\ * \-??_-"/>
    <numFmt numFmtId="179" formatCode="mmmm\ yyyy"/>
    <numFmt numFmtId="180" formatCode="_-[$€-2]\ * #,##0.00_-;\-[$€-2]\ * #,##0.00_-;_-[$€-2]\ * \-??_-;_-@_-"/>
    <numFmt numFmtId="181" formatCode="#.##&quot; km/l&quot;"/>
    <numFmt numFmtId="182" formatCode="&quot;€ &quot;#,##0.00"/>
    <numFmt numFmtId="183" formatCode="00\ "/>
    <numFmt numFmtId="184" formatCode="dd/mm/yy;@"/>
    <numFmt numFmtId="185" formatCode="_-* #,##0.00_-;\-* #,##0.00_-;_-* \-??_-;_-@_-"/>
    <numFmt numFmtId="186" formatCode="m/d/yyyy"/>
    <numFmt numFmtId="187" formatCode="mmm\-yyyy"/>
    <numFmt numFmtId="188" formatCode="#,##0.00_ ;\-#,##0.00\ "/>
    <numFmt numFmtId="189" formatCode="&quot;€&quot;\ 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78" fontId="3" fillId="33" borderId="12" xfId="46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80" fontId="3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80" fontId="3" fillId="34" borderId="15" xfId="46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78" fontId="2" fillId="34" borderId="12" xfId="46" applyFont="1" applyFill="1" applyBorder="1" applyAlignment="1" applyProtection="1">
      <alignment horizontal="right" vertical="center"/>
      <protection locked="0"/>
    </xf>
    <xf numFmtId="180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1" fontId="2" fillId="34" borderId="17" xfId="46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83" fontId="2" fillId="37" borderId="20" xfId="0" applyNumberFormat="1" applyFont="1" applyFill="1" applyBorder="1" applyAlignment="1" applyProtection="1">
      <alignment horizontal="center" vertical="center"/>
      <protection/>
    </xf>
    <xf numFmtId="184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85" fontId="2" fillId="0" borderId="24" xfId="0" applyNumberFormat="1" applyFont="1" applyBorder="1" applyAlignment="1" applyProtection="1">
      <alignment horizontal="right" vertical="center"/>
      <protection locked="0"/>
    </xf>
    <xf numFmtId="185" fontId="2" fillId="0" borderId="21" xfId="0" applyNumberFormat="1" applyFont="1" applyBorder="1" applyAlignment="1" applyProtection="1">
      <alignment horizontal="right" vertical="center"/>
      <protection locked="0"/>
    </xf>
    <xf numFmtId="185" fontId="2" fillId="0" borderId="25" xfId="0" applyNumberFormat="1" applyFont="1" applyBorder="1" applyAlignment="1" applyProtection="1">
      <alignment horizontal="right" vertical="center"/>
      <protection locked="0"/>
    </xf>
    <xf numFmtId="178" fontId="2" fillId="33" borderId="26" xfId="46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83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184" fontId="2" fillId="0" borderId="29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vertical="center" wrapText="1"/>
      <protection/>
    </xf>
    <xf numFmtId="179" fontId="4" fillId="0" borderId="30" xfId="0" applyNumberFormat="1" applyFont="1" applyBorder="1" applyAlignment="1" applyProtection="1">
      <alignment horizontal="center" vertical="center" wrapText="1"/>
      <protection/>
    </xf>
    <xf numFmtId="0" fontId="2" fillId="38" borderId="31" xfId="0" applyNumberFormat="1" applyFont="1" applyFill="1" applyBorder="1" applyAlignment="1" applyProtection="1">
      <alignment horizontal="center" vertical="center"/>
      <protection/>
    </xf>
    <xf numFmtId="0" fontId="2" fillId="38" borderId="32" xfId="0" applyNumberFormat="1" applyFont="1" applyFill="1" applyBorder="1" applyAlignment="1" applyProtection="1">
      <alignment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6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6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182" fontId="2" fillId="36" borderId="36" xfId="0" applyNumberFormat="1" applyFont="1" applyFill="1" applyBorder="1" applyAlignment="1" applyProtection="1">
      <alignment horizontal="right" vertical="center"/>
      <protection/>
    </xf>
    <xf numFmtId="182" fontId="2" fillId="36" borderId="37" xfId="0" applyNumberFormat="1" applyFont="1" applyFill="1" applyBorder="1" applyAlignment="1" applyProtection="1">
      <alignment horizontal="right" vertical="center"/>
      <protection/>
    </xf>
    <xf numFmtId="182" fontId="2" fillId="36" borderId="38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82" fontId="2" fillId="36" borderId="39" xfId="0" applyNumberFormat="1" applyFont="1" applyFill="1" applyBorder="1" applyAlignment="1" applyProtection="1">
      <alignment horizontal="right" vertical="center"/>
      <protection/>
    </xf>
    <xf numFmtId="185" fontId="2" fillId="0" borderId="24" xfId="0" applyNumberFormat="1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right" vertical="center" wrapText="1"/>
      <protection/>
    </xf>
    <xf numFmtId="40" fontId="3" fillId="0" borderId="40" xfId="0" applyNumberFormat="1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2" fillId="40" borderId="41" xfId="0" applyFont="1" applyFill="1" applyBorder="1" applyAlignment="1" applyProtection="1">
      <alignment vertical="center"/>
      <protection/>
    </xf>
    <xf numFmtId="39" fontId="2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36" borderId="42" xfId="0" applyNumberFormat="1" applyFont="1" applyFill="1" applyBorder="1" applyAlignment="1" applyProtection="1">
      <alignment horizontal="right" vertical="center"/>
      <protection/>
    </xf>
    <xf numFmtId="4" fontId="2" fillId="36" borderId="43" xfId="0" applyNumberFormat="1" applyFont="1" applyFill="1" applyBorder="1" applyAlignment="1" applyProtection="1">
      <alignment horizontal="right" vertical="center"/>
      <protection/>
    </xf>
    <xf numFmtId="4" fontId="2" fillId="36" borderId="44" xfId="0" applyNumberFormat="1" applyFont="1" applyFill="1" applyBorder="1" applyAlignment="1" applyProtection="1">
      <alignment horizontal="right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183" fontId="2" fillId="40" borderId="0" xfId="0" applyNumberFormat="1" applyFont="1" applyFill="1" applyBorder="1" applyAlignment="1" applyProtection="1">
      <alignment horizontal="center" vertical="center"/>
      <protection/>
    </xf>
    <xf numFmtId="184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85" fontId="2" fillId="40" borderId="0" xfId="0" applyNumberFormat="1" applyFont="1" applyFill="1" applyBorder="1" applyAlignment="1" applyProtection="1">
      <alignment horizontal="right" vertical="center"/>
      <protection/>
    </xf>
    <xf numFmtId="185" fontId="2" fillId="40" borderId="0" xfId="0" applyNumberFormat="1" applyFont="1" applyFill="1" applyBorder="1" applyAlignment="1" applyProtection="1">
      <alignment horizontal="right" vertical="center"/>
      <protection locked="0"/>
    </xf>
    <xf numFmtId="178" fontId="2" fillId="40" borderId="0" xfId="46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46" xfId="0" applyNumberFormat="1" applyFont="1" applyBorder="1" applyAlignment="1" applyProtection="1">
      <alignment horizontal="center" vertical="center"/>
      <protection locked="0"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181" fontId="2" fillId="34" borderId="15" xfId="46" applyNumberFormat="1" applyFont="1" applyFill="1" applyBorder="1" applyAlignment="1" applyProtection="1">
      <alignment horizontal="right" vertical="center"/>
      <protection locked="0"/>
    </xf>
    <xf numFmtId="38" fontId="2" fillId="36" borderId="49" xfId="0" applyNumberFormat="1" applyFont="1" applyFill="1" applyBorder="1" applyAlignment="1" applyProtection="1">
      <alignment horizontal="center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43" fontId="2" fillId="0" borderId="0" xfId="0" applyNumberFormat="1" applyFont="1" applyAlignment="1" applyProtection="1">
      <alignment vertical="center"/>
      <protection/>
    </xf>
    <xf numFmtId="185" fontId="2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185" fontId="2" fillId="0" borderId="50" xfId="0" applyNumberFormat="1" applyFont="1" applyBorder="1" applyAlignment="1" applyProtection="1">
      <alignment horizontal="right" vertical="center"/>
      <protection/>
    </xf>
    <xf numFmtId="185" fontId="2" fillId="0" borderId="27" xfId="0" applyNumberFormat="1" applyFont="1" applyBorder="1" applyAlignment="1" applyProtection="1">
      <alignment horizontal="right" vertical="center"/>
      <protection/>
    </xf>
    <xf numFmtId="185" fontId="2" fillId="0" borderId="51" xfId="0" applyNumberFormat="1" applyFont="1" applyBorder="1" applyAlignment="1" applyProtection="1">
      <alignment horizontal="right" vertical="center"/>
      <protection locked="0"/>
    </xf>
    <xf numFmtId="185" fontId="2" fillId="0" borderId="52" xfId="0" applyNumberFormat="1" applyFont="1" applyBorder="1" applyAlignment="1" applyProtection="1">
      <alignment horizontal="right" vertical="center"/>
      <protection locked="0"/>
    </xf>
    <xf numFmtId="185" fontId="2" fillId="0" borderId="53" xfId="0" applyNumberFormat="1" applyFont="1" applyBorder="1" applyAlignment="1" applyProtection="1">
      <alignment horizontal="right" vertical="center"/>
      <protection locked="0"/>
    </xf>
    <xf numFmtId="185" fontId="2" fillId="0" borderId="29" xfId="0" applyNumberFormat="1" applyFont="1" applyBorder="1" applyAlignment="1" applyProtection="1">
      <alignment horizontal="right" vertical="center"/>
      <protection locked="0"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5" xfId="0" applyNumberFormat="1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textRotation="180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NumberFormat="1" applyFont="1" applyFill="1" applyBorder="1" applyAlignment="1" applyProtection="1">
      <alignment horizontal="center" vertical="center"/>
      <protection/>
    </xf>
    <xf numFmtId="0" fontId="2" fillId="41" borderId="68" xfId="0" applyNumberFormat="1" applyFont="1" applyFill="1" applyBorder="1" applyAlignment="1" applyProtection="1">
      <alignment horizontal="center" vertical="center"/>
      <protection/>
    </xf>
    <xf numFmtId="0" fontId="2" fillId="41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38" fontId="2" fillId="36" borderId="74" xfId="0" applyNumberFormat="1" applyFont="1" applyFill="1" applyBorder="1" applyAlignment="1" applyProtection="1">
      <alignment horizontal="center" vertical="center"/>
      <protection/>
    </xf>
    <xf numFmtId="38" fontId="2" fillId="36" borderId="75" xfId="0" applyNumberFormat="1" applyFont="1" applyFill="1" applyBorder="1" applyAlignment="1" applyProtection="1">
      <alignment horizontal="center" vertical="center"/>
      <protection/>
    </xf>
    <xf numFmtId="0" fontId="2" fillId="37" borderId="42" xfId="0" applyNumberFormat="1" applyFont="1" applyFill="1" applyBorder="1" applyAlignment="1" applyProtection="1">
      <alignment horizontal="center" vertical="center"/>
      <protection/>
    </xf>
    <xf numFmtId="0" fontId="2" fillId="37" borderId="76" xfId="0" applyNumberFormat="1" applyFont="1" applyFill="1" applyBorder="1" applyAlignment="1" applyProtection="1">
      <alignment horizontal="center"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 wrapText="1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4" fontId="2" fillId="0" borderId="81" xfId="0" applyNumberFormat="1" applyFont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3" fillId="39" borderId="74" xfId="0" applyFont="1" applyFill="1" applyBorder="1" applyAlignment="1" applyProtection="1">
      <alignment horizontal="center" vertical="center"/>
      <protection/>
    </xf>
    <xf numFmtId="0" fontId="3" fillId="39" borderId="75" xfId="0" applyFont="1" applyFill="1" applyBorder="1" applyAlignment="1" applyProtection="1">
      <alignment horizontal="center" vertical="center"/>
      <protection/>
    </xf>
    <xf numFmtId="188" fontId="2" fillId="33" borderId="26" xfId="46" applyNumberFormat="1" applyFont="1" applyFill="1" applyBorder="1" applyAlignment="1" applyProtection="1">
      <alignment horizontal="right" vertical="center"/>
      <protection/>
    </xf>
    <xf numFmtId="189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60" zoomScaleNormal="6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K16" sqref="K16:K17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6.57421875" style="2" bestFit="1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2" t="s">
        <v>0</v>
      </c>
      <c r="C1" s="112"/>
      <c r="D1" s="112"/>
      <c r="E1" s="113" t="s">
        <v>44</v>
      </c>
      <c r="F1" s="113"/>
      <c r="G1" s="43">
        <v>41913</v>
      </c>
      <c r="H1" s="42" t="s">
        <v>56</v>
      </c>
      <c r="L1" s="8" t="s">
        <v>30</v>
      </c>
      <c r="M1" s="3">
        <f>+P1-N7</f>
        <v>0</v>
      </c>
      <c r="N1" s="5" t="s">
        <v>1</v>
      </c>
      <c r="O1" s="6"/>
      <c r="P1" s="7">
        <f>SUM(H7:M7)</f>
        <v>101.93621621621622</v>
      </c>
      <c r="Q1" s="3" t="s">
        <v>28</v>
      </c>
    </row>
    <row r="2" spans="1:17" s="8" customFormat="1" ht="35.25" customHeight="1">
      <c r="A2" s="4"/>
      <c r="B2" s="114" t="s">
        <v>2</v>
      </c>
      <c r="C2" s="114"/>
      <c r="D2" s="114"/>
      <c r="E2" s="113" t="s">
        <v>46</v>
      </c>
      <c r="F2" s="11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4" t="s">
        <v>26</v>
      </c>
      <c r="C3" s="114"/>
      <c r="D3" s="114"/>
      <c r="E3" s="113" t="s">
        <v>28</v>
      </c>
      <c r="F3" s="113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1.69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5"/>
      <c r="D5" s="20"/>
      <c r="E5" s="51">
        <v>4</v>
      </c>
      <c r="F5" s="14"/>
      <c r="G5" s="10" t="s">
        <v>7</v>
      </c>
      <c r="H5" s="21">
        <v>1.692</v>
      </c>
      <c r="N5" s="122" t="s">
        <v>8</v>
      </c>
      <c r="O5" s="122"/>
      <c r="P5" s="22">
        <f>P1-P2-P3-P4</f>
        <v>101.93621621621622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</v>
      </c>
      <c r="R6" s="13"/>
      <c r="S6" s="14"/>
    </row>
    <row r="7" spans="1:16" s="8" customFormat="1" ht="27" customHeight="1" thickBot="1">
      <c r="A7" s="44"/>
      <c r="B7" s="45"/>
      <c r="C7" s="45"/>
      <c r="D7" s="46"/>
      <c r="E7" s="146" t="s">
        <v>11</v>
      </c>
      <c r="F7" s="147"/>
      <c r="G7" s="25">
        <f>SUM(G11:G18)</f>
        <v>56</v>
      </c>
      <c r="H7" s="25">
        <f>SUM(H11:H18)</f>
        <v>8.536216216216216</v>
      </c>
      <c r="I7" s="57">
        <f>SUM(I11:I18)</f>
        <v>73.4</v>
      </c>
      <c r="J7" s="61">
        <f>SUM(J11:J18)</f>
        <v>0</v>
      </c>
      <c r="K7" s="58">
        <f>SUM(K11:K18)</f>
        <v>20</v>
      </c>
      <c r="L7" s="58">
        <f>SUM(L11:L18)</f>
        <v>0</v>
      </c>
      <c r="M7" s="58">
        <f>SUM(M11:M18)</f>
        <v>0</v>
      </c>
      <c r="N7" s="58">
        <f>SUM(N11:N18)</f>
        <v>101.93621621621622</v>
      </c>
      <c r="O7" s="59">
        <f>SUM(O11:O18)</f>
        <v>0</v>
      </c>
      <c r="P7" s="13">
        <f>+N7-SUM(I7:M7)</f>
        <v>8.536216216216218</v>
      </c>
    </row>
    <row r="8" spans="1:18" ht="36" customHeight="1" thickBot="1" thickTop="1">
      <c r="A8" s="133"/>
      <c r="B8" s="56"/>
      <c r="C8" s="134" t="s">
        <v>13</v>
      </c>
      <c r="D8" s="135" t="s">
        <v>43</v>
      </c>
      <c r="E8" s="103" t="s">
        <v>14</v>
      </c>
      <c r="F8" s="136" t="s">
        <v>33</v>
      </c>
      <c r="G8" s="137" t="s">
        <v>15</v>
      </c>
      <c r="H8" s="140" t="s">
        <v>16</v>
      </c>
      <c r="I8" s="127" t="s">
        <v>36</v>
      </c>
      <c r="J8" s="127" t="s">
        <v>38</v>
      </c>
      <c r="K8" s="127" t="s">
        <v>37</v>
      </c>
      <c r="L8" s="144" t="s">
        <v>34</v>
      </c>
      <c r="M8" s="145"/>
      <c r="N8" s="139" t="s">
        <v>17</v>
      </c>
      <c r="O8" s="143" t="s">
        <v>18</v>
      </c>
      <c r="P8" s="116" t="s">
        <v>19</v>
      </c>
      <c r="R8" s="2"/>
    </row>
    <row r="9" spans="1:18" ht="36" customHeight="1" thickBot="1" thickTop="1">
      <c r="A9" s="132"/>
      <c r="B9" s="56" t="s">
        <v>12</v>
      </c>
      <c r="C9" s="103"/>
      <c r="D9" s="103"/>
      <c r="E9" s="103"/>
      <c r="F9" s="136"/>
      <c r="G9" s="137"/>
      <c r="H9" s="141"/>
      <c r="I9" s="126" t="s">
        <v>36</v>
      </c>
      <c r="J9" s="126"/>
      <c r="K9" s="126" t="s">
        <v>35</v>
      </c>
      <c r="L9" s="118" t="s">
        <v>23</v>
      </c>
      <c r="M9" s="138" t="s">
        <v>24</v>
      </c>
      <c r="N9" s="117"/>
      <c r="O9" s="115"/>
      <c r="P9" s="116"/>
      <c r="R9" s="2"/>
    </row>
    <row r="10" spans="1:18" ht="37.5" customHeight="1" thickBot="1" thickTop="1">
      <c r="A10" s="132"/>
      <c r="B10" s="47"/>
      <c r="C10" s="103"/>
      <c r="D10" s="103"/>
      <c r="E10" s="103"/>
      <c r="F10" s="136"/>
      <c r="G10" s="26" t="s">
        <v>20</v>
      </c>
      <c r="H10" s="142"/>
      <c r="I10" s="126"/>
      <c r="J10" s="126"/>
      <c r="K10" s="126"/>
      <c r="L10" s="119"/>
      <c r="M10" s="121"/>
      <c r="N10" s="117"/>
      <c r="O10" s="115"/>
      <c r="P10" s="116"/>
      <c r="R10" s="2"/>
    </row>
    <row r="11" spans="1:18" ht="30" customHeight="1" thickTop="1">
      <c r="A11" s="27">
        <v>1</v>
      </c>
      <c r="B11" s="41">
        <v>41921</v>
      </c>
      <c r="C11" s="29" t="s">
        <v>60</v>
      </c>
      <c r="D11" s="29" t="s">
        <v>48</v>
      </c>
      <c r="E11" s="60"/>
      <c r="F11" s="60" t="s">
        <v>45</v>
      </c>
      <c r="G11" s="90"/>
      <c r="H11" s="97">
        <f aca="true" t="shared" si="0" ref="H11:H18">IF($E$3="si",($H$5/$H$6*G11),IF($E$3="no",G11*$H$4,0))</f>
        <v>0</v>
      </c>
      <c r="I11" s="62">
        <v>69</v>
      </c>
      <c r="J11" s="62"/>
      <c r="K11" s="33"/>
      <c r="L11" s="34">
        <v>0</v>
      </c>
      <c r="M11" s="35"/>
      <c r="N11" s="36">
        <f aca="true" t="shared" si="1" ref="N11:N18">SUM(H11:M11)</f>
        <v>69</v>
      </c>
      <c r="O11" s="37"/>
      <c r="P11" s="38"/>
      <c r="R11" s="2"/>
    </row>
    <row r="12" spans="1:18" ht="30" customHeight="1">
      <c r="A12" s="39">
        <v>2</v>
      </c>
      <c r="B12" s="41">
        <v>41917</v>
      </c>
      <c r="C12" s="29" t="s">
        <v>60</v>
      </c>
      <c r="D12" s="29" t="s">
        <v>49</v>
      </c>
      <c r="E12" s="60"/>
      <c r="F12" s="60"/>
      <c r="G12" s="91">
        <v>28</v>
      </c>
      <c r="H12" s="97">
        <f t="shared" si="0"/>
        <v>4.268108108108108</v>
      </c>
      <c r="I12" s="62"/>
      <c r="J12" s="62"/>
      <c r="K12" s="33"/>
      <c r="L12" s="34"/>
      <c r="M12" s="35"/>
      <c r="N12" s="36">
        <f t="shared" si="1"/>
        <v>4.268108108108108</v>
      </c>
      <c r="O12" s="40"/>
      <c r="P12" s="38"/>
      <c r="R12" s="2"/>
    </row>
    <row r="13" spans="1:18" ht="30" customHeight="1">
      <c r="A13" s="39">
        <v>3</v>
      </c>
      <c r="B13" s="41">
        <v>41921</v>
      </c>
      <c r="C13" s="29" t="s">
        <v>60</v>
      </c>
      <c r="D13" s="2" t="s">
        <v>50</v>
      </c>
      <c r="E13" s="60"/>
      <c r="F13" s="60"/>
      <c r="G13" s="91">
        <v>28</v>
      </c>
      <c r="H13" s="97">
        <f t="shared" si="0"/>
        <v>4.268108108108108</v>
      </c>
      <c r="I13" s="62"/>
      <c r="J13" s="62"/>
      <c r="K13" s="33"/>
      <c r="L13" s="34"/>
      <c r="M13" s="35"/>
      <c r="N13" s="36">
        <f t="shared" si="1"/>
        <v>4.268108108108108</v>
      </c>
      <c r="O13" s="40"/>
      <c r="P13" s="38"/>
      <c r="R13" s="2"/>
    </row>
    <row r="14" spans="1:18" ht="30" customHeight="1">
      <c r="A14" s="39">
        <v>4</v>
      </c>
      <c r="B14" s="41">
        <v>41917</v>
      </c>
      <c r="C14" s="29" t="s">
        <v>60</v>
      </c>
      <c r="D14" s="29" t="s">
        <v>47</v>
      </c>
      <c r="E14" s="60"/>
      <c r="F14" s="60" t="s">
        <v>52</v>
      </c>
      <c r="G14" s="91"/>
      <c r="H14" s="97">
        <f t="shared" si="0"/>
        <v>0</v>
      </c>
      <c r="I14" s="62">
        <v>2.2</v>
      </c>
      <c r="J14" s="62"/>
      <c r="K14" s="33"/>
      <c r="L14" s="34"/>
      <c r="M14" s="35"/>
      <c r="N14" s="36">
        <f t="shared" si="1"/>
        <v>2.2</v>
      </c>
      <c r="O14" s="40"/>
      <c r="P14" s="38"/>
      <c r="R14" s="2"/>
    </row>
    <row r="15" spans="1:18" ht="30" customHeight="1">
      <c r="A15" s="39">
        <v>5</v>
      </c>
      <c r="B15" s="41">
        <v>41921</v>
      </c>
      <c r="C15" s="29" t="s">
        <v>60</v>
      </c>
      <c r="D15" s="29" t="s">
        <v>47</v>
      </c>
      <c r="E15" s="60"/>
      <c r="F15" s="60" t="s">
        <v>51</v>
      </c>
      <c r="G15" s="91"/>
      <c r="H15" s="97">
        <f t="shared" si="0"/>
        <v>0</v>
      </c>
      <c r="I15" s="62">
        <v>2.2</v>
      </c>
      <c r="J15" s="62"/>
      <c r="K15" s="33"/>
      <c r="L15" s="34"/>
      <c r="M15" s="35"/>
      <c r="N15" s="36">
        <f t="shared" si="1"/>
        <v>2.2</v>
      </c>
      <c r="O15" s="40"/>
      <c r="P15" s="38"/>
      <c r="R15" s="2"/>
    </row>
    <row r="16" spans="1:18" ht="30" customHeight="1">
      <c r="A16" s="39">
        <v>6</v>
      </c>
      <c r="B16" s="41">
        <v>41833</v>
      </c>
      <c r="C16" s="29" t="s">
        <v>61</v>
      </c>
      <c r="D16" s="29" t="s">
        <v>53</v>
      </c>
      <c r="E16" s="60"/>
      <c r="F16" s="60" t="s">
        <v>45</v>
      </c>
      <c r="G16" s="91"/>
      <c r="H16" s="97">
        <f t="shared" si="0"/>
        <v>0</v>
      </c>
      <c r="I16" s="62"/>
      <c r="J16" s="62"/>
      <c r="K16" s="33">
        <v>10</v>
      </c>
      <c r="L16" s="34"/>
      <c r="M16" s="35"/>
      <c r="N16" s="36">
        <f t="shared" si="1"/>
        <v>10</v>
      </c>
      <c r="O16" s="40"/>
      <c r="P16" s="38"/>
      <c r="R16" s="2"/>
    </row>
    <row r="17" spans="1:18" ht="30" customHeight="1">
      <c r="A17" s="39">
        <v>7</v>
      </c>
      <c r="B17" s="41">
        <v>41917</v>
      </c>
      <c r="C17" s="29" t="s">
        <v>60</v>
      </c>
      <c r="D17" s="29" t="s">
        <v>53</v>
      </c>
      <c r="E17" s="60"/>
      <c r="F17" s="60" t="s">
        <v>45</v>
      </c>
      <c r="G17" s="91"/>
      <c r="H17" s="97">
        <f t="shared" si="0"/>
        <v>0</v>
      </c>
      <c r="I17" s="62"/>
      <c r="J17" s="62"/>
      <c r="K17" s="33">
        <v>10</v>
      </c>
      <c r="L17" s="34"/>
      <c r="M17" s="35"/>
      <c r="N17" s="36">
        <f t="shared" si="1"/>
        <v>10</v>
      </c>
      <c r="O17" s="40"/>
      <c r="P17" s="38"/>
      <c r="R17" s="2"/>
    </row>
    <row r="18" spans="1:19" ht="30" customHeight="1">
      <c r="A18" s="39">
        <v>8</v>
      </c>
      <c r="B18" s="41"/>
      <c r="C18" s="29"/>
      <c r="D18" s="29"/>
      <c r="E18" s="60"/>
      <c r="F18" s="60"/>
      <c r="G18" s="91"/>
      <c r="H18" s="97">
        <f t="shared" si="0"/>
        <v>0</v>
      </c>
      <c r="I18" s="93"/>
      <c r="J18" s="93"/>
      <c r="K18" s="33"/>
      <c r="L18" s="34"/>
      <c r="M18" s="35"/>
      <c r="N18" s="36">
        <f t="shared" si="1"/>
        <v>0</v>
      </c>
      <c r="O18" s="40"/>
      <c r="P18" s="94"/>
      <c r="Q18" s="95"/>
      <c r="R18" s="95"/>
      <c r="S18" s="95"/>
    </row>
    <row r="19" ht="18.75">
      <c r="B19" s="53"/>
    </row>
    <row r="20" spans="1:17" ht="18.75">
      <c r="A20" s="52"/>
      <c r="B20" s="74"/>
      <c r="C20" s="53"/>
      <c r="D20" s="53"/>
      <c r="E20" s="53"/>
      <c r="F20" s="53"/>
      <c r="G20" s="53"/>
      <c r="H20" s="53"/>
      <c r="I20" s="53"/>
      <c r="J20" s="89"/>
      <c r="K20" s="89"/>
      <c r="L20" s="53"/>
      <c r="M20" s="53"/>
      <c r="N20" s="53"/>
      <c r="O20" s="53"/>
      <c r="P20" s="89"/>
      <c r="Q20" s="3"/>
    </row>
    <row r="21" spans="1:17" ht="18.75">
      <c r="A21" s="73"/>
      <c r="B21" s="67" t="s">
        <v>40</v>
      </c>
      <c r="C21" s="75"/>
      <c r="D21" s="76"/>
      <c r="E21" s="76"/>
      <c r="F21" s="77"/>
      <c r="G21" s="78"/>
      <c r="H21" s="79"/>
      <c r="I21" s="80"/>
      <c r="J21" s="89"/>
      <c r="K21" s="89"/>
      <c r="L21" s="80"/>
      <c r="M21" s="80"/>
      <c r="N21" s="81"/>
      <c r="O21" s="82"/>
      <c r="P21" s="89"/>
      <c r="Q21" s="3"/>
    </row>
    <row r="22" spans="1:17" ht="18.75">
      <c r="A22" s="52"/>
      <c r="B22" s="53"/>
      <c r="C22" s="67"/>
      <c r="D22" s="67"/>
      <c r="E22" s="53"/>
      <c r="F22" s="53"/>
      <c r="G22" s="67" t="s">
        <v>42</v>
      </c>
      <c r="H22" s="67"/>
      <c r="I22" s="67"/>
      <c r="J22" s="89"/>
      <c r="K22" s="89"/>
      <c r="L22" s="67" t="s">
        <v>41</v>
      </c>
      <c r="M22" s="67"/>
      <c r="N22" s="67"/>
      <c r="O22" s="53"/>
      <c r="P22" s="89"/>
      <c r="Q22" s="3"/>
    </row>
    <row r="23" spans="1:17" ht="18.75">
      <c r="A23" s="52"/>
      <c r="B23" s="53"/>
      <c r="C23" s="53"/>
      <c r="D23" s="53"/>
      <c r="E23" s="53"/>
      <c r="F23" s="53"/>
      <c r="G23" s="53"/>
      <c r="H23" s="53"/>
      <c r="I23" s="53"/>
      <c r="J23" s="89"/>
      <c r="K23" s="89"/>
      <c r="L23" s="53"/>
      <c r="M23" s="53"/>
      <c r="N23" s="53"/>
      <c r="O23" s="53"/>
      <c r="P23" s="89"/>
      <c r="Q23" s="3"/>
    </row>
    <row r="24" spans="1:17" ht="18.75">
      <c r="A24" s="52"/>
      <c r="C24" s="53"/>
      <c r="D24" s="53"/>
      <c r="E24" s="53"/>
      <c r="F24" s="53"/>
      <c r="G24" s="53"/>
      <c r="H24" s="53"/>
      <c r="I24" s="53"/>
      <c r="J24" s="89"/>
      <c r="K24" s="89"/>
      <c r="L24" s="53"/>
      <c r="M24" s="53"/>
      <c r="N24" s="53"/>
      <c r="O24" s="53"/>
      <c r="P24" s="89"/>
      <c r="Q24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1 N11:N18">
      <formula1>0</formula1>
    </dataValidation>
    <dataValidation type="decimal" operator="greaterThanOrEqual" allowBlank="1" showErrorMessage="1" errorTitle="Valore" error="Inserire un numero maggiore o uguale a 0 (zero)!" sqref="H21:M21 H12:H18 H11:K11 L11:M17 K16 I12:J17">
      <formula1>0</formula1>
    </dataValidation>
    <dataValidation type="textLength" operator="greaterThan" allowBlank="1" showErrorMessage="1" sqref="D21:E21">
      <formula1>1</formula1>
    </dataValidation>
    <dataValidation type="textLength" operator="greaterThan" sqref="F21">
      <formula1>1</formula1>
    </dataValidation>
    <dataValidation type="date" operator="greaterThanOrEqual" showErrorMessage="1" errorTitle="Data" error="Inserire una data superiore al 1/11/2000" sqref="B20 B11:B17">
      <formula1>36831</formula1>
    </dataValidation>
    <dataValidation type="textLength" operator="greaterThan" allowBlank="1" sqref="C21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Euro'!$Q$1:$Q$2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SheetLayoutView="50" zoomScalePageLayoutView="0" workbookViewId="0" topLeftCell="J1">
      <pane ySplit="5" topLeftCell="A9" activePane="bottomLeft" state="frozen"/>
      <selection pane="topLeft" activeCell="A1" sqref="A1"/>
      <selection pane="bottomLeft" activeCell="R11" sqref="R11:R1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37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9" width="8.8515625" style="2" customWidth="1"/>
    <col min="20" max="20" width="21.28125" style="2" customWidth="1"/>
    <col min="21" max="16384" width="8.8515625" style="2" customWidth="1"/>
  </cols>
  <sheetData>
    <row r="1" spans="1:18" s="8" customFormat="1" ht="65.25" customHeight="1">
      <c r="A1" s="4"/>
      <c r="B1" s="112" t="s">
        <v>0</v>
      </c>
      <c r="C1" s="112"/>
      <c r="D1" s="113" t="s">
        <v>44</v>
      </c>
      <c r="E1" s="113"/>
      <c r="F1" s="43">
        <v>41913</v>
      </c>
      <c r="G1" s="42" t="s">
        <v>57</v>
      </c>
      <c r="L1" s="8" t="s">
        <v>30</v>
      </c>
      <c r="M1" s="3">
        <f>+P1-N7</f>
        <v>0</v>
      </c>
      <c r="N1" s="5" t="s">
        <v>1</v>
      </c>
      <c r="O1" s="6"/>
      <c r="P1" s="49">
        <f>SUM(H7:M7)</f>
        <v>46.12</v>
      </c>
      <c r="Q1" s="3" t="s">
        <v>28</v>
      </c>
      <c r="R1" s="149">
        <f>SUM(R11:R18)</f>
        <v>36.8</v>
      </c>
    </row>
    <row r="2" spans="1:18" s="8" customFormat="1" ht="57.75" customHeight="1">
      <c r="A2" s="4"/>
      <c r="B2" s="114" t="s">
        <v>2</v>
      </c>
      <c r="C2" s="114"/>
      <c r="D2" s="113"/>
      <c r="E2" s="113"/>
      <c r="F2" s="9"/>
      <c r="G2" s="9"/>
      <c r="N2" s="10" t="s">
        <v>3</v>
      </c>
      <c r="O2" s="11"/>
      <c r="P2" s="12"/>
      <c r="Q2" s="3" t="s">
        <v>27</v>
      </c>
      <c r="R2" s="149"/>
    </row>
    <row r="3" spans="1:18" s="8" customFormat="1" ht="35.25" customHeight="1">
      <c r="A3" s="4"/>
      <c r="B3" s="114" t="s">
        <v>26</v>
      </c>
      <c r="C3" s="114"/>
      <c r="D3" s="113"/>
      <c r="E3" s="113"/>
      <c r="K3" s="92"/>
      <c r="N3" s="10" t="s">
        <v>4</v>
      </c>
      <c r="O3" s="11"/>
      <c r="P3" s="54">
        <f>O7</f>
        <v>0</v>
      </c>
      <c r="Q3" s="13"/>
      <c r="R3" s="149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6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9"/>
    </row>
    <row r="5" spans="1:18" s="8" customFormat="1" ht="43.5" customHeight="1" thickBot="1" thickTop="1">
      <c r="A5" s="4"/>
      <c r="B5" s="19" t="s">
        <v>6</v>
      </c>
      <c r="C5" s="20"/>
      <c r="D5" s="51">
        <v>3</v>
      </c>
      <c r="E5" s="14"/>
      <c r="F5" s="10" t="s">
        <v>7</v>
      </c>
      <c r="G5" s="68">
        <v>1.11</v>
      </c>
      <c r="N5" s="122" t="s">
        <v>8</v>
      </c>
      <c r="O5" s="122"/>
      <c r="P5" s="50">
        <f>P1-P2-P3-P4</f>
        <v>46.12</v>
      </c>
      <c r="Q5" s="13"/>
      <c r="R5" s="149">
        <f>R1-R3</f>
        <v>36.8</v>
      </c>
    </row>
    <row r="6" spans="1:17" s="8" customFormat="1" ht="43.5" customHeight="1" thickBot="1" thickTop="1">
      <c r="A6" s="4"/>
      <c r="B6" s="48" t="s">
        <v>59</v>
      </c>
      <c r="C6" s="48"/>
      <c r="D6" s="14"/>
      <c r="E6" s="14"/>
      <c r="F6" s="10" t="s">
        <v>10</v>
      </c>
      <c r="G6" s="87">
        <v>11.11</v>
      </c>
      <c r="Q6" s="13"/>
    </row>
    <row r="7" spans="1:16" s="8" customFormat="1" ht="27" customHeight="1" thickBot="1" thickTop="1">
      <c r="A7" s="123" t="s">
        <v>29</v>
      </c>
      <c r="B7" s="124"/>
      <c r="C7" s="125"/>
      <c r="D7" s="130" t="s">
        <v>11</v>
      </c>
      <c r="E7" s="131"/>
      <c r="F7" s="131"/>
      <c r="G7" s="88">
        <f>SUM(G11:G18)</f>
        <v>0</v>
      </c>
      <c r="H7" s="86">
        <f>SUM(H11:H18)</f>
        <v>0</v>
      </c>
      <c r="I7" s="70">
        <f>SUM(I11:I18)</f>
        <v>0</v>
      </c>
      <c r="J7" s="70">
        <f>SUM(J11:J18)</f>
        <v>40</v>
      </c>
      <c r="K7" s="70">
        <f>SUM(K11:K18)</f>
        <v>0</v>
      </c>
      <c r="L7" s="70">
        <f>SUM(L11:L18)</f>
        <v>0</v>
      </c>
      <c r="M7" s="71">
        <f>SUM(M11:M18)</f>
        <v>6.12</v>
      </c>
      <c r="N7" s="69">
        <f>SUM(N11:N18)</f>
        <v>46.12</v>
      </c>
      <c r="O7" s="72">
        <f>SUM(O11:O18)</f>
        <v>0</v>
      </c>
      <c r="P7" s="13">
        <f>+N7-SUM(H7:M7)</f>
        <v>0</v>
      </c>
    </row>
    <row r="8" spans="1:18" ht="36" customHeight="1" thickBot="1" thickTop="1">
      <c r="A8" s="132"/>
      <c r="B8" s="103" t="s">
        <v>12</v>
      </c>
      <c r="C8" s="103" t="s">
        <v>13</v>
      </c>
      <c r="D8" s="104" t="s">
        <v>25</v>
      </c>
      <c r="E8" s="103" t="s">
        <v>32</v>
      </c>
      <c r="F8" s="106" t="s">
        <v>31</v>
      </c>
      <c r="G8" s="107" t="s">
        <v>15</v>
      </c>
      <c r="H8" s="102" t="s">
        <v>16</v>
      </c>
      <c r="I8" s="126" t="s">
        <v>36</v>
      </c>
      <c r="J8" s="127" t="s">
        <v>38</v>
      </c>
      <c r="K8" s="127" t="s">
        <v>37</v>
      </c>
      <c r="L8" s="128" t="s">
        <v>22</v>
      </c>
      <c r="M8" s="129"/>
      <c r="N8" s="117" t="s">
        <v>17</v>
      </c>
      <c r="O8" s="115" t="s">
        <v>18</v>
      </c>
      <c r="P8" s="116" t="s">
        <v>19</v>
      </c>
      <c r="Q8" s="2"/>
      <c r="R8" s="109" t="s">
        <v>39</v>
      </c>
    </row>
    <row r="9" spans="1:18" ht="36" customHeight="1" thickBot="1" thickTop="1">
      <c r="A9" s="132"/>
      <c r="B9" s="103" t="s">
        <v>12</v>
      </c>
      <c r="C9" s="103"/>
      <c r="D9" s="105"/>
      <c r="E9" s="103"/>
      <c r="F9" s="106"/>
      <c r="G9" s="108"/>
      <c r="H9" s="102" t="s">
        <v>36</v>
      </c>
      <c r="I9" s="126" t="s">
        <v>36</v>
      </c>
      <c r="J9" s="126"/>
      <c r="K9" s="126" t="s">
        <v>35</v>
      </c>
      <c r="L9" s="118" t="s">
        <v>23</v>
      </c>
      <c r="M9" s="120" t="s">
        <v>24</v>
      </c>
      <c r="N9" s="117"/>
      <c r="O9" s="115"/>
      <c r="P9" s="116"/>
      <c r="Q9" s="2"/>
      <c r="R9" s="110"/>
    </row>
    <row r="10" spans="1:18" ht="37.5" customHeight="1" thickBot="1" thickTop="1">
      <c r="A10" s="132"/>
      <c r="B10" s="103"/>
      <c r="C10" s="103"/>
      <c r="D10" s="105"/>
      <c r="E10" s="103"/>
      <c r="F10" s="106"/>
      <c r="G10" s="85" t="s">
        <v>20</v>
      </c>
      <c r="H10" s="102"/>
      <c r="I10" s="126"/>
      <c r="J10" s="126"/>
      <c r="K10" s="126"/>
      <c r="L10" s="119"/>
      <c r="M10" s="121"/>
      <c r="N10" s="117"/>
      <c r="O10" s="115"/>
      <c r="P10" s="116"/>
      <c r="Q10" s="2"/>
      <c r="R10" s="111"/>
    </row>
    <row r="11" spans="1:18" ht="30" customHeight="1" thickTop="1">
      <c r="A11" s="27">
        <v>1</v>
      </c>
      <c r="B11" s="41">
        <v>41918</v>
      </c>
      <c r="C11" s="29" t="s">
        <v>60</v>
      </c>
      <c r="D11" s="30" t="s">
        <v>54</v>
      </c>
      <c r="E11" s="30"/>
      <c r="F11" s="31" t="s">
        <v>55</v>
      </c>
      <c r="G11" s="84"/>
      <c r="H11" s="96">
        <f aca="true" t="shared" si="0" ref="H11:H18">IF($E$3="si",($H$5/$H$6*G11),IF($E$3="no",G11*$H$4,0))</f>
        <v>0</v>
      </c>
      <c r="I11" s="98"/>
      <c r="J11" s="34">
        <v>20</v>
      </c>
      <c r="K11" s="34"/>
      <c r="L11" s="34"/>
      <c r="M11" s="99"/>
      <c r="N11" s="148">
        <f>SUM(H11:M11)</f>
        <v>20</v>
      </c>
      <c r="O11" s="37"/>
      <c r="P11" s="38"/>
      <c r="Q11" s="2"/>
      <c r="R11" s="63">
        <v>15.98</v>
      </c>
    </row>
    <row r="12" spans="1:20" ht="30" customHeight="1">
      <c r="A12" s="39">
        <v>2</v>
      </c>
      <c r="B12" s="41">
        <v>41918</v>
      </c>
      <c r="C12" s="29" t="s">
        <v>60</v>
      </c>
      <c r="D12" s="30" t="s">
        <v>54</v>
      </c>
      <c r="E12" s="30"/>
      <c r="F12" s="31" t="s">
        <v>55</v>
      </c>
      <c r="G12" s="32"/>
      <c r="H12" s="97">
        <f t="shared" si="0"/>
        <v>0</v>
      </c>
      <c r="I12" s="100"/>
      <c r="J12" s="101">
        <v>20</v>
      </c>
      <c r="K12" s="101"/>
      <c r="L12" s="101"/>
      <c r="M12" s="99"/>
      <c r="N12" s="148">
        <f aca="true" t="shared" si="1" ref="N12:N18">SUM(H12:M12)</f>
        <v>20</v>
      </c>
      <c r="O12" s="40"/>
      <c r="P12" s="38"/>
      <c r="Q12" s="2"/>
      <c r="R12" s="63">
        <v>15.98</v>
      </c>
      <c r="T12" s="3"/>
    </row>
    <row r="13" spans="1:18" ht="30" customHeight="1">
      <c r="A13" s="39">
        <v>3</v>
      </c>
      <c r="B13" s="28">
        <v>41920</v>
      </c>
      <c r="C13" s="29" t="s">
        <v>60</v>
      </c>
      <c r="D13" s="30" t="s">
        <v>58</v>
      </c>
      <c r="E13" s="30"/>
      <c r="F13" s="31" t="s">
        <v>55</v>
      </c>
      <c r="G13" s="32"/>
      <c r="H13" s="97">
        <f t="shared" si="0"/>
        <v>0</v>
      </c>
      <c r="I13" s="100"/>
      <c r="J13" s="101"/>
      <c r="K13" s="101"/>
      <c r="L13" s="101"/>
      <c r="M13" s="99">
        <v>6.12</v>
      </c>
      <c r="N13" s="148">
        <f t="shared" si="1"/>
        <v>6.12</v>
      </c>
      <c r="O13" s="40"/>
      <c r="P13" s="38"/>
      <c r="Q13" s="2"/>
      <c r="R13" s="64">
        <v>4.84</v>
      </c>
    </row>
    <row r="14" spans="1:18" ht="30" customHeight="1">
      <c r="A14" s="39">
        <v>4</v>
      </c>
      <c r="B14" s="28"/>
      <c r="C14" s="29"/>
      <c r="D14" s="30"/>
      <c r="E14" s="30"/>
      <c r="F14" s="31"/>
      <c r="G14" s="32"/>
      <c r="H14" s="97">
        <f t="shared" si="0"/>
        <v>0</v>
      </c>
      <c r="I14" s="100"/>
      <c r="J14" s="101"/>
      <c r="K14" s="101"/>
      <c r="L14" s="101"/>
      <c r="M14" s="99"/>
      <c r="N14" s="148">
        <f t="shared" si="1"/>
        <v>0</v>
      </c>
      <c r="O14" s="40"/>
      <c r="P14" s="38"/>
      <c r="Q14" s="2"/>
      <c r="R14" s="65"/>
    </row>
    <row r="15" spans="1:18" ht="30" customHeight="1">
      <c r="A15" s="39">
        <v>5</v>
      </c>
      <c r="B15" s="28"/>
      <c r="C15" s="29"/>
      <c r="D15" s="30"/>
      <c r="E15" s="30"/>
      <c r="F15" s="31"/>
      <c r="G15" s="32"/>
      <c r="H15" s="97">
        <f t="shared" si="0"/>
        <v>0</v>
      </c>
      <c r="I15" s="100"/>
      <c r="J15" s="101"/>
      <c r="K15" s="101"/>
      <c r="L15" s="101"/>
      <c r="M15" s="99"/>
      <c r="N15" s="148">
        <f t="shared" si="1"/>
        <v>0</v>
      </c>
      <c r="O15" s="40"/>
      <c r="P15" s="38"/>
      <c r="Q15" s="2"/>
      <c r="R15" s="66"/>
    </row>
    <row r="16" spans="1:18" ht="30" customHeight="1">
      <c r="A16" s="39">
        <v>6</v>
      </c>
      <c r="B16" s="28"/>
      <c r="C16" s="29"/>
      <c r="D16" s="30"/>
      <c r="E16" s="30"/>
      <c r="F16" s="31"/>
      <c r="G16" s="32"/>
      <c r="H16" s="97">
        <f t="shared" si="0"/>
        <v>0</v>
      </c>
      <c r="I16" s="100"/>
      <c r="J16" s="101"/>
      <c r="K16" s="101"/>
      <c r="L16" s="101"/>
      <c r="M16" s="99"/>
      <c r="N16" s="148">
        <f t="shared" si="1"/>
        <v>0</v>
      </c>
      <c r="O16" s="40"/>
      <c r="P16" s="38"/>
      <c r="Q16" s="2"/>
      <c r="R16" s="65"/>
    </row>
    <row r="17" spans="1:18" ht="30" customHeight="1">
      <c r="A17" s="39">
        <v>7</v>
      </c>
      <c r="B17" s="28"/>
      <c r="C17" s="29"/>
      <c r="D17" s="30"/>
      <c r="E17" s="30"/>
      <c r="F17" s="31"/>
      <c r="G17" s="32"/>
      <c r="H17" s="97">
        <f t="shared" si="0"/>
        <v>0</v>
      </c>
      <c r="I17" s="100"/>
      <c r="J17" s="101"/>
      <c r="K17" s="101"/>
      <c r="L17" s="101"/>
      <c r="M17" s="99"/>
      <c r="N17" s="148">
        <f t="shared" si="1"/>
        <v>0</v>
      </c>
      <c r="O17" s="40"/>
      <c r="P17" s="38"/>
      <c r="Q17" s="2"/>
      <c r="R17" s="65"/>
    </row>
    <row r="18" spans="1:18" ht="30" customHeight="1">
      <c r="A18" s="39">
        <v>8</v>
      </c>
      <c r="B18" s="28"/>
      <c r="C18" s="29"/>
      <c r="D18" s="30"/>
      <c r="E18" s="30"/>
      <c r="F18" s="31"/>
      <c r="G18" s="32"/>
      <c r="H18" s="97">
        <f t="shared" si="0"/>
        <v>0</v>
      </c>
      <c r="I18" s="100"/>
      <c r="J18" s="101"/>
      <c r="K18" s="101"/>
      <c r="L18" s="101"/>
      <c r="M18" s="99"/>
      <c r="N18" s="148">
        <f t="shared" si="1"/>
        <v>0</v>
      </c>
      <c r="O18" s="40"/>
      <c r="P18" s="38"/>
      <c r="Q18" s="2"/>
      <c r="R18" s="65"/>
    </row>
    <row r="19" spans="1:16" ht="18.7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18.75">
      <c r="A20" s="73"/>
      <c r="B20" s="74"/>
      <c r="C20" s="75"/>
      <c r="D20" s="76"/>
      <c r="E20" s="76"/>
      <c r="F20" s="77"/>
      <c r="G20" s="78"/>
      <c r="H20" s="79"/>
      <c r="I20" s="80"/>
      <c r="J20" s="80"/>
      <c r="K20" s="80"/>
      <c r="L20" s="80"/>
      <c r="M20" s="80"/>
      <c r="N20" s="81"/>
      <c r="O20" s="82"/>
      <c r="P20" s="83"/>
    </row>
    <row r="21" spans="1:16" ht="18.75">
      <c r="A21" s="52"/>
      <c r="B21" s="67" t="s">
        <v>40</v>
      </c>
      <c r="C21" s="67"/>
      <c r="D21" s="67"/>
      <c r="E21" s="53"/>
      <c r="F21" s="53"/>
      <c r="G21" s="67" t="s">
        <v>42</v>
      </c>
      <c r="H21" s="67"/>
      <c r="I21" s="67"/>
      <c r="J21" s="53"/>
      <c r="K21" s="53"/>
      <c r="L21" s="67" t="s">
        <v>41</v>
      </c>
      <c r="M21" s="67"/>
      <c r="N21" s="67"/>
      <c r="O21" s="53"/>
      <c r="P21" s="83"/>
    </row>
    <row r="22" spans="1:16" ht="18.7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83"/>
    </row>
    <row r="23" spans="1:16" ht="18.7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20">
      <formula1>1</formula1>
    </dataValidation>
    <dataValidation type="date" operator="greaterThanOrEqual" showErrorMessage="1" errorTitle="Data" error="Inserire una data superiore al 1/11/2000" sqref="B20 B11:B12">
      <formula1>36831</formula1>
    </dataValidation>
    <dataValidation type="textLength" operator="greaterThan" sqref="F20">
      <formula1>1</formula1>
    </dataValidation>
    <dataValidation type="textLength" operator="greaterThan" allowBlank="1" showErrorMessage="1" sqref="D20:E20">
      <formula1>1</formula1>
    </dataValidation>
    <dataValidation type="whole" operator="greaterThanOrEqual" allowBlank="1" showErrorMessage="1" errorTitle="Valore" error="Inserire un numero maggiore o uguale a 0 (zero)!" sqref="N20 N11:N18">
      <formula1>0</formula1>
    </dataValidation>
    <dataValidation type="decimal" operator="greaterThanOrEqual" allowBlank="1" showErrorMessage="1" errorTitle="Valore" error="Inserire un numero maggiore o uguale a 0 (zero)!" sqref="H20:M20 H11:H18 J11:M12 I17:I18 J13:L18 I11 M18">
      <formula1>0</formula1>
    </dataValidation>
    <dataValidation type="list" allowBlank="1" showInputMessage="1" showErrorMessage="1" sqref="D3:E3">
      <formula1>'Nota Spese USD'!$Q$1:$Q$2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orientation="landscape" paperSize="9" scale="3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</cp:lastModifiedBy>
  <cp:lastPrinted>2014-11-10T14:55:46Z</cp:lastPrinted>
  <dcterms:created xsi:type="dcterms:W3CDTF">2007-03-06T14:42:56Z</dcterms:created>
  <dcterms:modified xsi:type="dcterms:W3CDTF">2014-11-10T15:03:56Z</dcterms:modified>
  <cp:category/>
  <cp:version/>
  <cp:contentType/>
  <cp:contentStatus/>
  <cp:revision>1</cp:revision>
</cp:coreProperties>
</file>