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5480" windowHeight="8130" tabRatio="433" activeTab="1"/>
  </bookViews>
  <sheets>
    <sheet name="Expense Bangladesh TK" sheetId="1" r:id="rId1"/>
    <sheet name="Expense SGD" sheetId="2" r:id="rId2"/>
  </sheets>
  <definedNames>
    <definedName name="_xlnm.Print_Area" localSheetId="0">'Expense Bangladesh TK'!$A$1:$S$24</definedName>
    <definedName name="_xlnm.Print_Titles" localSheetId="0">'Expense Bangladesh TK'!$7:$10</definedName>
  </definedNames>
  <calcPr calcId="125725"/>
</workbook>
</file>

<file path=xl/calcChain.xml><?xml version="1.0" encoding="utf-8"?>
<calcChain xmlns="http://schemas.openxmlformats.org/spreadsheetml/2006/main">
  <c r="R5" i="2"/>
  <c r="R3"/>
  <c r="R1"/>
  <c r="N20"/>
  <c r="H20"/>
  <c r="H19"/>
  <c r="N19" s="1"/>
  <c r="N22"/>
  <c r="N26"/>
  <c r="H25"/>
  <c r="N25" s="1"/>
  <c r="H24"/>
  <c r="N24" s="1"/>
  <c r="H23"/>
  <c r="N23" s="1"/>
  <c r="H22"/>
  <c r="R5" i="1" l="1"/>
  <c r="R3"/>
  <c r="R1"/>
  <c r="Q5"/>
  <c r="Q3"/>
  <c r="Q1"/>
  <c r="H12" l="1"/>
  <c r="H11"/>
  <c r="N11" s="1"/>
  <c r="O7" l="1"/>
  <c r="H27" i="2" l="1"/>
  <c r="N27" s="1"/>
  <c r="H21"/>
  <c r="N21" s="1"/>
  <c r="H18"/>
  <c r="N18" s="1"/>
  <c r="H17"/>
  <c r="N17" s="1"/>
  <c r="H16"/>
  <c r="N16" s="1"/>
  <c r="H15"/>
  <c r="N15" s="1"/>
  <c r="H14"/>
  <c r="N14" s="1"/>
  <c r="H13"/>
  <c r="N13" s="1"/>
  <c r="H12"/>
  <c r="N12" s="1"/>
  <c r="H11"/>
  <c r="N11" s="1"/>
  <c r="O7"/>
  <c r="P3" s="1"/>
  <c r="M7"/>
  <c r="L7"/>
  <c r="K7"/>
  <c r="J7"/>
  <c r="I7"/>
  <c r="G7"/>
  <c r="H7" l="1"/>
  <c r="P1" s="1"/>
  <c r="P5" s="1"/>
  <c r="N7"/>
  <c r="M1" l="1"/>
  <c r="H18" i="1" l="1"/>
  <c r="N18" s="1"/>
  <c r="H17"/>
  <c r="H16"/>
  <c r="N16" s="1"/>
  <c r="H15"/>
  <c r="N15" s="1"/>
  <c r="H14"/>
  <c r="H13"/>
  <c r="N13" s="1"/>
  <c r="P3"/>
  <c r="G7"/>
  <c r="I7"/>
  <c r="M7"/>
  <c r="L7"/>
  <c r="K7"/>
  <c r="J7"/>
  <c r="H7" l="1"/>
  <c r="P1" s="1"/>
  <c r="P5" s="1"/>
  <c r="N12"/>
  <c r="N17"/>
  <c r="N14"/>
  <c r="N7" l="1"/>
  <c r="M1" l="1"/>
</calcChain>
</file>

<file path=xl/comments1.xml><?xml version="1.0" encoding="utf-8"?>
<comments xmlns="http://schemas.openxmlformats.org/spreadsheetml/2006/main">
  <authors>
    <author>Giancarlo</author>
  </authors>
  <commentList>
    <comment ref="H1" authorId="0">
      <text>
        <r>
          <rPr>
            <sz val="14"/>
            <color indexed="81"/>
            <rFont val="Tahoma"/>
            <family val="2"/>
          </rPr>
          <t>Please fill in with Month Mese_# Progressive</t>
        </r>
      </text>
    </comment>
    <comment ref="E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Giancarlo</author>
  </authors>
  <commentList>
    <comment ref="G1" authorId="0">
      <text>
        <r>
          <rPr>
            <sz val="14"/>
            <color indexed="81"/>
            <rFont val="Tahoma"/>
            <family val="2"/>
          </rPr>
          <t>Please fill in with Month Mese_# Progressive</t>
        </r>
      </text>
    </comment>
    <comment ref="D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<sst xmlns="http://schemas.openxmlformats.org/spreadsheetml/2006/main" count="119" uniqueCount="72">
  <si>
    <t>KM</t>
  </si>
  <si>
    <t>no</t>
  </si>
  <si>
    <t>Check</t>
  </si>
  <si>
    <t>VARIE (Taxi / BUS / VARIE)</t>
  </si>
  <si>
    <t>SPESE AUTO (PARK / AUTOSTRADA / ECC)</t>
  </si>
  <si>
    <t>Firma Dipendente</t>
  </si>
  <si>
    <t>Autorizzazione Responsabile Amministrativo</t>
  </si>
  <si>
    <t>Verifica Amministrativa</t>
  </si>
  <si>
    <t>Sales Manager</t>
  </si>
  <si>
    <t>Company car</t>
  </si>
  <si>
    <t>No. Attached documents:</t>
  </si>
  <si>
    <t>DATE</t>
  </si>
  <si>
    <t>MONTH TOTAL AMOUNT</t>
  </si>
  <si>
    <t>Address</t>
  </si>
  <si>
    <t>CAR</t>
  </si>
  <si>
    <t>FUEL REFUND</t>
  </si>
  <si>
    <t>CAR COSTS (PARK / HIGHWAY / ETC)</t>
  </si>
  <si>
    <t>DESCRIPTION
(specify kind of costs)</t>
  </si>
  <si>
    <t>TRAVEL EXPENSE (Taxi, Bus etc)</t>
  </si>
  <si>
    <t>MISCELLANEOUS (On-line purchase, etc)</t>
  </si>
  <si>
    <t>ROOM / BOARD</t>
  </si>
  <si>
    <t xml:space="preserve">Invoice </t>
  </si>
  <si>
    <t>Total AMOUNT</t>
  </si>
  <si>
    <t>Credit Card paid amount</t>
  </si>
  <si>
    <t>PROJECT/EVENT</t>
  </si>
  <si>
    <t>Fiscal Receipt</t>
  </si>
  <si>
    <t>Cost per KM</t>
  </si>
  <si>
    <t>Fuel cost (for company card)</t>
  </si>
  <si>
    <t>Car waste (for company card)</t>
  </si>
  <si>
    <t>Credit Card payments</t>
  </si>
  <si>
    <t>Cash advance</t>
  </si>
  <si>
    <t>TOTAL REFUND</t>
  </si>
  <si>
    <t>Name&amp;Surname</t>
  </si>
  <si>
    <t>Sign</t>
  </si>
  <si>
    <t xml:space="preserve">Administration </t>
  </si>
  <si>
    <t>CFO</t>
  </si>
  <si>
    <t>si</t>
  </si>
  <si>
    <t>DATA</t>
  </si>
  <si>
    <t>EXPENSES</t>
  </si>
  <si>
    <t>Country</t>
  </si>
  <si>
    <t>Value</t>
  </si>
  <si>
    <t>City
(City where the expense has been done)</t>
  </si>
  <si>
    <t>GSD Value</t>
  </si>
  <si>
    <t>Fuel cost (company car)</t>
  </si>
  <si>
    <t>Car waste (company car)</t>
  </si>
  <si>
    <t>Singapore</t>
  </si>
  <si>
    <t>Daniel Maglietta</t>
  </si>
  <si>
    <t>Dinner</t>
  </si>
  <si>
    <t>breakfast</t>
  </si>
  <si>
    <t>Bangladesh demo</t>
  </si>
  <si>
    <t>Bangladesh Demo</t>
  </si>
  <si>
    <t>insect repellent</t>
  </si>
  <si>
    <t xml:space="preserve">Singapore Demo </t>
  </si>
  <si>
    <t>Lunch PCS + Serge</t>
  </si>
  <si>
    <t>Coffee</t>
  </si>
  <si>
    <t>Office Coffee</t>
  </si>
  <si>
    <t>cleaning products</t>
  </si>
  <si>
    <t>Taxi</t>
  </si>
  <si>
    <t>Indoexpo</t>
  </si>
  <si>
    <t>Airticket</t>
  </si>
  <si>
    <t>Milan meeting</t>
  </si>
  <si>
    <t>09_02</t>
  </si>
  <si>
    <t>Taka - Bangladesh</t>
  </si>
  <si>
    <t>Hotel extra</t>
  </si>
  <si>
    <t>EURO Value</t>
  </si>
  <si>
    <t>09_01</t>
  </si>
  <si>
    <t xml:space="preserve">Singapore meetings </t>
  </si>
  <si>
    <t xml:space="preserve">taxi </t>
  </si>
  <si>
    <t>lunch Giancarlo</t>
  </si>
  <si>
    <t>coffee Giancarlo</t>
  </si>
  <si>
    <t>taxi</t>
  </si>
  <si>
    <t>lunch with Giancarlo ,David,Daniele</t>
  </si>
</sst>
</file>

<file path=xl/styles.xml><?xml version="1.0" encoding="utf-8"?>
<styleSheet xmlns="http://schemas.openxmlformats.org/spreadsheetml/2006/main">
  <numFmts count="11">
    <numFmt numFmtId="43" formatCode="_-* #,##0.00_-;\-* #,##0.00_-;_-* &quot;-&quot;??_-;_-@_-"/>
    <numFmt numFmtId="164" formatCode="_-[$€-2]\ * #,##0.00_-;\-[$€-2]\ * #,##0.00_-;_-[$€-2]\ * \-??_-"/>
    <numFmt numFmtId="165" formatCode="mmmm\ yyyy"/>
    <numFmt numFmtId="166" formatCode="_-[$€-2]\ * #,##0.00_-;\-[$€-2]\ * #,##0.00_-;_-[$€-2]\ * \-??_-;_-@_-"/>
    <numFmt numFmtId="167" formatCode="#.##&quot; km/l&quot;"/>
    <numFmt numFmtId="168" formatCode="&quot;€ &quot;#,##0.00"/>
    <numFmt numFmtId="169" formatCode="00\ "/>
    <numFmt numFmtId="170" formatCode="dd/mm/yy;@"/>
    <numFmt numFmtId="171" formatCode="_-* #,##0.00_-;\-* #,##0.00_-;_-* \-??_-;_-@_-"/>
    <numFmt numFmtId="172" formatCode="&quot;€&quot;\ #,##0.00"/>
    <numFmt numFmtId="173" formatCode="[$$-1004]#,##0.00"/>
  </numFmts>
  <fonts count="13">
    <font>
      <sz val="10"/>
      <name val="Arial"/>
    </font>
    <font>
      <sz val="14"/>
      <name val="Gulim"/>
      <family val="2"/>
    </font>
    <font>
      <b/>
      <sz val="14"/>
      <name val="Gulim"/>
      <family val="2"/>
    </font>
    <font>
      <b/>
      <u/>
      <sz val="18"/>
      <name val="Gulim"/>
      <family val="2"/>
    </font>
    <font>
      <b/>
      <sz val="18"/>
      <name val="Gulim"/>
      <family val="2"/>
    </font>
    <font>
      <i/>
      <sz val="14"/>
      <color indexed="10"/>
      <name val="Gulim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indexed="81"/>
      <name val="Tahoma"/>
      <family val="2"/>
    </font>
    <font>
      <b/>
      <sz val="14"/>
      <color indexed="81"/>
      <name val="Tahoma"/>
      <family val="2"/>
    </font>
    <font>
      <b/>
      <i/>
      <sz val="20"/>
      <color indexed="10"/>
      <name val="Gulim"/>
      <family val="2"/>
    </font>
    <font>
      <b/>
      <i/>
      <sz val="14"/>
      <color indexed="10"/>
      <name val="Gulim"/>
      <family val="2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7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77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/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 style="thick">
        <color indexed="8"/>
      </bottom>
      <diagonal/>
    </border>
    <border>
      <left/>
      <right/>
      <top style="medium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8"/>
      </right>
      <top/>
      <bottom/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ck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ck">
        <color indexed="8"/>
      </right>
      <top style="thin">
        <color indexed="64"/>
      </top>
      <bottom/>
      <diagonal/>
    </border>
    <border>
      <left style="thin">
        <color indexed="64"/>
      </left>
      <right style="thick">
        <color indexed="8"/>
      </right>
      <top/>
      <bottom style="thick">
        <color indexed="8"/>
      </bottom>
      <diagonal/>
    </border>
  </borders>
  <cellStyleXfs count="2">
    <xf numFmtId="0" fontId="0" fillId="0" borderId="0"/>
    <xf numFmtId="164" fontId="6" fillId="0" borderId="0" applyFill="0" applyBorder="0" applyAlignment="0" applyProtection="0"/>
  </cellStyleXfs>
  <cellXfs count="153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4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horizontal="center" vertical="center"/>
    </xf>
    <xf numFmtId="0" fontId="1" fillId="3" borderId="1" xfId="0" applyNumberFormat="1" applyFont="1" applyFill="1" applyBorder="1" applyAlignment="1" applyProtection="1">
      <alignment horizontal="left" vertical="center"/>
    </xf>
    <xf numFmtId="0" fontId="1" fillId="3" borderId="2" xfId="0" applyNumberFormat="1" applyFont="1" applyFill="1" applyBorder="1" applyAlignment="1" applyProtection="1">
      <alignment horizontal="left" vertical="center"/>
    </xf>
    <xf numFmtId="164" fontId="2" fillId="3" borderId="3" xfId="1" applyFont="1" applyFill="1" applyBorder="1" applyAlignment="1" applyProtection="1">
      <alignment horizontal="right" vertical="center"/>
    </xf>
    <xf numFmtId="0" fontId="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1" fillId="4" borderId="1" xfId="0" applyNumberFormat="1" applyFont="1" applyFill="1" applyBorder="1" applyAlignment="1" applyProtection="1">
      <alignment horizontal="left" vertical="center"/>
    </xf>
    <xf numFmtId="0" fontId="1" fillId="4" borderId="2" xfId="0" applyNumberFormat="1" applyFont="1" applyFill="1" applyBorder="1" applyAlignment="1" applyProtection="1">
      <alignment horizontal="left" vertical="center"/>
    </xf>
    <xf numFmtId="166" fontId="2" fillId="4" borderId="3" xfId="1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0" fontId="1" fillId="0" borderId="0" xfId="0" applyNumberFormat="1" applyFont="1" applyBorder="1" applyAlignment="1" applyProtection="1">
      <alignment vertical="center"/>
    </xf>
    <xf numFmtId="0" fontId="2" fillId="0" borderId="0" xfId="0" applyNumberFormat="1" applyFont="1" applyBorder="1" applyAlignment="1" applyProtection="1">
      <alignment vertical="center"/>
    </xf>
    <xf numFmtId="0" fontId="1" fillId="4" borderId="4" xfId="0" applyNumberFormat="1" applyFont="1" applyFill="1" applyBorder="1" applyAlignment="1" applyProtection="1">
      <alignment horizontal="left" vertical="center"/>
    </xf>
    <xf numFmtId="0" fontId="1" fillId="4" borderId="5" xfId="0" applyNumberFormat="1" applyFont="1" applyFill="1" applyBorder="1" applyAlignment="1" applyProtection="1">
      <alignment horizontal="left" vertical="center"/>
    </xf>
    <xf numFmtId="166" fontId="2" fillId="4" borderId="6" xfId="1" applyNumberFormat="1" applyFont="1" applyFill="1" applyBorder="1" applyAlignment="1" applyProtection="1">
      <alignment horizontal="right" vertical="center"/>
      <protection locked="0"/>
    </xf>
    <xf numFmtId="0" fontId="1" fillId="4" borderId="1" xfId="0" applyNumberFormat="1" applyFont="1" applyFill="1" applyBorder="1" applyAlignment="1" applyProtection="1">
      <alignment vertical="center"/>
    </xf>
    <xf numFmtId="0" fontId="1" fillId="4" borderId="3" xfId="0" applyNumberFormat="1" applyFont="1" applyFill="1" applyBorder="1" applyAlignment="1" applyProtection="1">
      <alignment vertical="center"/>
    </xf>
    <xf numFmtId="164" fontId="1" fillId="4" borderId="3" xfId="1" applyFont="1" applyFill="1" applyBorder="1" applyAlignment="1" applyProtection="1">
      <alignment horizontal="right" vertical="center"/>
      <protection locked="0"/>
    </xf>
    <xf numFmtId="166" fontId="2" fillId="5" borderId="7" xfId="0" applyNumberFormat="1" applyFont="1" applyFill="1" applyBorder="1" applyAlignment="1" applyProtection="1">
      <alignment vertical="center"/>
    </xf>
    <xf numFmtId="0" fontId="5" fillId="0" borderId="0" xfId="0" applyNumberFormat="1" applyFont="1" applyBorder="1" applyAlignment="1" applyProtection="1">
      <alignment vertical="center"/>
    </xf>
    <xf numFmtId="167" fontId="1" fillId="4" borderId="8" xfId="1" applyNumberFormat="1" applyFont="1" applyFill="1" applyBorder="1" applyAlignment="1" applyProtection="1">
      <alignment horizontal="right" vertical="center"/>
      <protection locked="0"/>
    </xf>
    <xf numFmtId="38" fontId="1" fillId="2" borderId="9" xfId="0" applyNumberFormat="1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 wrapText="1"/>
    </xf>
    <xf numFmtId="169" fontId="1" fillId="6" borderId="14" xfId="0" applyNumberFormat="1" applyFont="1" applyFill="1" applyBorder="1" applyAlignment="1" applyProtection="1">
      <alignment horizontal="center" vertical="center"/>
    </xf>
    <xf numFmtId="170" fontId="1" fillId="0" borderId="15" xfId="0" applyNumberFormat="1" applyFont="1" applyBorder="1" applyAlignment="1" applyProtection="1">
      <alignment horizontal="center" vertical="center"/>
      <protection locked="0"/>
    </xf>
    <xf numFmtId="49" fontId="1" fillId="0" borderId="15" xfId="0" applyNumberFormat="1" applyFont="1" applyBorder="1" applyAlignment="1" applyProtection="1">
      <alignment horizontal="left" vertical="center"/>
      <protection locked="0"/>
    </xf>
    <xf numFmtId="171" fontId="1" fillId="0" borderId="17" xfId="0" applyNumberFormat="1" applyFont="1" applyBorder="1" applyAlignment="1" applyProtection="1">
      <alignment horizontal="right" vertical="center"/>
      <protection locked="0"/>
    </xf>
    <xf numFmtId="171" fontId="1" fillId="0" borderId="15" xfId="0" applyNumberFormat="1" applyFont="1" applyBorder="1" applyAlignment="1" applyProtection="1">
      <alignment horizontal="right" vertical="center"/>
      <protection locked="0"/>
    </xf>
    <xf numFmtId="171" fontId="1" fillId="0" borderId="18" xfId="0" applyNumberFormat="1" applyFont="1" applyBorder="1" applyAlignment="1" applyProtection="1">
      <alignment horizontal="right" vertical="center"/>
      <protection locked="0"/>
    </xf>
    <xf numFmtId="171" fontId="1" fillId="0" borderId="20" xfId="0" applyNumberFormat="1" applyFont="1" applyBorder="1" applyAlignment="1" applyProtection="1">
      <alignment horizontal="right" vertical="center"/>
      <protection locked="0"/>
    </xf>
    <xf numFmtId="171" fontId="1" fillId="0" borderId="21" xfId="0" applyNumberFormat="1" applyFont="1" applyBorder="1" applyAlignment="1" applyProtection="1">
      <alignment horizontal="right" vertical="center"/>
      <protection locked="0"/>
    </xf>
    <xf numFmtId="164" fontId="1" fillId="3" borderId="22" xfId="1" applyFont="1" applyFill="1" applyBorder="1" applyAlignment="1" applyProtection="1">
      <alignment horizontal="right" vertical="center"/>
    </xf>
    <xf numFmtId="4" fontId="1" fillId="4" borderId="23" xfId="0" applyNumberFormat="1" applyFont="1" applyFill="1" applyBorder="1" applyAlignment="1" applyProtection="1">
      <alignment vertical="center"/>
      <protection locked="0"/>
    </xf>
    <xf numFmtId="169" fontId="1" fillId="6" borderId="24" xfId="0" applyNumberFormat="1" applyFont="1" applyFill="1" applyBorder="1" applyAlignment="1" applyProtection="1">
      <alignment horizontal="center" vertical="center"/>
    </xf>
    <xf numFmtId="4" fontId="1" fillId="4" borderId="22" xfId="0" applyNumberFormat="1" applyFont="1" applyFill="1" applyBorder="1" applyAlignment="1" applyProtection="1">
      <alignment vertical="center"/>
      <protection locked="0"/>
    </xf>
    <xf numFmtId="49" fontId="1" fillId="0" borderId="19" xfId="0" applyNumberFormat="1" applyFont="1" applyBorder="1" applyAlignment="1" applyProtection="1">
      <alignment horizontal="left" vertical="center"/>
      <protection locked="0"/>
    </xf>
    <xf numFmtId="0" fontId="1" fillId="0" borderId="18" xfId="0" applyFont="1" applyBorder="1" applyAlignment="1" applyProtection="1">
      <alignment horizontal="left" vertical="center"/>
      <protection locked="0"/>
    </xf>
    <xf numFmtId="0" fontId="1" fillId="0" borderId="18" xfId="0" applyFont="1" applyBorder="1" applyAlignment="1" applyProtection="1">
      <alignment vertical="center"/>
      <protection locked="0"/>
    </xf>
    <xf numFmtId="170" fontId="1" fillId="0" borderId="19" xfId="0" applyNumberFormat="1" applyFont="1" applyBorder="1" applyAlignment="1" applyProtection="1">
      <alignment horizontal="center" vertical="center"/>
      <protection locked="0"/>
    </xf>
    <xf numFmtId="171" fontId="1" fillId="0" borderId="25" xfId="0" applyNumberFormat="1" applyFont="1" applyBorder="1" applyAlignment="1" applyProtection="1">
      <alignment horizontal="right" vertical="center"/>
      <protection locked="0"/>
    </xf>
    <xf numFmtId="0" fontId="1" fillId="0" borderId="19" xfId="0" applyFont="1" applyBorder="1" applyAlignment="1" applyProtection="1">
      <alignment horizontal="left" vertical="center"/>
      <protection locked="0"/>
    </xf>
    <xf numFmtId="165" fontId="3" fillId="0" borderId="0" xfId="0" applyNumberFormat="1" applyFont="1" applyBorder="1" applyAlignment="1" applyProtection="1">
      <alignment vertical="center" wrapText="1"/>
    </xf>
    <xf numFmtId="165" fontId="3" fillId="0" borderId="30" xfId="0" applyNumberFormat="1" applyFont="1" applyBorder="1" applyAlignment="1" applyProtection="1">
      <alignment horizontal="center" vertical="center" wrapText="1"/>
    </xf>
    <xf numFmtId="0" fontId="1" fillId="8" borderId="35" xfId="0" applyNumberFormat="1" applyFont="1" applyFill="1" applyBorder="1" applyAlignment="1" applyProtection="1">
      <alignment horizontal="center" vertical="center"/>
    </xf>
    <xf numFmtId="0" fontId="1" fillId="8" borderId="36" xfId="0" applyNumberFormat="1" applyFont="1" applyFill="1" applyBorder="1" applyAlignment="1" applyProtection="1">
      <alignment vertical="center"/>
    </xf>
    <xf numFmtId="0" fontId="1" fillId="8" borderId="37" xfId="0" applyNumberFormat="1" applyFont="1" applyFill="1" applyBorder="1" applyAlignment="1" applyProtection="1">
      <alignment vertical="center"/>
    </xf>
    <xf numFmtId="0" fontId="2" fillId="7" borderId="31" xfId="0" applyFont="1" applyFill="1" applyBorder="1" applyAlignment="1" applyProtection="1">
      <alignment horizontal="center" vertical="center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1" fillId="9" borderId="0" xfId="0" applyFont="1" applyFill="1" applyAlignment="1" applyProtection="1">
      <alignment horizontal="center" vertical="center"/>
    </xf>
    <xf numFmtId="0" fontId="1" fillId="9" borderId="0" xfId="0" applyFont="1" applyFill="1" applyAlignment="1" applyProtection="1">
      <alignment vertical="center"/>
    </xf>
    <xf numFmtId="0" fontId="1" fillId="4" borderId="2" xfId="0" applyNumberFormat="1" applyFont="1" applyFill="1" applyBorder="1" applyAlignment="1" applyProtection="1">
      <alignment vertical="center"/>
    </xf>
    <xf numFmtId="0" fontId="2" fillId="7" borderId="40" xfId="0" applyFont="1" applyFill="1" applyBorder="1" applyAlignment="1" applyProtection="1">
      <alignment horizontal="center" vertical="center"/>
    </xf>
    <xf numFmtId="168" fontId="1" fillId="2" borderId="50" xfId="0" applyNumberFormat="1" applyFont="1" applyFill="1" applyBorder="1" applyAlignment="1" applyProtection="1">
      <alignment horizontal="right" vertical="center"/>
    </xf>
    <xf numFmtId="168" fontId="1" fillId="2" borderId="51" xfId="0" applyNumberFormat="1" applyFont="1" applyFill="1" applyBorder="1" applyAlignment="1" applyProtection="1">
      <alignment horizontal="right" vertical="center"/>
    </xf>
    <xf numFmtId="168" fontId="1" fillId="2" borderId="52" xfId="0" applyNumberFormat="1" applyFont="1" applyFill="1" applyBorder="1" applyAlignment="1" applyProtection="1">
      <alignment horizontal="right" vertical="center"/>
    </xf>
    <xf numFmtId="49" fontId="1" fillId="0" borderId="16" xfId="0" applyNumberFormat="1" applyFont="1" applyBorder="1" applyAlignment="1" applyProtection="1">
      <alignment horizontal="left" vertical="center"/>
      <protection locked="0"/>
    </xf>
    <xf numFmtId="168" fontId="1" fillId="2" borderId="54" xfId="0" applyNumberFormat="1" applyFont="1" applyFill="1" applyBorder="1" applyAlignment="1" applyProtection="1">
      <alignment horizontal="right" vertical="center"/>
    </xf>
    <xf numFmtId="171" fontId="1" fillId="0" borderId="17" xfId="0" applyNumberFormat="1" applyFont="1" applyBorder="1" applyAlignment="1" applyProtection="1">
      <alignment horizontal="right" vertical="center"/>
    </xf>
    <xf numFmtId="0" fontId="1" fillId="9" borderId="55" xfId="0" applyFont="1" applyFill="1" applyBorder="1" applyAlignment="1" applyProtection="1">
      <alignment vertical="center"/>
    </xf>
    <xf numFmtId="169" fontId="1" fillId="9" borderId="0" xfId="0" applyNumberFormat="1" applyFont="1" applyFill="1" applyBorder="1" applyAlignment="1" applyProtection="1">
      <alignment horizontal="center" vertical="center"/>
    </xf>
    <xf numFmtId="170" fontId="1" fillId="9" borderId="0" xfId="0" applyNumberFormat="1" applyFont="1" applyFill="1" applyBorder="1" applyAlignment="1" applyProtection="1">
      <alignment horizontal="center" vertical="center"/>
      <protection locked="0"/>
    </xf>
    <xf numFmtId="49" fontId="1" fillId="9" borderId="0" xfId="0" applyNumberFormat="1" applyFont="1" applyFill="1" applyBorder="1" applyAlignment="1" applyProtection="1">
      <alignment horizontal="left" vertical="center"/>
      <protection locked="0"/>
    </xf>
    <xf numFmtId="0" fontId="1" fillId="9" borderId="0" xfId="0" applyFont="1" applyFill="1" applyBorder="1" applyAlignment="1" applyProtection="1">
      <alignment horizontal="left" vertical="center"/>
      <protection locked="0"/>
    </xf>
    <xf numFmtId="0" fontId="1" fillId="9" borderId="0" xfId="0" applyFont="1" applyFill="1" applyBorder="1" applyAlignment="1" applyProtection="1">
      <alignment vertical="center"/>
      <protection locked="0"/>
    </xf>
    <xf numFmtId="38" fontId="1" fillId="9" borderId="0" xfId="0" applyNumberFormat="1" applyFont="1" applyFill="1" applyBorder="1" applyAlignment="1" applyProtection="1">
      <alignment horizontal="center" vertical="center"/>
      <protection locked="0"/>
    </xf>
    <xf numFmtId="171" fontId="1" fillId="9" borderId="0" xfId="0" applyNumberFormat="1" applyFont="1" applyFill="1" applyBorder="1" applyAlignment="1" applyProtection="1">
      <alignment horizontal="right" vertical="center"/>
    </xf>
    <xf numFmtId="171" fontId="1" fillId="9" borderId="0" xfId="0" applyNumberFormat="1" applyFont="1" applyFill="1" applyBorder="1" applyAlignment="1" applyProtection="1">
      <alignment horizontal="right" vertical="center"/>
      <protection locked="0"/>
    </xf>
    <xf numFmtId="164" fontId="1" fillId="9" borderId="0" xfId="1" applyFont="1" applyFill="1" applyBorder="1" applyAlignment="1" applyProtection="1">
      <alignment horizontal="right" vertical="center"/>
    </xf>
    <xf numFmtId="4" fontId="1" fillId="9" borderId="0" xfId="0" applyNumberFormat="1" applyFont="1" applyFill="1" applyBorder="1" applyAlignment="1" applyProtection="1">
      <alignment vertical="center"/>
      <protection locked="0"/>
    </xf>
    <xf numFmtId="0" fontId="1" fillId="0" borderId="56" xfId="0" applyFont="1" applyBorder="1" applyAlignment="1" applyProtection="1">
      <alignment vertical="center"/>
      <protection locked="0"/>
    </xf>
    <xf numFmtId="0" fontId="1" fillId="0" borderId="23" xfId="0" applyFont="1" applyBorder="1" applyAlignment="1" applyProtection="1">
      <alignment vertical="center"/>
      <protection locked="0"/>
    </xf>
    <xf numFmtId="171" fontId="1" fillId="0" borderId="53" xfId="0" applyNumberFormat="1" applyFont="1" applyBorder="1" applyAlignment="1" applyProtection="1">
      <alignment horizontal="right" vertical="center"/>
    </xf>
    <xf numFmtId="4" fontId="1" fillId="9" borderId="0" xfId="0" applyNumberFormat="1" applyFont="1" applyFill="1" applyAlignment="1" applyProtection="1">
      <alignment vertical="center"/>
    </xf>
    <xf numFmtId="0" fontId="1" fillId="4" borderId="1" xfId="0" applyNumberFormat="1" applyFont="1" applyFill="1" applyBorder="1" applyAlignment="1" applyProtection="1">
      <alignment horizontal="left" vertical="center" wrapText="1"/>
    </xf>
    <xf numFmtId="43" fontId="2" fillId="3" borderId="3" xfId="1" applyNumberFormat="1" applyFont="1" applyFill="1" applyBorder="1" applyAlignment="1" applyProtection="1">
      <alignment horizontal="right" vertical="center"/>
    </xf>
    <xf numFmtId="43" fontId="2" fillId="4" borderId="3" xfId="1" applyNumberFormat="1" applyFont="1" applyFill="1" applyBorder="1" applyAlignment="1" applyProtection="1">
      <alignment horizontal="right" vertical="center"/>
      <protection locked="0"/>
    </xf>
    <xf numFmtId="39" fontId="1" fillId="4" borderId="3" xfId="1" applyNumberFormat="1" applyFont="1" applyFill="1" applyBorder="1" applyAlignment="1" applyProtection="1">
      <alignment horizontal="right" vertical="center"/>
      <protection locked="0"/>
    </xf>
    <xf numFmtId="43" fontId="2" fillId="5" borderId="7" xfId="0" applyNumberFormat="1" applyFont="1" applyFill="1" applyBorder="1" applyAlignment="1" applyProtection="1">
      <alignment vertical="center"/>
    </xf>
    <xf numFmtId="0" fontId="11" fillId="9" borderId="0" xfId="0" applyNumberFormat="1" applyFont="1" applyFill="1" applyBorder="1" applyAlignment="1" applyProtection="1">
      <alignment vertical="center"/>
    </xf>
    <xf numFmtId="167" fontId="1" fillId="4" borderId="6" xfId="1" applyNumberFormat="1" applyFont="1" applyFill="1" applyBorder="1" applyAlignment="1" applyProtection="1">
      <alignment horizontal="right" vertical="center"/>
      <protection locked="0"/>
    </xf>
    <xf numFmtId="38" fontId="1" fillId="2" borderId="61" xfId="0" applyNumberFormat="1" applyFont="1" applyFill="1" applyBorder="1" applyAlignment="1" applyProtection="1">
      <alignment horizontal="center" vertical="center"/>
    </xf>
    <xf numFmtId="4" fontId="1" fillId="2" borderId="62" xfId="0" applyNumberFormat="1" applyFont="1" applyFill="1" applyBorder="1" applyAlignment="1" applyProtection="1">
      <alignment horizontal="right" vertical="center"/>
    </xf>
    <xf numFmtId="4" fontId="1" fillId="2" borderId="11" xfId="0" applyNumberFormat="1" applyFont="1" applyFill="1" applyBorder="1" applyAlignment="1" applyProtection="1">
      <alignment horizontal="right" vertical="center"/>
    </xf>
    <xf numFmtId="4" fontId="1" fillId="2" borderId="12" xfId="0" applyNumberFormat="1" applyFont="1" applyFill="1" applyBorder="1" applyAlignment="1" applyProtection="1">
      <alignment horizontal="right" vertical="center"/>
    </xf>
    <xf numFmtId="4" fontId="1" fillId="2" borderId="10" xfId="0" applyNumberFormat="1" applyFont="1" applyFill="1" applyBorder="1" applyAlignment="1" applyProtection="1">
      <alignment horizontal="right" vertical="center"/>
    </xf>
    <xf numFmtId="4" fontId="1" fillId="2" borderId="27" xfId="0" applyNumberFormat="1" applyFont="1" applyFill="1" applyBorder="1" applyAlignment="1" applyProtection="1">
      <alignment horizontal="right" vertical="center"/>
    </xf>
    <xf numFmtId="0" fontId="1" fillId="2" borderId="68" xfId="0" applyFont="1" applyFill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vertical="center"/>
      <protection locked="0"/>
    </xf>
    <xf numFmtId="38" fontId="1" fillId="0" borderId="71" xfId="0" applyNumberFormat="1" applyFont="1" applyBorder="1" applyAlignment="1" applyProtection="1">
      <alignment horizontal="center" vertical="center"/>
      <protection locked="0"/>
    </xf>
    <xf numFmtId="171" fontId="1" fillId="0" borderId="72" xfId="0" applyNumberFormat="1" applyFont="1" applyBorder="1" applyAlignment="1" applyProtection="1">
      <alignment horizontal="right" vertical="center"/>
    </xf>
    <xf numFmtId="171" fontId="1" fillId="0" borderId="53" xfId="0" applyNumberFormat="1" applyFont="1" applyBorder="1" applyAlignment="1" applyProtection="1">
      <alignment horizontal="right" vertical="center"/>
      <protection locked="0"/>
    </xf>
    <xf numFmtId="0" fontId="2" fillId="0" borderId="73" xfId="0" applyFont="1" applyBorder="1" applyAlignment="1" applyProtection="1">
      <alignment horizontal="right" vertical="center" wrapText="1"/>
    </xf>
    <xf numFmtId="38" fontId="1" fillId="0" borderId="74" xfId="0" applyNumberFormat="1" applyFont="1" applyBorder="1" applyAlignment="1" applyProtection="1">
      <alignment horizontal="center" vertical="center"/>
      <protection locked="0"/>
    </xf>
    <xf numFmtId="0" fontId="2" fillId="0" borderId="73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4" fontId="1" fillId="9" borderId="0" xfId="0" applyNumberFormat="1" applyFont="1" applyFill="1" applyBorder="1" applyAlignment="1" applyProtection="1">
      <alignment vertical="center"/>
    </xf>
    <xf numFmtId="4" fontId="1" fillId="0" borderId="43" xfId="0" applyNumberFormat="1" applyFont="1" applyBorder="1" applyAlignment="1" applyProtection="1">
      <alignment horizontal="center" vertical="center" wrapText="1"/>
    </xf>
    <xf numFmtId="4" fontId="1" fillId="0" borderId="27" xfId="0" applyNumberFormat="1" applyFont="1" applyBorder="1" applyAlignment="1" applyProtection="1">
      <alignment horizontal="center" vertical="center" wrapText="1"/>
    </xf>
    <xf numFmtId="0" fontId="1" fillId="2" borderId="48" xfId="0" applyFont="1" applyFill="1" applyBorder="1" applyAlignment="1" applyProtection="1">
      <alignment horizontal="center" vertical="center" wrapText="1"/>
    </xf>
    <xf numFmtId="0" fontId="1" fillId="2" borderId="32" xfId="0" applyFont="1" applyFill="1" applyBorder="1" applyAlignment="1" applyProtection="1">
      <alignment horizontal="center" vertical="center" wrapText="1"/>
    </xf>
    <xf numFmtId="49" fontId="2" fillId="4" borderId="28" xfId="0" applyNumberFormat="1" applyFont="1" applyFill="1" applyBorder="1" applyAlignment="1" applyProtection="1">
      <alignment horizontal="left" vertical="center"/>
    </xf>
    <xf numFmtId="49" fontId="2" fillId="4" borderId="28" xfId="0" applyNumberFormat="1" applyFont="1" applyFill="1" applyBorder="1" applyAlignment="1" applyProtection="1">
      <alignment horizontal="left" vertical="center"/>
      <protection locked="0"/>
    </xf>
    <xf numFmtId="49" fontId="2" fillId="4" borderId="1" xfId="0" applyNumberFormat="1" applyFont="1" applyFill="1" applyBorder="1" applyAlignment="1" applyProtection="1">
      <alignment horizontal="left" vertical="center"/>
    </xf>
    <xf numFmtId="0" fontId="1" fillId="2" borderId="75" xfId="0" applyFont="1" applyFill="1" applyBorder="1" applyAlignment="1" applyProtection="1">
      <alignment horizontal="center" vertical="center" wrapText="1"/>
    </xf>
    <xf numFmtId="0" fontId="1" fillId="2" borderId="76" xfId="0" applyFont="1" applyFill="1" applyBorder="1" applyAlignment="1" applyProtection="1">
      <alignment horizontal="center" vertical="center" wrapText="1"/>
    </xf>
    <xf numFmtId="0" fontId="2" fillId="5" borderId="29" xfId="0" applyNumberFormat="1" applyFont="1" applyFill="1" applyBorder="1" applyAlignment="1" applyProtection="1">
      <alignment horizontal="center" vertical="center"/>
    </xf>
    <xf numFmtId="0" fontId="1" fillId="2" borderId="44" xfId="0" applyFont="1" applyFill="1" applyBorder="1" applyAlignment="1" applyProtection="1">
      <alignment horizontal="center" vertical="center" wrapText="1"/>
    </xf>
    <xf numFmtId="0" fontId="1" fillId="2" borderId="49" xfId="0" applyFont="1" applyFill="1" applyBorder="1" applyAlignment="1" applyProtection="1">
      <alignment horizontal="center" vertical="center" wrapText="1"/>
    </xf>
    <xf numFmtId="0" fontId="2" fillId="7" borderId="38" xfId="0" applyFont="1" applyFill="1" applyBorder="1" applyAlignment="1" applyProtection="1">
      <alignment horizontal="center" vertical="center"/>
    </xf>
    <xf numFmtId="0" fontId="2" fillId="7" borderId="39" xfId="0" applyFont="1" applyFill="1" applyBorder="1" applyAlignment="1" applyProtection="1">
      <alignment horizontal="center" vertical="center"/>
    </xf>
    <xf numFmtId="0" fontId="2" fillId="3" borderId="46" xfId="0" applyFont="1" applyFill="1" applyBorder="1" applyAlignment="1" applyProtection="1">
      <alignment horizontal="center" vertical="center" wrapText="1"/>
    </xf>
    <xf numFmtId="0" fontId="2" fillId="3" borderId="33" xfId="0" applyFont="1" applyFill="1" applyBorder="1" applyAlignment="1" applyProtection="1">
      <alignment horizontal="center" vertical="center" wrapText="1"/>
    </xf>
    <xf numFmtId="0" fontId="1" fillId="2" borderId="26" xfId="0" applyFont="1" applyFill="1" applyBorder="1" applyAlignment="1" applyProtection="1">
      <alignment horizontal="center" vertical="center" wrapText="1"/>
    </xf>
    <xf numFmtId="0" fontId="1" fillId="2" borderId="41" xfId="0" applyFont="1" applyFill="1" applyBorder="1" applyAlignment="1" applyProtection="1">
      <alignment horizontal="center" vertical="center" wrapText="1"/>
    </xf>
    <xf numFmtId="0" fontId="1" fillId="2" borderId="42" xfId="0" applyFont="1" applyFill="1" applyBorder="1" applyAlignment="1" applyProtection="1">
      <alignment horizontal="center" vertical="center" wrapText="1"/>
    </xf>
    <xf numFmtId="0" fontId="1" fillId="2" borderId="43" xfId="0" applyFont="1" applyFill="1" applyBorder="1" applyAlignment="1" applyProtection="1">
      <alignment horizontal="center" vertical="center" wrapText="1"/>
    </xf>
    <xf numFmtId="0" fontId="1" fillId="6" borderId="34" xfId="0" applyNumberFormat="1" applyFont="1" applyFill="1" applyBorder="1" applyAlignment="1" applyProtection="1">
      <alignment horizontal="center" vertical="center"/>
    </xf>
    <xf numFmtId="0" fontId="1" fillId="6" borderId="10" xfId="0" applyNumberFormat="1" applyFont="1" applyFill="1" applyBorder="1" applyAlignment="1" applyProtection="1">
      <alignment horizontal="center" vertical="center"/>
    </xf>
    <xf numFmtId="0" fontId="2" fillId="7" borderId="57" xfId="0" applyFont="1" applyFill="1" applyBorder="1" applyAlignment="1" applyProtection="1">
      <alignment horizontal="center" vertical="center" wrapText="1"/>
    </xf>
    <xf numFmtId="0" fontId="2" fillId="7" borderId="40" xfId="0" applyFont="1" applyFill="1" applyBorder="1" applyAlignment="1" applyProtection="1">
      <alignment horizontal="center" vertical="center" wrapText="1"/>
    </xf>
    <xf numFmtId="0" fontId="2" fillId="7" borderId="31" xfId="0" applyFont="1" applyFill="1" applyBorder="1" applyAlignment="1" applyProtection="1">
      <alignment horizontal="center" vertical="center" wrapText="1"/>
    </xf>
    <xf numFmtId="0" fontId="2" fillId="7" borderId="11" xfId="0" applyFont="1" applyFill="1" applyBorder="1" applyAlignment="1" applyProtection="1">
      <alignment horizontal="center" vertical="center" wrapText="1"/>
    </xf>
    <xf numFmtId="0" fontId="2" fillId="7" borderId="11" xfId="0" applyFont="1" applyFill="1" applyBorder="1" applyAlignment="1" applyProtection="1">
      <alignment horizontal="center" vertical="center"/>
    </xf>
    <xf numFmtId="0" fontId="2" fillId="7" borderId="12" xfId="0" applyFont="1" applyFill="1" applyBorder="1" applyAlignment="1" applyProtection="1">
      <alignment horizontal="center" vertical="center" wrapText="1"/>
    </xf>
    <xf numFmtId="172" fontId="2" fillId="0" borderId="65" xfId="0" applyNumberFormat="1" applyFont="1" applyBorder="1" applyAlignment="1" applyProtection="1">
      <alignment horizontal="center" vertical="center" wrapText="1"/>
    </xf>
    <xf numFmtId="172" fontId="2" fillId="0" borderId="67" xfId="0" applyNumberFormat="1" applyFont="1" applyBorder="1" applyAlignment="1" applyProtection="1">
      <alignment horizontal="center" vertical="center" wrapText="1"/>
    </xf>
    <xf numFmtId="172" fontId="2" fillId="0" borderId="70" xfId="0" applyNumberFormat="1" applyFont="1" applyBorder="1" applyAlignment="1" applyProtection="1">
      <alignment horizontal="center" vertical="center" wrapText="1"/>
    </xf>
    <xf numFmtId="0" fontId="1" fillId="2" borderId="47" xfId="0" applyFont="1" applyFill="1" applyBorder="1" applyAlignment="1" applyProtection="1">
      <alignment horizontal="center" vertical="center" wrapText="1"/>
    </xf>
    <xf numFmtId="0" fontId="1" fillId="2" borderId="69" xfId="0" applyFont="1" applyFill="1" applyBorder="1" applyAlignment="1" applyProtection="1">
      <alignment horizontal="center" vertical="center" wrapText="1"/>
    </xf>
    <xf numFmtId="0" fontId="1" fillId="2" borderId="45" xfId="0" applyFont="1" applyFill="1" applyBorder="1" applyAlignment="1" applyProtection="1">
      <alignment horizontal="center" vertical="center" wrapText="1"/>
    </xf>
    <xf numFmtId="0" fontId="1" fillId="2" borderId="46" xfId="0" applyFont="1" applyFill="1" applyBorder="1" applyAlignment="1" applyProtection="1">
      <alignment horizontal="center" vertical="center" wrapText="1"/>
    </xf>
    <xf numFmtId="0" fontId="1" fillId="10" borderId="58" xfId="0" applyNumberFormat="1" applyFont="1" applyFill="1" applyBorder="1" applyAlignment="1" applyProtection="1">
      <alignment horizontal="center" vertical="center"/>
    </xf>
    <xf numFmtId="0" fontId="1" fillId="10" borderId="59" xfId="0" applyNumberFormat="1" applyFont="1" applyFill="1" applyBorder="1" applyAlignment="1" applyProtection="1">
      <alignment horizontal="center" vertical="center"/>
    </xf>
    <xf numFmtId="0" fontId="1" fillId="10" borderId="60" xfId="0" applyNumberFormat="1" applyFont="1" applyFill="1" applyBorder="1" applyAlignment="1" applyProtection="1">
      <alignment horizontal="center" vertical="center"/>
    </xf>
    <xf numFmtId="38" fontId="1" fillId="2" borderId="38" xfId="0" applyNumberFormat="1" applyFont="1" applyFill="1" applyBorder="1" applyAlignment="1" applyProtection="1">
      <alignment horizontal="center" vertical="center"/>
    </xf>
    <xf numFmtId="38" fontId="1" fillId="2" borderId="39" xfId="0" applyNumberFormat="1" applyFont="1" applyFill="1" applyBorder="1" applyAlignment="1" applyProtection="1">
      <alignment horizontal="center" vertical="center"/>
    </xf>
    <xf numFmtId="0" fontId="2" fillId="7" borderId="62" xfId="0" applyFont="1" applyFill="1" applyBorder="1" applyAlignment="1" applyProtection="1">
      <alignment horizontal="center" vertical="center" wrapText="1"/>
    </xf>
    <xf numFmtId="0" fontId="2" fillId="7" borderId="62" xfId="0" applyFont="1" applyFill="1" applyBorder="1" applyAlignment="1" applyProtection="1">
      <alignment horizontal="center" vertical="center"/>
    </xf>
    <xf numFmtId="0" fontId="2" fillId="7" borderId="32" xfId="0" applyFont="1" applyFill="1" applyBorder="1" applyAlignment="1" applyProtection="1">
      <alignment horizontal="center" vertical="center" wrapText="1"/>
    </xf>
    <xf numFmtId="0" fontId="1" fillId="2" borderId="63" xfId="0" applyFont="1" applyFill="1" applyBorder="1" applyAlignment="1" applyProtection="1">
      <alignment horizontal="center" vertical="center" wrapText="1"/>
    </xf>
    <xf numFmtId="0" fontId="1" fillId="2" borderId="66" xfId="0" applyFont="1" applyFill="1" applyBorder="1" applyAlignment="1" applyProtection="1">
      <alignment horizontal="center" vertical="center" wrapText="1"/>
    </xf>
    <xf numFmtId="0" fontId="1" fillId="2" borderId="64" xfId="0" applyFont="1" applyFill="1" applyBorder="1" applyAlignment="1" applyProtection="1">
      <alignment horizontal="center" vertical="center" wrapText="1"/>
    </xf>
    <xf numFmtId="0" fontId="12" fillId="0" borderId="0" xfId="0" applyNumberFormat="1" applyFont="1" applyBorder="1" applyAlignment="1" applyProtection="1">
      <alignment vertical="center"/>
    </xf>
    <xf numFmtId="173" fontId="2" fillId="0" borderId="0" xfId="0" applyNumberFormat="1" applyFont="1" applyAlignment="1" applyProtection="1">
      <alignment vertical="center"/>
    </xf>
    <xf numFmtId="172" fontId="2" fillId="0" borderId="0" xfId="0" applyNumberFormat="1" applyFont="1" applyAlignment="1" applyProtection="1">
      <alignment vertical="center"/>
    </xf>
    <xf numFmtId="173" fontId="2" fillId="0" borderId="0" xfId="0" applyNumberFormat="1" applyFont="1" applyBorder="1" applyAlignment="1" applyProtection="1">
      <alignment vertical="center"/>
    </xf>
    <xf numFmtId="172" fontId="2" fillId="0" borderId="0" xfId="0" applyNumberFormat="1" applyFont="1" applyBorder="1" applyAlignment="1" applyProtection="1">
      <alignment vertical="center"/>
    </xf>
    <xf numFmtId="171" fontId="1" fillId="0" borderId="16" xfId="0" applyNumberFormat="1" applyFont="1" applyBorder="1" applyAlignment="1" applyProtection="1">
      <alignment horizontal="right" vertical="center"/>
      <protection locked="0"/>
    </xf>
  </cellXfs>
  <cellStyles count="2">
    <cellStyle name="Euro" xfId="1"/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E5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4"/>
  <sheetViews>
    <sheetView view="pageBreakPreview" zoomScale="50" zoomScaleSheetLayoutView="50" workbookViewId="0">
      <pane ySplit="5" topLeftCell="A6" activePane="bottomLeft" state="frozen"/>
      <selection pane="bottomLeft" activeCell="F13" sqref="F13"/>
    </sheetView>
  </sheetViews>
  <sheetFormatPr defaultRowHeight="18.75"/>
  <cols>
    <col min="1" max="1" width="6.7109375" style="1" customWidth="1"/>
    <col min="2" max="2" width="19.42578125" style="2" customWidth="1"/>
    <col min="3" max="3" width="29.5703125" style="2" bestFit="1" customWidth="1"/>
    <col min="4" max="4" width="36" style="2" customWidth="1"/>
    <col min="5" max="5" width="28.7109375" style="2" customWidth="1"/>
    <col min="6" max="6" width="39.42578125" style="2" customWidth="1"/>
    <col min="7" max="7" width="30.5703125" style="2" customWidth="1"/>
    <col min="8" max="8" width="41.140625" style="2" customWidth="1"/>
    <col min="9" max="10" width="26.42578125" style="2" customWidth="1"/>
    <col min="11" max="11" width="24.140625" style="2" customWidth="1"/>
    <col min="12" max="12" width="22.140625" style="2" customWidth="1"/>
    <col min="13" max="13" width="25.5703125" style="2" customWidth="1"/>
    <col min="14" max="17" width="19.85546875" style="2" customWidth="1"/>
    <col min="18" max="18" width="19.85546875" style="3" customWidth="1"/>
    <col min="19" max="19" width="8.5703125" style="2" customWidth="1"/>
    <col min="20" max="16384" width="9.140625" style="2"/>
  </cols>
  <sheetData>
    <row r="1" spans="1:19" s="8" customFormat="1" ht="44.25" customHeight="1">
      <c r="A1" s="4"/>
      <c r="B1" s="105" t="s">
        <v>32</v>
      </c>
      <c r="C1" s="105"/>
      <c r="D1" s="105"/>
      <c r="E1" s="106" t="s">
        <v>46</v>
      </c>
      <c r="F1" s="106"/>
      <c r="G1" s="46">
        <v>41883</v>
      </c>
      <c r="H1" s="45" t="s">
        <v>61</v>
      </c>
      <c r="L1" s="8" t="s">
        <v>2</v>
      </c>
      <c r="M1" s="3">
        <f>+P1-N7</f>
        <v>0</v>
      </c>
      <c r="N1" s="5" t="s">
        <v>22</v>
      </c>
      <c r="O1" s="6"/>
      <c r="P1" s="7">
        <f>SUM(H7:M7)</f>
        <v>17629.98</v>
      </c>
      <c r="Q1" s="148">
        <f>SUM(P11:P18)</f>
        <v>282.47000000000003</v>
      </c>
      <c r="R1" s="149">
        <f>SUM(Q11:Q18)</f>
        <v>181.60999999999999</v>
      </c>
    </row>
    <row r="2" spans="1:19" s="8" customFormat="1" ht="35.25" customHeight="1">
      <c r="A2" s="4"/>
      <c r="B2" s="107" t="s">
        <v>8</v>
      </c>
      <c r="C2" s="107"/>
      <c r="D2" s="107"/>
      <c r="E2" s="106"/>
      <c r="F2" s="106"/>
      <c r="G2" s="9"/>
      <c r="H2" s="9"/>
      <c r="N2" s="10" t="s">
        <v>30</v>
      </c>
      <c r="O2" s="11"/>
      <c r="P2" s="12"/>
      <c r="Q2" s="148"/>
      <c r="R2" s="149"/>
    </row>
    <row r="3" spans="1:19" s="8" customFormat="1" ht="35.25" customHeight="1">
      <c r="A3" s="4"/>
      <c r="B3" s="107" t="s">
        <v>9</v>
      </c>
      <c r="C3" s="107"/>
      <c r="D3" s="107"/>
      <c r="E3" s="106" t="s">
        <v>1</v>
      </c>
      <c r="F3" s="106"/>
      <c r="N3" s="10" t="s">
        <v>29</v>
      </c>
      <c r="O3" s="11"/>
      <c r="P3" s="12">
        <f>+O7</f>
        <v>16569.98</v>
      </c>
      <c r="Q3" s="150">
        <f>P11</f>
        <v>265.47000000000003</v>
      </c>
      <c r="R3" s="151">
        <f>Q11</f>
        <v>171.2</v>
      </c>
    </row>
    <row r="4" spans="1:19" s="8" customFormat="1" ht="35.25" customHeight="1" thickBot="1">
      <c r="A4" s="4"/>
      <c r="E4" s="14"/>
      <c r="F4" s="14"/>
      <c r="G4" s="10" t="s">
        <v>26</v>
      </c>
      <c r="H4" s="21">
        <v>1</v>
      </c>
      <c r="I4" s="15"/>
      <c r="J4" s="15"/>
      <c r="K4" s="15"/>
      <c r="L4" s="2"/>
      <c r="M4" s="2"/>
      <c r="N4" s="16"/>
      <c r="O4" s="17"/>
      <c r="P4" s="18"/>
      <c r="Q4" s="150"/>
      <c r="R4" s="151"/>
    </row>
    <row r="5" spans="1:19" s="8" customFormat="1" ht="46.5" customHeight="1" thickTop="1" thickBot="1">
      <c r="A5" s="4"/>
      <c r="B5" s="19" t="s">
        <v>10</v>
      </c>
      <c r="C5" s="54"/>
      <c r="D5" s="20"/>
      <c r="E5" s="51">
        <v>2</v>
      </c>
      <c r="F5" s="14"/>
      <c r="G5" s="77" t="s">
        <v>43</v>
      </c>
      <c r="H5" s="21">
        <v>1.1100000000000001</v>
      </c>
      <c r="N5" s="110" t="s">
        <v>31</v>
      </c>
      <c r="O5" s="110"/>
      <c r="P5" s="22">
        <f>P1-P2-P3</f>
        <v>1060</v>
      </c>
      <c r="Q5" s="150">
        <f>Q1-Q3</f>
        <v>17</v>
      </c>
      <c r="R5" s="151">
        <f>R1-R3</f>
        <v>10.409999999999997</v>
      </c>
    </row>
    <row r="6" spans="1:19" s="8" customFormat="1" ht="43.5" customHeight="1" thickTop="1" thickBot="1">
      <c r="A6" s="4"/>
      <c r="B6" s="147" t="s">
        <v>62</v>
      </c>
      <c r="C6" s="23"/>
      <c r="D6" s="23"/>
      <c r="E6" s="14"/>
      <c r="F6" s="14"/>
      <c r="G6" s="77" t="s">
        <v>44</v>
      </c>
      <c r="H6" s="24">
        <v>11.11</v>
      </c>
      <c r="R6" s="13"/>
      <c r="S6" s="14"/>
    </row>
    <row r="7" spans="1:19" s="8" customFormat="1" ht="27" customHeight="1" thickBot="1">
      <c r="A7" s="47"/>
      <c r="B7" s="48"/>
      <c r="C7" s="48"/>
      <c r="D7" s="49" t="s">
        <v>38</v>
      </c>
      <c r="E7" s="113" t="s">
        <v>12</v>
      </c>
      <c r="F7" s="114"/>
      <c r="G7" s="25">
        <f>SUM(G11:G18)</f>
        <v>0</v>
      </c>
      <c r="H7" s="25">
        <f>SUM(H11:H18)</f>
        <v>0</v>
      </c>
      <c r="I7" s="56">
        <f>SUM(I11:I18)</f>
        <v>0</v>
      </c>
      <c r="J7" s="60">
        <f>SUM(J11:J18)</f>
        <v>0</v>
      </c>
      <c r="K7" s="57">
        <f>SUM(K11:K18)</f>
        <v>1060</v>
      </c>
      <c r="L7" s="57">
        <f>SUM(L11:L18)</f>
        <v>16569.98</v>
      </c>
      <c r="M7" s="57">
        <f>SUM(M11:M18)</f>
        <v>0</v>
      </c>
      <c r="N7" s="57">
        <f>SUM(N11:N18)</f>
        <v>17629.98</v>
      </c>
      <c r="O7" s="58">
        <f>SUM(O11:O18)</f>
        <v>16569.98</v>
      </c>
      <c r="P7" s="13"/>
    </row>
    <row r="8" spans="1:19" ht="36" customHeight="1" thickTop="1" thickBot="1">
      <c r="A8" s="121"/>
      <c r="B8" s="55"/>
      <c r="C8" s="123" t="s">
        <v>24</v>
      </c>
      <c r="D8" s="126" t="s">
        <v>17</v>
      </c>
      <c r="E8" s="127" t="s">
        <v>13</v>
      </c>
      <c r="F8" s="128" t="s">
        <v>41</v>
      </c>
      <c r="G8" s="117" t="s">
        <v>14</v>
      </c>
      <c r="H8" s="118" t="s">
        <v>15</v>
      </c>
      <c r="I8" s="103" t="s">
        <v>16</v>
      </c>
      <c r="J8" s="103" t="s">
        <v>18</v>
      </c>
      <c r="K8" s="103" t="s">
        <v>19</v>
      </c>
      <c r="L8" s="111" t="s">
        <v>20</v>
      </c>
      <c r="M8" s="112"/>
      <c r="N8" s="115" t="s">
        <v>22</v>
      </c>
      <c r="O8" s="101" t="s">
        <v>23</v>
      </c>
      <c r="P8" s="129" t="s">
        <v>42</v>
      </c>
      <c r="Q8" s="129" t="s">
        <v>64</v>
      </c>
      <c r="R8" s="2"/>
    </row>
    <row r="9" spans="1:19" ht="36" customHeight="1" thickTop="1" thickBot="1">
      <c r="A9" s="122"/>
      <c r="B9" s="55" t="s">
        <v>11</v>
      </c>
      <c r="C9" s="124"/>
      <c r="D9" s="127"/>
      <c r="E9" s="127"/>
      <c r="F9" s="128"/>
      <c r="G9" s="117"/>
      <c r="H9" s="119"/>
      <c r="I9" s="104" t="s">
        <v>4</v>
      </c>
      <c r="J9" s="104"/>
      <c r="K9" s="104" t="s">
        <v>3</v>
      </c>
      <c r="L9" s="103" t="s">
        <v>21</v>
      </c>
      <c r="M9" s="108" t="s">
        <v>25</v>
      </c>
      <c r="N9" s="116"/>
      <c r="O9" s="102"/>
      <c r="P9" s="130"/>
      <c r="Q9" s="130"/>
      <c r="R9" s="2"/>
    </row>
    <row r="10" spans="1:19" ht="37.5" customHeight="1" thickTop="1" thickBot="1">
      <c r="A10" s="122"/>
      <c r="B10" s="50"/>
      <c r="C10" s="125"/>
      <c r="D10" s="127"/>
      <c r="E10" s="127"/>
      <c r="F10" s="128"/>
      <c r="G10" s="26" t="s">
        <v>0</v>
      </c>
      <c r="H10" s="120"/>
      <c r="I10" s="104"/>
      <c r="J10" s="104"/>
      <c r="K10" s="104"/>
      <c r="L10" s="104"/>
      <c r="M10" s="109"/>
      <c r="N10" s="116"/>
      <c r="O10" s="102"/>
      <c r="P10" s="131"/>
      <c r="Q10" s="131"/>
      <c r="R10" s="2"/>
    </row>
    <row r="11" spans="1:19" ht="30" customHeight="1" thickTop="1">
      <c r="A11" s="27">
        <v>1</v>
      </c>
      <c r="B11" s="42">
        <v>41900</v>
      </c>
      <c r="C11" s="29" t="s">
        <v>49</v>
      </c>
      <c r="D11" s="29" t="s">
        <v>63</v>
      </c>
      <c r="E11" s="59"/>
      <c r="F11" s="59"/>
      <c r="G11" s="73"/>
      <c r="H11" s="75">
        <f>IF($E$3="si",($H$5/$H$6*G11),IF($E$3="no",G11*$H$4,0))</f>
        <v>0</v>
      </c>
      <c r="I11" s="61"/>
      <c r="J11" s="61"/>
      <c r="K11" s="30"/>
      <c r="L11" s="31">
        <v>16569.98</v>
      </c>
      <c r="M11" s="33"/>
      <c r="N11" s="35">
        <f t="shared" ref="N11:N18" si="0">SUM(H11:M11)</f>
        <v>16569.98</v>
      </c>
      <c r="O11" s="36">
        <v>16569.98</v>
      </c>
      <c r="P11" s="96">
        <v>265.47000000000003</v>
      </c>
      <c r="Q11" s="96">
        <v>171.2</v>
      </c>
      <c r="R11" s="2"/>
    </row>
    <row r="12" spans="1:19" ht="30" customHeight="1">
      <c r="A12" s="37">
        <v>2</v>
      </c>
      <c r="B12" s="42">
        <v>41899</v>
      </c>
      <c r="C12" s="29" t="s">
        <v>49</v>
      </c>
      <c r="D12" s="39" t="s">
        <v>56</v>
      </c>
      <c r="E12" s="59"/>
      <c r="F12" s="59"/>
      <c r="G12" s="74"/>
      <c r="H12" s="75">
        <f>IF($E$3="si",($H$5/$H$6*G12),IF($E$3="no",G12*$H$4,0))</f>
        <v>0</v>
      </c>
      <c r="I12" s="61"/>
      <c r="J12" s="61"/>
      <c r="K12" s="30">
        <v>1060</v>
      </c>
      <c r="L12" s="31"/>
      <c r="M12" s="33"/>
      <c r="N12" s="35">
        <f t="shared" si="0"/>
        <v>1060</v>
      </c>
      <c r="O12" s="38"/>
      <c r="P12" s="96">
        <v>17</v>
      </c>
      <c r="Q12" s="96">
        <v>10.41</v>
      </c>
      <c r="R12" s="2"/>
    </row>
    <row r="13" spans="1:19" ht="30" customHeight="1">
      <c r="A13" s="37">
        <v>3</v>
      </c>
      <c r="B13" s="28"/>
      <c r="C13" s="29"/>
      <c r="D13" s="29"/>
      <c r="E13" s="59"/>
      <c r="F13" s="59"/>
      <c r="G13" s="74"/>
      <c r="H13" s="75">
        <f t="shared" ref="H13:H18" si="1">IF($E$3="si",($H$5/$H$6*G13),IF($E$3="no",G13*$H$4,0))</f>
        <v>0</v>
      </c>
      <c r="I13" s="61"/>
      <c r="J13" s="61"/>
      <c r="K13" s="30"/>
      <c r="L13" s="31"/>
      <c r="M13" s="33"/>
      <c r="N13" s="35">
        <f t="shared" si="0"/>
        <v>0</v>
      </c>
      <c r="O13" s="38"/>
      <c r="P13" s="98"/>
      <c r="Q13" s="98"/>
      <c r="R13" s="2"/>
    </row>
    <row r="14" spans="1:19" ht="30" customHeight="1">
      <c r="A14" s="37">
        <v>4</v>
      </c>
      <c r="B14" s="28"/>
      <c r="C14" s="29"/>
      <c r="D14" s="29"/>
      <c r="E14" s="59"/>
      <c r="F14" s="59"/>
      <c r="G14" s="74"/>
      <c r="H14" s="75">
        <f t="shared" si="1"/>
        <v>0</v>
      </c>
      <c r="I14" s="61"/>
      <c r="J14" s="61"/>
      <c r="K14" s="30"/>
      <c r="L14" s="31"/>
      <c r="M14" s="33"/>
      <c r="N14" s="35">
        <f t="shared" si="0"/>
        <v>0</v>
      </c>
      <c r="O14" s="38"/>
      <c r="P14" s="98"/>
      <c r="Q14" s="98"/>
      <c r="R14" s="2"/>
    </row>
    <row r="15" spans="1:19" ht="30" customHeight="1">
      <c r="A15" s="37">
        <v>5</v>
      </c>
      <c r="B15" s="28"/>
      <c r="C15" s="29"/>
      <c r="D15" s="29"/>
      <c r="E15" s="59"/>
      <c r="F15" s="59"/>
      <c r="G15" s="74"/>
      <c r="H15" s="75">
        <f t="shared" si="1"/>
        <v>0</v>
      </c>
      <c r="I15" s="61"/>
      <c r="J15" s="61"/>
      <c r="K15" s="30"/>
      <c r="L15" s="31"/>
      <c r="M15" s="33"/>
      <c r="N15" s="35">
        <f t="shared" si="0"/>
        <v>0</v>
      </c>
      <c r="O15" s="38"/>
      <c r="P15" s="98"/>
      <c r="Q15" s="98"/>
      <c r="R15" s="2"/>
    </row>
    <row r="16" spans="1:19" ht="30" customHeight="1">
      <c r="A16" s="37">
        <v>6</v>
      </c>
      <c r="B16" s="28"/>
      <c r="C16" s="29"/>
      <c r="D16" s="29"/>
      <c r="E16" s="59"/>
      <c r="F16" s="59"/>
      <c r="G16" s="74"/>
      <c r="H16" s="75">
        <f t="shared" si="1"/>
        <v>0</v>
      </c>
      <c r="I16" s="61"/>
      <c r="J16" s="61"/>
      <c r="K16" s="30"/>
      <c r="L16" s="31"/>
      <c r="M16" s="33"/>
      <c r="N16" s="35">
        <f t="shared" si="0"/>
        <v>0</v>
      </c>
      <c r="O16" s="38"/>
      <c r="P16" s="98"/>
      <c r="Q16" s="98"/>
      <c r="R16" s="2"/>
    </row>
    <row r="17" spans="1:18" ht="30" customHeight="1">
      <c r="A17" s="37">
        <v>7</v>
      </c>
      <c r="B17" s="28"/>
      <c r="C17" s="29"/>
      <c r="D17" s="29"/>
      <c r="E17" s="59"/>
      <c r="F17" s="59"/>
      <c r="G17" s="74"/>
      <c r="H17" s="75">
        <f t="shared" si="1"/>
        <v>0</v>
      </c>
      <c r="I17" s="61"/>
      <c r="J17" s="61"/>
      <c r="K17" s="30"/>
      <c r="L17" s="31"/>
      <c r="M17" s="33"/>
      <c r="N17" s="35">
        <f t="shared" si="0"/>
        <v>0</v>
      </c>
      <c r="O17" s="38"/>
      <c r="P17" s="98"/>
      <c r="Q17" s="98"/>
      <c r="R17" s="2"/>
    </row>
    <row r="18" spans="1:18" ht="30" customHeight="1">
      <c r="A18" s="37">
        <v>8</v>
      </c>
      <c r="B18" s="28"/>
      <c r="C18" s="29"/>
      <c r="D18" s="29"/>
      <c r="E18" s="59"/>
      <c r="F18" s="59"/>
      <c r="G18" s="74"/>
      <c r="H18" s="75">
        <f t="shared" si="1"/>
        <v>0</v>
      </c>
      <c r="I18" s="61"/>
      <c r="J18" s="61"/>
      <c r="K18" s="30"/>
      <c r="L18" s="31"/>
      <c r="M18" s="31"/>
      <c r="N18" s="35">
        <f t="shared" si="0"/>
        <v>0</v>
      </c>
      <c r="O18" s="38"/>
      <c r="P18" s="98"/>
      <c r="Q18" s="98"/>
      <c r="R18" s="2"/>
    </row>
    <row r="19" spans="1:18">
      <c r="P19" s="99"/>
    </row>
    <row r="20" spans="1:18">
      <c r="A20" s="52"/>
      <c r="B20" s="53"/>
      <c r="C20" s="53"/>
      <c r="D20" s="53"/>
      <c r="E20" s="53"/>
      <c r="F20" s="53"/>
      <c r="G20" s="53"/>
      <c r="H20" s="53"/>
      <c r="I20" s="53"/>
      <c r="J20" s="76"/>
      <c r="K20" s="76"/>
      <c r="L20" s="53"/>
      <c r="M20" s="53"/>
      <c r="N20" s="53"/>
      <c r="O20" s="53"/>
      <c r="P20" s="100"/>
      <c r="Q20" s="3"/>
    </row>
    <row r="21" spans="1:18">
      <c r="A21" s="63"/>
      <c r="B21" s="64"/>
      <c r="C21" s="65"/>
      <c r="D21" s="66"/>
      <c r="E21" s="66"/>
      <c r="F21" s="67"/>
      <c r="G21" s="68"/>
      <c r="H21" s="69"/>
      <c r="I21" s="70"/>
      <c r="J21" s="76"/>
      <c r="K21" s="76"/>
      <c r="L21" s="70"/>
      <c r="M21" s="70"/>
      <c r="N21" s="71"/>
      <c r="O21" s="72"/>
      <c r="P21" s="76"/>
      <c r="Q21" s="3"/>
    </row>
    <row r="22" spans="1:18">
      <c r="A22" s="52"/>
      <c r="B22" s="62" t="s">
        <v>33</v>
      </c>
      <c r="C22" s="62"/>
      <c r="D22" s="62"/>
      <c r="E22" s="53"/>
      <c r="F22" s="53"/>
      <c r="G22" s="62" t="s">
        <v>34</v>
      </c>
      <c r="H22" s="62"/>
      <c r="I22" s="62"/>
      <c r="J22" s="76"/>
      <c r="K22" s="76"/>
      <c r="L22" s="62" t="s">
        <v>35</v>
      </c>
      <c r="M22" s="62"/>
      <c r="N22" s="62"/>
      <c r="O22" s="53"/>
      <c r="P22" s="76"/>
      <c r="Q22" s="3"/>
    </row>
    <row r="23" spans="1:18">
      <c r="A23" s="52"/>
      <c r="B23" s="53"/>
      <c r="C23" s="53"/>
      <c r="D23" s="53"/>
      <c r="E23" s="53"/>
      <c r="F23" s="53"/>
      <c r="G23" s="53"/>
      <c r="H23" s="53"/>
      <c r="I23" s="53"/>
      <c r="J23" s="76"/>
      <c r="K23" s="76"/>
      <c r="L23" s="53"/>
      <c r="M23" s="53"/>
      <c r="N23" s="53"/>
      <c r="O23" s="53"/>
      <c r="P23" s="76"/>
      <c r="Q23" s="3"/>
    </row>
    <row r="24" spans="1:18">
      <c r="A24" s="52"/>
      <c r="B24" s="53"/>
      <c r="C24" s="53"/>
      <c r="D24" s="53"/>
      <c r="E24" s="53"/>
      <c r="F24" s="53"/>
      <c r="G24" s="53"/>
      <c r="H24" s="53"/>
      <c r="I24" s="53"/>
      <c r="J24" s="76"/>
      <c r="K24" s="76"/>
      <c r="L24" s="53"/>
      <c r="M24" s="53"/>
      <c r="N24" s="53"/>
      <c r="O24" s="53"/>
      <c r="P24" s="76"/>
      <c r="Q24" s="3"/>
    </row>
  </sheetData>
  <mergeCells count="25">
    <mergeCell ref="P8:P10"/>
    <mergeCell ref="Q8:Q10"/>
    <mergeCell ref="G8:G9"/>
    <mergeCell ref="H8:H10"/>
    <mergeCell ref="A8:A10"/>
    <mergeCell ref="C8:C10"/>
    <mergeCell ref="D8:D10"/>
    <mergeCell ref="E8:E10"/>
    <mergeCell ref="F8:F10"/>
    <mergeCell ref="O8:O10"/>
    <mergeCell ref="J8:J10"/>
    <mergeCell ref="B1:D1"/>
    <mergeCell ref="E1:F1"/>
    <mergeCell ref="B2:D2"/>
    <mergeCell ref="E2:F2"/>
    <mergeCell ref="M9:M10"/>
    <mergeCell ref="N5:O5"/>
    <mergeCell ref="B3:D3"/>
    <mergeCell ref="E3:F3"/>
    <mergeCell ref="I8:I10"/>
    <mergeCell ref="L8:M8"/>
    <mergeCell ref="K8:K10"/>
    <mergeCell ref="E7:F7"/>
    <mergeCell ref="L9:L10"/>
    <mergeCell ref="N8:N10"/>
  </mergeCells>
  <phoneticPr fontId="0" type="noConversion"/>
  <conditionalFormatting sqref="M1">
    <cfRule type="cellIs" dxfId="1" priority="1" operator="notEqual">
      <formula>0</formula>
    </cfRule>
  </conditionalFormatting>
  <dataValidations xWindow="1027" yWindow="459" count="13">
    <dataValidation type="whole" operator="greaterThanOrEqual" allowBlank="1" showErrorMessage="1" errorTitle="Valore" error="Inserire un numero maggiore o uguale a 0 (zero)!" sqref="N21 N11:N18">
      <formula1>0</formula1>
      <formula2>0</formula2>
    </dataValidation>
    <dataValidation type="decimal" operator="greaterThanOrEqual" allowBlank="1" showErrorMessage="1" errorTitle="Valore" error="Inserire un numero maggiore o uguale a 0 (zero)!" sqref="H21:M21 L11:M18 K17:K18 H12:J18 H11:K11">
      <formula1>0</formula1>
      <formula2>0</formula2>
    </dataValidation>
    <dataValidation type="textLength" operator="greaterThan" allowBlank="1" showErrorMessage="1" sqref="D21:E21">
      <formula1>1</formula1>
      <formula2>0</formula2>
    </dataValidation>
    <dataValidation type="textLength" operator="greaterThan" sqref="F21">
      <formula1>1</formula1>
      <formula2>0</formula2>
    </dataValidation>
    <dataValidation type="date" operator="greaterThanOrEqual" showErrorMessage="1" errorTitle="Data" error="Inserire una data superiore al 1/11/2000" sqref="B21 B11:B12">
      <formula1>36831</formula1>
      <formula2>0</formula2>
    </dataValidation>
    <dataValidation type="textLength" operator="greaterThan" allowBlank="1" sqref="C21 D12">
      <formula1>1</formula1>
      <formula2>0</formula2>
    </dataValidation>
    <dataValidation allowBlank="1" showInputMessage="1" promptTitle="Areo, Nave, Treno" prompt="Vanno inserite le spese relative ai trasporti di questo tipo in modo cumulativo. Nel caso vengano prepagate non bisogna inserirle." sqref="H8">
      <formula1>0</formula1>
      <formula2>0</formula2>
    </dataValidation>
    <dataValidation allowBlank="1" promptTitle="Km percorsi" prompt="Inserire i km percorsi." sqref="G10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operator="greaterThan" showInputMessage="1" errorTitle="Data" error="Inserire un data a partire dal 1 Ottobre 2000." promptTitle="Data" prompt="Inserire la data delle Spese. NB: PER OGNI SCONTRINO UTILIZZARE UNA SOLA RIGA, eventualmente segnare la stessa data su più righe per più scontrini." sqref="B8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G1">
      <formula1>1</formula1>
      <formula2>0</formula2>
    </dataValidation>
    <dataValidation type="list" allowBlank="1" showInputMessage="1" showErrorMessage="1" sqref="E3:F3">
      <formula1>$Q$1:$Q$2</formula1>
    </dataValidation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scale="28" firstPageNumber="0" orientation="landscape" horizontalDpi="300" verticalDpi="300" r:id="rId1"/>
  <headerFooter alignWithMargins="0">
    <oddHeader>&amp;L&amp;"Gulim,Normale"&amp;36Hacking Team srl&amp;R&amp;"Gulim,Normale"&amp;28&amp;U   nota spese</oddHeader>
    <oddFooter>&amp;L&amp;"Gulim,Normale"&amp;24Firma Dipendente ___________________________________&amp;C&amp;"Gulim,Normale"&amp;24Firma Responsabile ___________________________________&amp;R&amp;"Gulim,Normale"&amp;28Pagina &amp;P di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R32"/>
  <sheetViews>
    <sheetView tabSelected="1" view="pageBreakPreview" topLeftCell="C1" zoomScale="60" zoomScaleNormal="50" workbookViewId="0">
      <selection activeCell="P21" sqref="P21"/>
    </sheetView>
  </sheetViews>
  <sheetFormatPr defaultRowHeight="18.75"/>
  <cols>
    <col min="1" max="1" width="6.7109375" style="1" customWidth="1"/>
    <col min="2" max="2" width="16.5703125" style="2" customWidth="1"/>
    <col min="3" max="3" width="27.7109375" style="2" customWidth="1"/>
    <col min="4" max="4" width="44.42578125" style="2" bestFit="1" customWidth="1"/>
    <col min="5" max="5" width="22.85546875" style="2" customWidth="1"/>
    <col min="6" max="6" width="42.85546875" style="2" customWidth="1"/>
    <col min="7" max="7" width="18.28515625" style="2" customWidth="1"/>
    <col min="8" max="8" width="26.42578125" style="2" customWidth="1"/>
    <col min="9" max="9" width="22.42578125" style="2" customWidth="1"/>
    <col min="10" max="11" width="25.85546875" style="2" customWidth="1"/>
    <col min="12" max="12" width="25.5703125" style="2" customWidth="1"/>
    <col min="13" max="13" width="19.85546875" style="2" customWidth="1"/>
    <col min="14" max="14" width="30.7109375" style="2" customWidth="1"/>
    <col min="15" max="15" width="27.28515625" style="2" customWidth="1"/>
    <col min="16" max="16" width="19.85546875" style="2" customWidth="1"/>
    <col min="17" max="17" width="19.85546875" style="3" hidden="1" customWidth="1"/>
    <col min="18" max="18" width="31.140625" style="2" customWidth="1"/>
    <col min="19" max="16384" width="9.140625" style="2"/>
  </cols>
  <sheetData>
    <row r="1" spans="1:18" s="8" customFormat="1" ht="65.25" customHeight="1">
      <c r="A1" s="4"/>
      <c r="B1" s="105" t="s">
        <v>32</v>
      </c>
      <c r="C1" s="105"/>
      <c r="D1" s="106" t="s">
        <v>46</v>
      </c>
      <c r="E1" s="106"/>
      <c r="F1" s="46">
        <v>41883</v>
      </c>
      <c r="G1" s="45" t="s">
        <v>65</v>
      </c>
      <c r="L1" s="8" t="s">
        <v>2</v>
      </c>
      <c r="M1" s="3">
        <f>+P1-N7</f>
        <v>0</v>
      </c>
      <c r="N1" s="5" t="s">
        <v>22</v>
      </c>
      <c r="O1" s="6"/>
      <c r="P1" s="78">
        <f>SUM(H7:M7)</f>
        <v>2328.1999999999998</v>
      </c>
      <c r="Q1" s="3" t="s">
        <v>36</v>
      </c>
      <c r="R1" s="149">
        <f>SUM(P11:P27)</f>
        <v>1429.8500000000001</v>
      </c>
    </row>
    <row r="2" spans="1:18" s="8" customFormat="1" ht="57.75" customHeight="1">
      <c r="A2" s="4"/>
      <c r="B2" s="107" t="s">
        <v>8</v>
      </c>
      <c r="C2" s="107"/>
      <c r="D2" s="106"/>
      <c r="E2" s="106"/>
      <c r="F2" s="9"/>
      <c r="G2" s="9"/>
      <c r="N2" s="10" t="s">
        <v>30</v>
      </c>
      <c r="O2" s="11"/>
      <c r="P2" s="12"/>
      <c r="Q2" s="3" t="s">
        <v>1</v>
      </c>
      <c r="R2" s="149"/>
    </row>
    <row r="3" spans="1:18" s="8" customFormat="1" ht="35.25" customHeight="1">
      <c r="A3" s="4"/>
      <c r="B3" s="107" t="s">
        <v>9</v>
      </c>
      <c r="C3" s="107"/>
      <c r="D3" s="106" t="s">
        <v>1</v>
      </c>
      <c r="E3" s="106"/>
      <c r="N3" s="10" t="s">
        <v>29</v>
      </c>
      <c r="O3" s="11"/>
      <c r="P3" s="79">
        <f>+O7</f>
        <v>789.43</v>
      </c>
      <c r="Q3" s="13"/>
      <c r="R3" s="149">
        <f>SUM(P11:P17,P20,P23:P24)</f>
        <v>499.37</v>
      </c>
    </row>
    <row r="4" spans="1:18" s="8" customFormat="1" ht="35.25" customHeight="1" thickBot="1">
      <c r="A4" s="4"/>
      <c r="D4" s="14"/>
      <c r="E4" s="14"/>
      <c r="F4" s="10" t="s">
        <v>26</v>
      </c>
      <c r="G4" s="80">
        <v>1</v>
      </c>
      <c r="H4" s="15"/>
      <c r="I4" s="15"/>
      <c r="J4" s="2"/>
      <c r="K4" s="2"/>
      <c r="L4" s="2"/>
      <c r="M4" s="2"/>
      <c r="N4" s="16"/>
      <c r="O4" s="17"/>
      <c r="P4" s="18"/>
      <c r="Q4" s="13"/>
      <c r="R4" s="149"/>
    </row>
    <row r="5" spans="1:18" s="8" customFormat="1" ht="43.5" customHeight="1" thickTop="1" thickBot="1">
      <c r="A5" s="4"/>
      <c r="B5" s="19" t="s">
        <v>10</v>
      </c>
      <c r="C5" s="20"/>
      <c r="D5" s="51">
        <v>15</v>
      </c>
      <c r="E5" s="14"/>
      <c r="F5" s="10" t="s">
        <v>27</v>
      </c>
      <c r="G5" s="80">
        <v>1.1100000000000001</v>
      </c>
      <c r="N5" s="110" t="s">
        <v>31</v>
      </c>
      <c r="O5" s="110"/>
      <c r="P5" s="81">
        <f>P1-P2-P3</f>
        <v>1538.77</v>
      </c>
      <c r="Q5" s="13"/>
      <c r="R5" s="149">
        <f>R1-R3</f>
        <v>930.48000000000013</v>
      </c>
    </row>
    <row r="6" spans="1:18" s="8" customFormat="1" ht="43.5" customHeight="1" thickTop="1" thickBot="1">
      <c r="A6" s="4"/>
      <c r="B6" s="82" t="s">
        <v>45</v>
      </c>
      <c r="C6" s="82"/>
      <c r="D6" s="14"/>
      <c r="E6" s="14"/>
      <c r="F6" s="10" t="s">
        <v>28</v>
      </c>
      <c r="G6" s="83">
        <v>11.11</v>
      </c>
      <c r="Q6" s="13"/>
    </row>
    <row r="7" spans="1:18" s="8" customFormat="1" ht="27" customHeight="1" thickTop="1" thickBot="1">
      <c r="A7" s="136" t="s">
        <v>38</v>
      </c>
      <c r="B7" s="137"/>
      <c r="C7" s="138"/>
      <c r="D7" s="139" t="s">
        <v>12</v>
      </c>
      <c r="E7" s="140"/>
      <c r="F7" s="140"/>
      <c r="G7" s="84">
        <f>SUM(G11:G27)</f>
        <v>0</v>
      </c>
      <c r="H7" s="85">
        <f>SUM(H11:H27)</f>
        <v>0</v>
      </c>
      <c r="I7" s="86">
        <f>SUM(I11:I27)</f>
        <v>0</v>
      </c>
      <c r="J7" s="86">
        <f>SUM(J11:J27)</f>
        <v>1654.27</v>
      </c>
      <c r="K7" s="86">
        <f>SUM(K11:K27)</f>
        <v>238.85</v>
      </c>
      <c r="L7" s="86">
        <f>SUM(L11:L27)</f>
        <v>0</v>
      </c>
      <c r="M7" s="87">
        <f>SUM(M11:M27)</f>
        <v>435.07999999999993</v>
      </c>
      <c r="N7" s="88">
        <f>SUM(N11:N27)</f>
        <v>2328.1999999999998</v>
      </c>
      <c r="O7" s="89">
        <f>SUM(O11:O27)</f>
        <v>789.43</v>
      </c>
    </row>
    <row r="8" spans="1:18" ht="36" customHeight="1" thickTop="1" thickBot="1">
      <c r="A8" s="122"/>
      <c r="B8" s="127" t="s">
        <v>11</v>
      </c>
      <c r="C8" s="127" t="s">
        <v>24</v>
      </c>
      <c r="D8" s="141" t="s">
        <v>17</v>
      </c>
      <c r="E8" s="127" t="s">
        <v>39</v>
      </c>
      <c r="F8" s="143" t="s">
        <v>40</v>
      </c>
      <c r="G8" s="144" t="s">
        <v>14</v>
      </c>
      <c r="H8" s="146" t="s">
        <v>15</v>
      </c>
      <c r="I8" s="104" t="s">
        <v>16</v>
      </c>
      <c r="J8" s="103" t="s">
        <v>18</v>
      </c>
      <c r="K8" s="103" t="s">
        <v>19</v>
      </c>
      <c r="L8" s="111" t="s">
        <v>20</v>
      </c>
      <c r="M8" s="112"/>
      <c r="N8" s="116" t="s">
        <v>22</v>
      </c>
      <c r="O8" s="102" t="s">
        <v>23</v>
      </c>
      <c r="P8" s="129" t="s">
        <v>64</v>
      </c>
      <c r="Q8" s="2"/>
    </row>
    <row r="9" spans="1:18" ht="36" customHeight="1" thickTop="1" thickBot="1">
      <c r="A9" s="122"/>
      <c r="B9" s="127" t="s">
        <v>37</v>
      </c>
      <c r="C9" s="127"/>
      <c r="D9" s="142"/>
      <c r="E9" s="127"/>
      <c r="F9" s="143"/>
      <c r="G9" s="145"/>
      <c r="H9" s="146" t="s">
        <v>4</v>
      </c>
      <c r="I9" s="104" t="s">
        <v>4</v>
      </c>
      <c r="J9" s="104"/>
      <c r="K9" s="104" t="s">
        <v>3</v>
      </c>
      <c r="L9" s="132" t="s">
        <v>21</v>
      </c>
      <c r="M9" s="134" t="s">
        <v>25</v>
      </c>
      <c r="N9" s="116"/>
      <c r="O9" s="102"/>
      <c r="P9" s="130"/>
      <c r="Q9" s="2"/>
    </row>
    <row r="10" spans="1:18" ht="37.5" customHeight="1" thickTop="1" thickBot="1">
      <c r="A10" s="122"/>
      <c r="B10" s="127"/>
      <c r="C10" s="127"/>
      <c r="D10" s="142"/>
      <c r="E10" s="127"/>
      <c r="F10" s="143"/>
      <c r="G10" s="90" t="s">
        <v>0</v>
      </c>
      <c r="H10" s="146"/>
      <c r="I10" s="104"/>
      <c r="J10" s="104"/>
      <c r="K10" s="104"/>
      <c r="L10" s="133"/>
      <c r="M10" s="135"/>
      <c r="N10" s="116"/>
      <c r="O10" s="102"/>
      <c r="P10" s="131"/>
      <c r="Q10" s="2"/>
    </row>
    <row r="11" spans="1:18" ht="30" customHeight="1" thickTop="1">
      <c r="A11" s="27">
        <v>1</v>
      </c>
      <c r="B11" s="42">
        <v>41898</v>
      </c>
      <c r="C11" s="29" t="s">
        <v>50</v>
      </c>
      <c r="D11" s="91" t="s">
        <v>47</v>
      </c>
      <c r="E11" s="91"/>
      <c r="F11" s="92"/>
      <c r="G11" s="93"/>
      <c r="H11" s="94">
        <f>IF($D$3="si",($G$5/$G$6*G11),IF($D$3="no",G11*$G$4,0))</f>
        <v>0</v>
      </c>
      <c r="I11" s="30"/>
      <c r="J11" s="31"/>
      <c r="K11" s="95"/>
      <c r="L11" s="95"/>
      <c r="M11" s="34">
        <v>25.3</v>
      </c>
      <c r="N11" s="35">
        <f>SUM(H11:M11)</f>
        <v>25.3</v>
      </c>
      <c r="O11" s="36">
        <v>25.3</v>
      </c>
      <c r="P11" s="96">
        <v>15.94</v>
      </c>
      <c r="Q11" s="2"/>
    </row>
    <row r="12" spans="1:18" ht="30" customHeight="1">
      <c r="A12" s="37">
        <v>2</v>
      </c>
      <c r="B12" s="42">
        <v>41898</v>
      </c>
      <c r="C12" s="39" t="s">
        <v>50</v>
      </c>
      <c r="D12" s="91" t="s">
        <v>51</v>
      </c>
      <c r="E12" s="91"/>
      <c r="F12" s="92"/>
      <c r="G12" s="97"/>
      <c r="H12" s="94">
        <f>IF($D$3="si",($G$5/$G$6*G12),IF($D$3="no",G12*$G$4,0))</f>
        <v>0</v>
      </c>
      <c r="I12" s="30"/>
      <c r="J12" s="31"/>
      <c r="K12" s="95">
        <v>9.25</v>
      </c>
      <c r="L12" s="33"/>
      <c r="M12" s="34"/>
      <c r="N12" s="35">
        <f>SUM(H12:M12)</f>
        <v>9.25</v>
      </c>
      <c r="O12" s="38">
        <v>9.25</v>
      </c>
      <c r="P12" s="96">
        <v>5.83</v>
      </c>
      <c r="Q12" s="2"/>
    </row>
    <row r="13" spans="1:18" ht="30" customHeight="1">
      <c r="A13" s="37">
        <v>3</v>
      </c>
      <c r="B13" s="28">
        <v>41901</v>
      </c>
      <c r="C13" s="29" t="s">
        <v>50</v>
      </c>
      <c r="D13" s="91" t="s">
        <v>48</v>
      </c>
      <c r="E13" s="91"/>
      <c r="F13" s="92"/>
      <c r="G13" s="97"/>
      <c r="H13" s="94">
        <f t="shared" ref="H13:H27" si="0">IF($D$3="si",($G$5/$G$6*G13),IF($D$3="no",G13*$G$4,0))</f>
        <v>0</v>
      </c>
      <c r="I13" s="30"/>
      <c r="J13" s="31"/>
      <c r="K13" s="95"/>
      <c r="L13" s="33"/>
      <c r="M13" s="34">
        <v>6.4</v>
      </c>
      <c r="N13" s="35">
        <f t="shared" ref="N13:N27" si="1">SUM(H13:M13)</f>
        <v>6.4</v>
      </c>
      <c r="O13" s="38">
        <v>6.4</v>
      </c>
      <c r="P13" s="98">
        <v>4.04</v>
      </c>
      <c r="Q13" s="2"/>
    </row>
    <row r="14" spans="1:18" ht="30" customHeight="1">
      <c r="A14" s="37">
        <v>4</v>
      </c>
      <c r="B14" s="28">
        <v>41892</v>
      </c>
      <c r="C14" s="29" t="s">
        <v>52</v>
      </c>
      <c r="D14" s="91" t="s">
        <v>53</v>
      </c>
      <c r="E14" s="91"/>
      <c r="F14" s="92"/>
      <c r="G14" s="97"/>
      <c r="H14" s="94">
        <f t="shared" si="0"/>
        <v>0</v>
      </c>
      <c r="I14" s="30"/>
      <c r="J14" s="31"/>
      <c r="K14" s="95"/>
      <c r="L14" s="33"/>
      <c r="M14" s="34">
        <v>251.88</v>
      </c>
      <c r="N14" s="35">
        <f t="shared" si="1"/>
        <v>251.88</v>
      </c>
      <c r="O14" s="38">
        <v>251.88</v>
      </c>
      <c r="P14" s="98">
        <v>159.28</v>
      </c>
      <c r="Q14" s="2"/>
    </row>
    <row r="15" spans="1:18" ht="30" customHeight="1">
      <c r="A15" s="37">
        <v>5</v>
      </c>
      <c r="B15" s="28">
        <v>41904</v>
      </c>
      <c r="C15" s="2" t="s">
        <v>54</v>
      </c>
      <c r="D15" s="29" t="s">
        <v>55</v>
      </c>
      <c r="E15" s="91"/>
      <c r="F15" s="92"/>
      <c r="G15" s="97"/>
      <c r="H15" s="94">
        <f t="shared" si="0"/>
        <v>0</v>
      </c>
      <c r="I15" s="30"/>
      <c r="J15" s="31"/>
      <c r="K15" s="95">
        <v>229.6</v>
      </c>
      <c r="L15" s="33"/>
      <c r="M15" s="34"/>
      <c r="N15" s="35">
        <f t="shared" si="1"/>
        <v>229.6</v>
      </c>
      <c r="O15" s="38">
        <v>229.6</v>
      </c>
      <c r="P15" s="98">
        <v>145.35</v>
      </c>
      <c r="Q15" s="2"/>
    </row>
    <row r="16" spans="1:18" ht="30" customHeight="1">
      <c r="A16" s="37">
        <v>6</v>
      </c>
      <c r="B16" s="28">
        <v>41901</v>
      </c>
      <c r="C16" s="2" t="s">
        <v>50</v>
      </c>
      <c r="D16" s="29" t="s">
        <v>57</v>
      </c>
      <c r="E16" s="91"/>
      <c r="F16" s="92"/>
      <c r="G16" s="97"/>
      <c r="H16" s="94">
        <f t="shared" si="0"/>
        <v>0</v>
      </c>
      <c r="I16" s="30"/>
      <c r="J16" s="31">
        <v>66</v>
      </c>
      <c r="K16" s="95"/>
      <c r="L16" s="33"/>
      <c r="M16" s="34"/>
      <c r="N16" s="35">
        <f t="shared" si="1"/>
        <v>66</v>
      </c>
      <c r="O16" s="38">
        <v>66</v>
      </c>
      <c r="P16" s="98">
        <v>41.71</v>
      </c>
      <c r="Q16" s="2"/>
    </row>
    <row r="17" spans="1:17" ht="30" customHeight="1">
      <c r="A17" s="37">
        <v>7</v>
      </c>
      <c r="B17" s="28">
        <v>41898</v>
      </c>
      <c r="C17" s="39" t="s">
        <v>50</v>
      </c>
      <c r="D17" s="91" t="s">
        <v>57</v>
      </c>
      <c r="E17" s="91"/>
      <c r="F17" s="40"/>
      <c r="G17" s="97"/>
      <c r="H17" s="94">
        <f t="shared" si="0"/>
        <v>0</v>
      </c>
      <c r="I17" s="30"/>
      <c r="J17" s="31">
        <v>49.5</v>
      </c>
      <c r="K17" s="95"/>
      <c r="L17" s="33"/>
      <c r="M17" s="34"/>
      <c r="N17" s="35">
        <f t="shared" si="1"/>
        <v>49.5</v>
      </c>
      <c r="O17" s="38">
        <v>49.5</v>
      </c>
      <c r="P17" s="98">
        <v>31.21</v>
      </c>
      <c r="Q17" s="2"/>
    </row>
    <row r="18" spans="1:17" ht="30" customHeight="1">
      <c r="A18" s="37">
        <v>8</v>
      </c>
      <c r="B18" s="28">
        <v>41916</v>
      </c>
      <c r="C18" s="39" t="s">
        <v>58</v>
      </c>
      <c r="D18" s="91" t="s">
        <v>59</v>
      </c>
      <c r="E18" s="91"/>
      <c r="F18" s="40"/>
      <c r="G18" s="97"/>
      <c r="H18" s="94">
        <f t="shared" si="0"/>
        <v>0</v>
      </c>
      <c r="I18" s="30"/>
      <c r="J18" s="31">
        <v>550.6</v>
      </c>
      <c r="K18" s="95"/>
      <c r="L18" s="33"/>
      <c r="M18" s="34"/>
      <c r="N18" s="35">
        <f t="shared" si="1"/>
        <v>550.6</v>
      </c>
      <c r="O18" s="38"/>
      <c r="P18" s="98">
        <v>342.33</v>
      </c>
      <c r="Q18" s="2"/>
    </row>
    <row r="19" spans="1:17" ht="30" customHeight="1">
      <c r="A19" s="37">
        <v>9</v>
      </c>
      <c r="B19" s="28">
        <v>41906</v>
      </c>
      <c r="C19" s="39" t="s">
        <v>66</v>
      </c>
      <c r="D19" s="91" t="s">
        <v>70</v>
      </c>
      <c r="E19" s="91"/>
      <c r="F19" s="39"/>
      <c r="G19" s="97"/>
      <c r="H19" s="94">
        <f t="shared" si="0"/>
        <v>0</v>
      </c>
      <c r="I19" s="31"/>
      <c r="J19" s="31">
        <v>6.05</v>
      </c>
      <c r="K19" s="95"/>
      <c r="L19" s="33"/>
      <c r="M19" s="34"/>
      <c r="N19" s="35">
        <f t="shared" si="1"/>
        <v>6.05</v>
      </c>
      <c r="O19" s="38"/>
      <c r="P19" s="98">
        <v>3.71</v>
      </c>
      <c r="Q19" s="2"/>
    </row>
    <row r="20" spans="1:17" ht="30" customHeight="1">
      <c r="A20" s="37">
        <v>10</v>
      </c>
      <c r="B20" s="42">
        <v>41905</v>
      </c>
      <c r="C20" s="39" t="s">
        <v>66</v>
      </c>
      <c r="D20" s="44" t="s">
        <v>71</v>
      </c>
      <c r="E20" s="40"/>
      <c r="F20" s="41"/>
      <c r="G20" s="97"/>
      <c r="H20" s="94">
        <f t="shared" si="0"/>
        <v>0</v>
      </c>
      <c r="I20" s="43"/>
      <c r="J20" s="32"/>
      <c r="K20" s="33"/>
      <c r="L20" s="33"/>
      <c r="M20" s="34">
        <v>114.1</v>
      </c>
      <c r="N20" s="35">
        <f t="shared" si="1"/>
        <v>114.1</v>
      </c>
      <c r="O20" s="38">
        <v>114.1</v>
      </c>
      <c r="P20" s="98">
        <v>72.180000000000007</v>
      </c>
      <c r="Q20" s="2"/>
    </row>
    <row r="21" spans="1:17" ht="30" customHeight="1">
      <c r="A21" s="37">
        <v>11</v>
      </c>
      <c r="B21" s="28">
        <v>41921</v>
      </c>
      <c r="C21" s="39" t="s">
        <v>60</v>
      </c>
      <c r="D21" s="91" t="s">
        <v>59</v>
      </c>
      <c r="E21" s="91"/>
      <c r="F21" s="39"/>
      <c r="G21" s="97"/>
      <c r="H21" s="94">
        <f t="shared" si="0"/>
        <v>0</v>
      </c>
      <c r="I21" s="30"/>
      <c r="J21" s="32">
        <v>968.08</v>
      </c>
      <c r="K21" s="33"/>
      <c r="L21" s="33"/>
      <c r="M21" s="34"/>
      <c r="N21" s="35">
        <f t="shared" si="1"/>
        <v>968.08</v>
      </c>
      <c r="O21" s="38"/>
      <c r="P21" s="98">
        <v>575.82000000000005</v>
      </c>
      <c r="Q21" s="2"/>
    </row>
    <row r="22" spans="1:17" ht="30" customHeight="1">
      <c r="A22" s="37">
        <v>12</v>
      </c>
      <c r="B22" s="42">
        <v>41905</v>
      </c>
      <c r="C22" s="39" t="s">
        <v>66</v>
      </c>
      <c r="D22" s="44" t="s">
        <v>67</v>
      </c>
      <c r="E22" s="40"/>
      <c r="F22" s="41"/>
      <c r="G22" s="97"/>
      <c r="H22" s="94">
        <f t="shared" si="0"/>
        <v>0</v>
      </c>
      <c r="I22" s="43"/>
      <c r="J22" s="32">
        <v>7.6</v>
      </c>
      <c r="K22" s="33"/>
      <c r="L22" s="33"/>
      <c r="M22" s="34"/>
      <c r="N22" s="35">
        <f t="shared" si="1"/>
        <v>7.6</v>
      </c>
      <c r="O22" s="38"/>
      <c r="P22" s="98">
        <v>4.67</v>
      </c>
      <c r="Q22" s="2"/>
    </row>
    <row r="23" spans="1:17" ht="30" customHeight="1">
      <c r="A23" s="37">
        <v>13</v>
      </c>
      <c r="B23" s="42">
        <v>41908</v>
      </c>
      <c r="C23" s="39" t="s">
        <v>66</v>
      </c>
      <c r="D23" s="44" t="s">
        <v>68</v>
      </c>
      <c r="E23" s="40"/>
      <c r="F23" s="41"/>
      <c r="G23" s="97"/>
      <c r="H23" s="94">
        <f t="shared" si="0"/>
        <v>0</v>
      </c>
      <c r="I23" s="43"/>
      <c r="J23" s="32"/>
      <c r="K23" s="33"/>
      <c r="L23" s="33"/>
      <c r="M23" s="34">
        <v>28.4</v>
      </c>
      <c r="N23" s="35">
        <f t="shared" si="1"/>
        <v>28.4</v>
      </c>
      <c r="O23" s="38">
        <v>28.4</v>
      </c>
      <c r="P23" s="98">
        <v>18.100000000000001</v>
      </c>
      <c r="Q23" s="2"/>
    </row>
    <row r="24" spans="1:17" ht="30" customHeight="1">
      <c r="A24" s="37">
        <v>14</v>
      </c>
      <c r="B24" s="42">
        <v>41908</v>
      </c>
      <c r="C24" s="39" t="s">
        <v>66</v>
      </c>
      <c r="D24" s="44" t="s">
        <v>69</v>
      </c>
      <c r="E24" s="40"/>
      <c r="F24" s="41"/>
      <c r="G24" s="97"/>
      <c r="H24" s="94">
        <f t="shared" si="0"/>
        <v>0</v>
      </c>
      <c r="I24" s="43"/>
      <c r="J24" s="32"/>
      <c r="K24" s="33"/>
      <c r="L24" s="33"/>
      <c r="M24" s="34">
        <v>9</v>
      </c>
      <c r="N24" s="35">
        <f t="shared" si="1"/>
        <v>9</v>
      </c>
      <c r="O24" s="38">
        <v>9</v>
      </c>
      <c r="P24" s="98">
        <v>5.73</v>
      </c>
      <c r="Q24" s="2"/>
    </row>
    <row r="25" spans="1:17" ht="30" customHeight="1">
      <c r="A25" s="37">
        <v>15</v>
      </c>
      <c r="B25" s="42">
        <v>41906</v>
      </c>
      <c r="C25" s="39" t="s">
        <v>66</v>
      </c>
      <c r="D25" s="44" t="s">
        <v>70</v>
      </c>
      <c r="E25" s="40"/>
      <c r="F25" s="41"/>
      <c r="G25" s="97"/>
      <c r="H25" s="94">
        <f t="shared" si="0"/>
        <v>0</v>
      </c>
      <c r="I25" s="43"/>
      <c r="J25" s="32">
        <v>6.44</v>
      </c>
      <c r="K25" s="33"/>
      <c r="L25" s="33"/>
      <c r="M25" s="34"/>
      <c r="N25" s="35">
        <f t="shared" si="1"/>
        <v>6.44</v>
      </c>
      <c r="O25" s="38"/>
      <c r="P25" s="98">
        <v>3.95</v>
      </c>
      <c r="Q25" s="2"/>
    </row>
    <row r="26" spans="1:17" ht="30" customHeight="1">
      <c r="A26" s="37">
        <v>16</v>
      </c>
      <c r="B26" s="28"/>
      <c r="C26" s="39"/>
      <c r="D26" s="91"/>
      <c r="E26" s="91"/>
      <c r="F26" s="39"/>
      <c r="G26" s="97"/>
      <c r="H26" s="94"/>
      <c r="I26" s="30"/>
      <c r="J26" s="152"/>
      <c r="K26" s="95"/>
      <c r="L26" s="33"/>
      <c r="M26" s="34"/>
      <c r="N26" s="35">
        <f t="shared" si="1"/>
        <v>0</v>
      </c>
      <c r="O26" s="38"/>
      <c r="P26" s="98"/>
      <c r="Q26" s="2"/>
    </row>
    <row r="27" spans="1:17" ht="30" customHeight="1">
      <c r="A27" s="37">
        <v>17</v>
      </c>
      <c r="B27" s="28"/>
      <c r="C27" s="39"/>
      <c r="D27" s="91"/>
      <c r="E27" s="91"/>
      <c r="F27" s="39"/>
      <c r="G27" s="97"/>
      <c r="H27" s="94">
        <f t="shared" si="0"/>
        <v>0</v>
      </c>
      <c r="I27" s="31"/>
      <c r="J27" s="31"/>
      <c r="K27" s="95"/>
      <c r="L27" s="33"/>
      <c r="M27" s="34"/>
      <c r="N27" s="35">
        <f t="shared" si="1"/>
        <v>0</v>
      </c>
      <c r="O27" s="38"/>
      <c r="P27" s="98"/>
      <c r="Q27" s="2"/>
    </row>
    <row r="28" spans="1:17">
      <c r="A28" s="52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Q28" s="2"/>
    </row>
    <row r="29" spans="1:17">
      <c r="A29" s="63"/>
      <c r="B29" s="64"/>
      <c r="C29" s="65"/>
      <c r="D29" s="66"/>
      <c r="E29" s="66"/>
      <c r="F29" s="67"/>
      <c r="G29" s="68"/>
      <c r="H29" s="69"/>
      <c r="I29" s="70"/>
      <c r="J29" s="70"/>
      <c r="K29" s="70"/>
      <c r="L29" s="70"/>
      <c r="M29" s="70"/>
      <c r="N29" s="71"/>
      <c r="O29" s="72"/>
      <c r="Q29" s="2"/>
    </row>
    <row r="30" spans="1:17">
      <c r="A30" s="52"/>
      <c r="B30" s="62" t="s">
        <v>5</v>
      </c>
      <c r="C30" s="62"/>
      <c r="D30" s="62"/>
      <c r="E30" s="53"/>
      <c r="F30" s="53"/>
      <c r="G30" s="62" t="s">
        <v>7</v>
      </c>
      <c r="H30" s="62"/>
      <c r="I30" s="62"/>
      <c r="J30" s="53"/>
      <c r="K30" s="53"/>
      <c r="L30" s="62" t="s">
        <v>6</v>
      </c>
      <c r="M30" s="62"/>
      <c r="N30" s="62"/>
      <c r="O30" s="53"/>
      <c r="Q30" s="2"/>
    </row>
    <row r="31" spans="1:17">
      <c r="A31" s="52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Q31" s="2"/>
    </row>
    <row r="32" spans="1:17">
      <c r="A32" s="52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Q32" s="2"/>
    </row>
  </sheetData>
  <mergeCells count="26">
    <mergeCell ref="B1:C1"/>
    <mergeCell ref="D1:E1"/>
    <mergeCell ref="B2:C2"/>
    <mergeCell ref="D2:E2"/>
    <mergeCell ref="B3:C3"/>
    <mergeCell ref="D3:E3"/>
    <mergeCell ref="G8:G9"/>
    <mergeCell ref="H8:H10"/>
    <mergeCell ref="I8:I10"/>
    <mergeCell ref="J8:J10"/>
    <mergeCell ref="K8:K10"/>
    <mergeCell ref="A7:C7"/>
    <mergeCell ref="D7:F7"/>
    <mergeCell ref="A8:A10"/>
    <mergeCell ref="B8:B10"/>
    <mergeCell ref="C8:C10"/>
    <mergeCell ref="D8:D10"/>
    <mergeCell ref="E8:E10"/>
    <mergeCell ref="F8:F10"/>
    <mergeCell ref="P8:P10"/>
    <mergeCell ref="L9:L10"/>
    <mergeCell ref="M9:M10"/>
    <mergeCell ref="N8:N10"/>
    <mergeCell ref="N5:O5"/>
    <mergeCell ref="L8:M8"/>
    <mergeCell ref="O8:O10"/>
  </mergeCells>
  <conditionalFormatting sqref="M1">
    <cfRule type="cellIs" dxfId="0" priority="1" operator="notEqual">
      <formula>0</formula>
    </cfRule>
  </conditionalFormatting>
  <dataValidations count="11">
    <dataValidation type="decimal" operator="greaterThanOrEqual" allowBlank="1" showErrorMessage="1" errorTitle="Valore" error="Inserire un numero maggiore o uguale a 0 (zero)!" sqref="H29:M29 J11:M12 H11:I11 H22:M27 M16:M19 I15:I19 H12:H21 J13:L19 I20:M21">
      <formula1>0</formula1>
      <formula2>0</formula2>
    </dataValidation>
    <dataValidation type="whole" operator="greaterThanOrEqual" allowBlank="1" showErrorMessage="1" errorTitle="Valore" error="Inserire un numero maggiore o uguale a 0 (zero)!" sqref="N29 N11:N27">
      <formula1>0</formula1>
      <formula2>0</formula2>
    </dataValidation>
    <dataValidation type="textLength" operator="greaterThan" allowBlank="1" showErrorMessage="1" sqref="D29:E29 D22:E25 E26 E17:E18 E21 D20:E20">
      <formula1>1</formula1>
      <formula2>0</formula2>
    </dataValidation>
    <dataValidation type="textLength" operator="greaterThan" sqref="F29 F22:F25 F17:F18 F20">
      <formula1>1</formula1>
      <formula2>0</formula2>
    </dataValidation>
    <dataValidation type="date" operator="greaterThanOrEqual" showErrorMessage="1" errorTitle="Data" error="Inserire una data superiore al 1/11/2000" sqref="B29 B11:B12 B22:B25 B20">
      <formula1>36831</formula1>
      <formula2>0</formula2>
    </dataValidation>
    <dataValidation type="textLength" operator="greaterThan" allowBlank="1" sqref="C29 C12 C20:C26">
      <formula1>1</formula1>
      <formula2>0</formula2>
    </dataValidation>
    <dataValidation allowBlank="1" promptTitle="Km percorsi" prompt="Inserire i km percorsi." sqref="G10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F1">
      <formula1>1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type="list" allowBlank="1" showInputMessage="1" showErrorMessage="1" sqref="D3:E3">
      <formula1>$R$1:$R$2</formula1>
    </dataValidation>
  </dataValidations>
  <pageMargins left="0.7" right="0.7" top="1.46" bottom="0.75" header="0.3" footer="0.3"/>
  <pageSetup paperSize="9" scale="30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Expense Bangladesh TK</vt:lpstr>
      <vt:lpstr>Expense SGD</vt:lpstr>
      <vt:lpstr>'Expense Bangladesh TK'!Print_Area</vt:lpstr>
      <vt:lpstr>'Expense Bangladesh TK'!Print_Titles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Catalano</dc:creator>
  <cp:lastModifiedBy>Simonetta</cp:lastModifiedBy>
  <cp:revision>1</cp:revision>
  <cp:lastPrinted>2014-10-09T10:53:44Z</cp:lastPrinted>
  <dcterms:created xsi:type="dcterms:W3CDTF">2007-03-06T14:42:56Z</dcterms:created>
  <dcterms:modified xsi:type="dcterms:W3CDTF">2014-10-09T11:02:17Z</dcterms:modified>
</cp:coreProperties>
</file>