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/>
  </bookViews>
  <sheets>
    <sheet name="Anticipi EUR" sheetId="1" r:id="rId1"/>
    <sheet name="Anticipi QAR" sheetId="2" r:id="rId2"/>
  </sheets>
  <definedNames>
    <definedName name="_xlnm.Print_Area" localSheetId="0">'Anticipi EUR'!$A$1:$S$24</definedName>
    <definedName name="_xlnm.Print_Area" localSheetId="1">'Anticipi QAR'!$A$1:$R$23</definedName>
    <definedName name="_xlnm.Print_Titles" localSheetId="0">'Anticipi EUR'!$7:$10</definedName>
    <definedName name="_xlnm.Print_Titles" localSheetId="1">'Anticipi QAR'!$1:$10</definedName>
  </definedNames>
  <calcPr calcId="125725"/>
</workbook>
</file>

<file path=xl/calcChain.xml><?xml version="1.0" encoding="utf-8"?>
<calcChain xmlns="http://schemas.openxmlformats.org/spreadsheetml/2006/main">
  <c r="P16" i="1"/>
  <c r="H16"/>
  <c r="N16" s="1"/>
  <c r="P15"/>
  <c r="N15"/>
  <c r="H15"/>
  <c r="R5" i="2" l="1"/>
  <c r="R1"/>
  <c r="H7" l="1"/>
  <c r="P18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G7"/>
  <c r="P1" l="1"/>
  <c r="P5" s="1"/>
  <c r="N7"/>
  <c r="P7" l="1"/>
  <c r="M1"/>
  <c r="H12" i="1" l="1"/>
  <c r="H13"/>
  <c r="H14"/>
  <c r="H17" l="1"/>
  <c r="H18"/>
  <c r="H11" l="1"/>
  <c r="H19"/>
  <c r="P18" l="1"/>
  <c r="P17"/>
  <c r="N11" l="1"/>
  <c r="N12"/>
  <c r="N13"/>
  <c r="N14"/>
  <c r="O7" l="1"/>
  <c r="P3" s="1"/>
  <c r="G7"/>
  <c r="I7"/>
  <c r="M7"/>
  <c r="L7"/>
  <c r="K7"/>
  <c r="J7"/>
  <c r="P11"/>
  <c r="H7" l="1"/>
  <c r="P1" s="1"/>
  <c r="P5" s="1"/>
  <c r="P19"/>
  <c r="N19"/>
  <c r="N18"/>
  <c r="N17"/>
  <c r="P14"/>
  <c r="P13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<sst xmlns="http://schemas.openxmlformats.org/spreadsheetml/2006/main" count="124" uniqueCount="61">
  <si>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</si>
  <si>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</si>
  <si>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</si>
  <si>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</si>
  <si>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</si>
  <si>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</si>
  <si>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</si>
  <si>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</si>
  <si>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</si>
  <si>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</si>
  <si>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</si>
  <si>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</si>
  <si>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</si>
  <si>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</si>
  <si>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</si>
  <si>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</si>
  <si>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</si>
  <si>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</si>
  <si>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</si>
  <si>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</si>
  <si>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</si>
  <si>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</si>
  <si>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</si>
  <si>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</si>
  <si>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</si>
  <si>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</si>
  <si>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</si>
  <si>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</si>
  <si>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</si>
  <si>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</si>
  <si>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</si>
  <si>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</si>
  <si>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</si>
  <si>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</si>
  <si>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</si>
  <si>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</si>
  <si>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</si>
  <si>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</si>
  <si>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</si>
  <si>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Alessandro Scarafile</t>
  </si>
  <si>
    <t>Daniele Milan</t>
  </si>
  <si>
    <t>Autostrada</t>
  </si>
  <si>
    <t>Milano</t>
  </si>
  <si>
    <t>Aeroporto Malpensa (ritorno)</t>
  </si>
  <si>
    <t>Aeroporto Malpensa</t>
  </si>
  <si>
    <t>Aeroporto Malpensa (andata)</t>
  </si>
  <si>
    <t>Chilometri</t>
  </si>
  <si>
    <t>-</t>
  </si>
  <si>
    <t>SPESE ESTERO</t>
  </si>
  <si>
    <t>Paese</t>
  </si>
  <si>
    <t>Valuta</t>
  </si>
  <si>
    <t>SPESE VITTO / ALLOGGIO</t>
  </si>
  <si>
    <t>Controvalore € Carta Credito</t>
  </si>
  <si>
    <t>Pasto</t>
  </si>
  <si>
    <t>Pre-sales Qatar</t>
  </si>
  <si>
    <t>08_01</t>
  </si>
  <si>
    <t>(importi in Valuta QAR)</t>
  </si>
  <si>
    <t>08_02</t>
  </si>
  <si>
    <t>Qatar</t>
  </si>
  <si>
    <t>QAR</t>
  </si>
  <si>
    <t>Taxi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</si>
</sst>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8" borderId="33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8" borderId="35" xfId="0" applyNumberFormat="1" applyFont="1" applyFill="1" applyBorder="1" applyAlignment="1" applyProtection="1">
      <alignment vertical="center"/>
    </xf>
    <xf numFmtId="0" fontId="2" fillId="7" borderId="29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8" xfId="0" applyFont="1" applyFill="1" applyBorder="1" applyAlignment="1" applyProtection="1">
      <alignment horizontal="center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3" xfId="0" applyNumberFormat="1" applyFont="1" applyFill="1" applyBorder="1" applyAlignment="1" applyProtection="1">
      <alignment horizontal="right" vertical="center"/>
    </xf>
    <xf numFmtId="0" fontId="1" fillId="9" borderId="54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1" fillId="0" borderId="55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1" fontId="1" fillId="0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171" fontId="1" fillId="0" borderId="15" xfId="0" applyNumberFormat="1" applyFont="1" applyFill="1" applyBorder="1" applyAlignment="1" applyProtection="1">
      <alignment horizontal="right" vertical="center"/>
      <protection locked="0"/>
    </xf>
    <xf numFmtId="171" fontId="1" fillId="0" borderId="19" xfId="0" applyNumberFormat="1" applyFont="1" applyFill="1" applyBorder="1" applyAlignment="1" applyProtection="1">
      <alignment horizontal="right" vertical="center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59" xfId="0" applyNumberFormat="1" applyFont="1" applyFill="1" applyBorder="1" applyAlignment="1" applyProtection="1">
      <alignment horizontal="center" vertical="center"/>
    </xf>
    <xf numFmtId="4" fontId="1" fillId="2" borderId="6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1" fontId="1" fillId="0" borderId="73" xfId="0" applyNumberFormat="1" applyFont="1" applyBorder="1" applyAlignment="1" applyProtection="1">
      <alignment horizontal="right" vertical="center"/>
    </xf>
    <xf numFmtId="171" fontId="1" fillId="0" borderId="52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40" fontId="2" fillId="0" borderId="74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4" fontId="1" fillId="0" borderId="41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10" borderId="56" xfId="0" applyNumberFormat="1" applyFont="1" applyFill="1" applyBorder="1" applyAlignment="1" applyProtection="1">
      <alignment horizontal="center" vertical="center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38" fontId="1" fillId="2" borderId="36" xfId="0" applyNumberFormat="1" applyFont="1" applyFill="1" applyBorder="1" applyAlignment="1" applyProtection="1">
      <alignment horizontal="center" vertical="center"/>
    </xf>
    <xf numFmtId="38" fontId="1" fillId="2" borderId="37" xfId="0" applyNumberFormat="1" applyFont="1" applyFill="1" applyBorder="1" applyAlignment="1" applyProtection="1">
      <alignment horizontal="center" vertical="center"/>
    </xf>
    <xf numFmtId="0" fontId="2" fillId="7" borderId="60" xfId="0" applyFont="1" applyFill="1" applyBorder="1" applyAlignment="1" applyProtection="1">
      <alignment horizontal="center" vertical="center" wrapText="1"/>
    </xf>
    <xf numFmtId="0" fontId="2" fillId="7" borderId="60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view="pageBreakPreview" zoomScale="50" zoomScaleSheetLayoutView="50" workbookViewId="0">
      <pane ySplit="5" topLeftCell="A6" activePane="bottomLeft" state="frozen"/>
      <selection pane="bottomLeft" sqref="A1:XFD1048576"/>
    </sheetView>
  </sheetViews>
  <sheetFormatPr defaultColWidth="9.140625"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41" style="2" bestFit="1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1" t="s">
        <v>0</v>
      </c>
      <c r="C1" s="111"/>
      <c r="D1" s="111"/>
      <c r="E1" s="102" t="s">
        <v>39</v>
      </c>
      <c r="F1" s="102"/>
      <c r="G1" s="40">
        <v>41852</v>
      </c>
      <c r="H1" s="39" t="s">
        <v>55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131.84685999999999</v>
      </c>
      <c r="Q1" s="3" t="s">
        <v>27</v>
      </c>
    </row>
    <row r="2" spans="1:19" s="8" customFormat="1" ht="35.25" customHeight="1">
      <c r="A2" s="4"/>
      <c r="B2" s="101" t="s">
        <v>2</v>
      </c>
      <c r="C2" s="101"/>
      <c r="D2" s="101"/>
      <c r="E2" s="102" t="s">
        <v>40</v>
      </c>
      <c r="F2" s="102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01" t="s">
        <v>25</v>
      </c>
      <c r="C3" s="101"/>
      <c r="D3" s="101"/>
      <c r="E3" s="102" t="s">
        <v>26</v>
      </c>
      <c r="F3" s="102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0.589194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8"/>
      <c r="D5" s="20"/>
      <c r="E5" s="45">
        <v>3</v>
      </c>
      <c r="F5" s="14"/>
      <c r="G5" s="10" t="s">
        <v>7</v>
      </c>
      <c r="H5" s="21">
        <v>0</v>
      </c>
      <c r="N5" s="100" t="s">
        <v>8</v>
      </c>
      <c r="O5" s="100"/>
      <c r="P5" s="22">
        <f>P1-P2-P3-P4</f>
        <v>131.84685999999999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9.6999999999999993</v>
      </c>
      <c r="R6" s="13"/>
      <c r="S6" s="14"/>
    </row>
    <row r="7" spans="1:19" s="8" customFormat="1" ht="27" customHeight="1" thickBot="1">
      <c r="A7" s="41"/>
      <c r="B7" s="42"/>
      <c r="C7" s="42"/>
      <c r="D7" s="43" t="s">
        <v>28</v>
      </c>
      <c r="E7" s="107" t="s">
        <v>11</v>
      </c>
      <c r="F7" s="108"/>
      <c r="G7" s="25">
        <f>SUM(G11:G19)</f>
        <v>190</v>
      </c>
      <c r="H7" s="25">
        <f>SUM(H11:H19)</f>
        <v>111.94686</v>
      </c>
      <c r="I7" s="50">
        <f>SUM(I11:I19)</f>
        <v>10.4</v>
      </c>
      <c r="J7" s="54">
        <f>SUM(J11:J19)</f>
        <v>0</v>
      </c>
      <c r="K7" s="51">
        <f>SUM(K11:K19)</f>
        <v>0</v>
      </c>
      <c r="L7" s="51">
        <f>SUM(L11:L19)</f>
        <v>0</v>
      </c>
      <c r="M7" s="51">
        <f>SUM(M11:M19)</f>
        <v>9.5</v>
      </c>
      <c r="N7" s="51">
        <f>SUM(N11:N19)</f>
        <v>131.84685999999999</v>
      </c>
      <c r="O7" s="52">
        <f>SUM(O11:O19)</f>
        <v>0</v>
      </c>
      <c r="P7" s="13">
        <f>+N7-SUM(I7:M7)</f>
        <v>111.94685999999999</v>
      </c>
    </row>
    <row r="8" spans="1:19" ht="36" customHeight="1" thickTop="1" thickBot="1">
      <c r="A8" s="117"/>
      <c r="B8" s="49"/>
      <c r="C8" s="119" t="s">
        <v>13</v>
      </c>
      <c r="D8" s="121" t="s">
        <v>24</v>
      </c>
      <c r="E8" s="120" t="s">
        <v>14</v>
      </c>
      <c r="F8" s="122" t="s">
        <v>30</v>
      </c>
      <c r="G8" s="123" t="s">
        <v>15</v>
      </c>
      <c r="H8" s="124" t="s">
        <v>16</v>
      </c>
      <c r="I8" s="103" t="s">
        <v>33</v>
      </c>
      <c r="J8" s="103" t="s">
        <v>35</v>
      </c>
      <c r="K8" s="103" t="s">
        <v>34</v>
      </c>
      <c r="L8" s="105" t="s">
        <v>31</v>
      </c>
      <c r="M8" s="106"/>
      <c r="N8" s="115" t="s">
        <v>17</v>
      </c>
      <c r="O8" s="127" t="s">
        <v>18</v>
      </c>
      <c r="P8" s="114" t="s">
        <v>19</v>
      </c>
      <c r="R8" s="2"/>
    </row>
    <row r="9" spans="1:19" ht="36" customHeight="1" thickTop="1" thickBot="1">
      <c r="A9" s="118"/>
      <c r="B9" s="49" t="s">
        <v>12</v>
      </c>
      <c r="C9" s="120"/>
      <c r="D9" s="120"/>
      <c r="E9" s="120"/>
      <c r="F9" s="122"/>
      <c r="G9" s="123"/>
      <c r="H9" s="125"/>
      <c r="I9" s="104" t="s">
        <v>33</v>
      </c>
      <c r="J9" s="104"/>
      <c r="K9" s="104" t="s">
        <v>32</v>
      </c>
      <c r="L9" s="109" t="s">
        <v>22</v>
      </c>
      <c r="M9" s="112" t="s">
        <v>23</v>
      </c>
      <c r="N9" s="116"/>
      <c r="O9" s="128"/>
      <c r="P9" s="114"/>
      <c r="R9" s="2"/>
    </row>
    <row r="10" spans="1:19" ht="37.5" customHeight="1" thickTop="1" thickBot="1">
      <c r="A10" s="118"/>
      <c r="B10" s="44"/>
      <c r="C10" s="120"/>
      <c r="D10" s="120"/>
      <c r="E10" s="120"/>
      <c r="F10" s="122"/>
      <c r="G10" s="26" t="s">
        <v>20</v>
      </c>
      <c r="H10" s="126"/>
      <c r="I10" s="104"/>
      <c r="J10" s="104"/>
      <c r="K10" s="104"/>
      <c r="L10" s="110"/>
      <c r="M10" s="113"/>
      <c r="N10" s="116"/>
      <c r="O10" s="128"/>
      <c r="P10" s="114"/>
      <c r="R10" s="2"/>
    </row>
    <row r="11" spans="1:19" ht="30" customHeight="1" thickTop="1">
      <c r="A11" s="27">
        <v>1</v>
      </c>
      <c r="B11" s="38">
        <v>41869</v>
      </c>
      <c r="C11" s="28" t="s">
        <v>54</v>
      </c>
      <c r="D11" s="28" t="s">
        <v>41</v>
      </c>
      <c r="E11" s="71" t="s">
        <v>45</v>
      </c>
      <c r="F11" s="53" t="s">
        <v>42</v>
      </c>
      <c r="G11" s="68"/>
      <c r="H11" s="72">
        <f t="shared" ref="H11:H19" si="0">IF($E$3="si",($H$5/$H$6*G11),IF($E$3="no",G11*$H$4,0))</f>
        <v>0</v>
      </c>
      <c r="I11" s="70">
        <v>5.2</v>
      </c>
      <c r="J11" s="70"/>
      <c r="K11" s="73"/>
      <c r="L11" s="74"/>
      <c r="M11" s="75"/>
      <c r="N11" s="33">
        <f t="shared" ref="N11:N16" si="1">SUM(H11:M11)</f>
        <v>5.2</v>
      </c>
      <c r="O11" s="34"/>
      <c r="P11" s="35" t="str">
        <f>IF($F11="Milano","X","")</f>
        <v>X</v>
      </c>
      <c r="R11" s="2"/>
    </row>
    <row r="12" spans="1:19" ht="30" customHeight="1">
      <c r="A12" s="36">
        <v>2</v>
      </c>
      <c r="B12" s="38">
        <v>41872</v>
      </c>
      <c r="C12" s="28" t="s">
        <v>54</v>
      </c>
      <c r="D12" s="28" t="s">
        <v>41</v>
      </c>
      <c r="E12" s="71" t="s">
        <v>43</v>
      </c>
      <c r="F12" s="53" t="s">
        <v>42</v>
      </c>
      <c r="G12" s="66"/>
      <c r="H12" s="72">
        <f t="shared" si="0"/>
        <v>0</v>
      </c>
      <c r="I12" s="70">
        <v>5.2</v>
      </c>
      <c r="J12" s="70"/>
      <c r="K12" s="73"/>
      <c r="L12" s="74"/>
      <c r="M12" s="75"/>
      <c r="N12" s="33">
        <f t="shared" si="1"/>
        <v>5.2</v>
      </c>
      <c r="O12" s="37"/>
      <c r="P12" s="35" t="str">
        <f t="shared" ref="P12:P19" si="2">IF($F12="Milano","X","")</f>
        <v>X</v>
      </c>
      <c r="R12" s="2"/>
    </row>
    <row r="13" spans="1:19" ht="30" customHeight="1">
      <c r="A13" s="36">
        <v>3</v>
      </c>
      <c r="B13" s="38">
        <v>41869</v>
      </c>
      <c r="C13" s="28" t="s">
        <v>54</v>
      </c>
      <c r="D13" s="28" t="s">
        <v>46</v>
      </c>
      <c r="E13" s="71" t="s">
        <v>45</v>
      </c>
      <c r="F13" s="53" t="s">
        <v>42</v>
      </c>
      <c r="G13" s="66">
        <v>95</v>
      </c>
      <c r="H13" s="72">
        <f t="shared" si="0"/>
        <v>55.97343</v>
      </c>
      <c r="I13" s="70"/>
      <c r="J13" s="70"/>
      <c r="K13" s="73"/>
      <c r="L13" s="74"/>
      <c r="M13" s="75"/>
      <c r="N13" s="33">
        <f t="shared" si="1"/>
        <v>55.97343</v>
      </c>
      <c r="O13" s="37"/>
      <c r="P13" s="35" t="str">
        <f t="shared" si="2"/>
        <v>X</v>
      </c>
      <c r="R13" s="2"/>
    </row>
    <row r="14" spans="1:19" ht="30" customHeight="1">
      <c r="A14" s="36">
        <v>4</v>
      </c>
      <c r="B14" s="38">
        <v>41872</v>
      </c>
      <c r="C14" s="28" t="s">
        <v>54</v>
      </c>
      <c r="D14" s="28" t="s">
        <v>46</v>
      </c>
      <c r="E14" s="71" t="s">
        <v>43</v>
      </c>
      <c r="F14" s="53" t="s">
        <v>42</v>
      </c>
      <c r="G14" s="69">
        <v>95</v>
      </c>
      <c r="H14" s="72">
        <f t="shared" si="0"/>
        <v>55.97343</v>
      </c>
      <c r="I14" s="70"/>
      <c r="J14" s="70"/>
      <c r="K14" s="73"/>
      <c r="L14" s="74"/>
      <c r="M14" s="75"/>
      <c r="N14" s="33">
        <f t="shared" si="1"/>
        <v>55.97343</v>
      </c>
      <c r="O14" s="37"/>
      <c r="P14" s="35" t="str">
        <f t="shared" si="2"/>
        <v>X</v>
      </c>
      <c r="R14" s="2"/>
    </row>
    <row r="15" spans="1:19" ht="30" customHeight="1">
      <c r="A15" s="36">
        <v>5</v>
      </c>
      <c r="B15" s="38">
        <v>41869</v>
      </c>
      <c r="C15" s="28" t="s">
        <v>54</v>
      </c>
      <c r="D15" s="28" t="s">
        <v>53</v>
      </c>
      <c r="E15" s="71" t="s">
        <v>44</v>
      </c>
      <c r="F15" s="53" t="s">
        <v>42</v>
      </c>
      <c r="G15" s="66"/>
      <c r="H15" s="72">
        <f t="shared" ref="H15:H16" si="3">IF($E$3="si",($H$5/$H$6*G15),IF($E$3="no",G15*$H$4,0))</f>
        <v>0</v>
      </c>
      <c r="I15" s="70"/>
      <c r="J15" s="70"/>
      <c r="K15" s="73"/>
      <c r="L15" s="74"/>
      <c r="M15" s="75">
        <v>9.5</v>
      </c>
      <c r="N15" s="33">
        <f t="shared" ref="N15:N16" si="4">SUM(H15:M15)</f>
        <v>9.5</v>
      </c>
      <c r="O15" s="37"/>
      <c r="P15" s="35" t="str">
        <f t="shared" si="2"/>
        <v>X</v>
      </c>
      <c r="R15" s="2"/>
    </row>
    <row r="16" spans="1:19" ht="30" customHeight="1">
      <c r="A16" s="36">
        <v>6</v>
      </c>
      <c r="B16" s="38"/>
      <c r="C16" s="28"/>
      <c r="D16" s="28"/>
      <c r="E16" s="71"/>
      <c r="F16" s="53"/>
      <c r="G16" s="66"/>
      <c r="H16" s="72">
        <f t="shared" si="3"/>
        <v>0</v>
      </c>
      <c r="I16" s="70"/>
      <c r="J16" s="70"/>
      <c r="K16" s="73"/>
      <c r="L16" s="74"/>
      <c r="M16" s="75"/>
      <c r="N16" s="33">
        <f>SUM(H16:M16)</f>
        <v>0</v>
      </c>
      <c r="O16" s="37"/>
      <c r="P16" s="35" t="str">
        <f t="shared" si="2"/>
        <v/>
      </c>
      <c r="R16" s="2"/>
    </row>
    <row r="17" spans="1:18" ht="30" customHeight="1">
      <c r="A17" s="36">
        <v>7</v>
      </c>
      <c r="B17" s="38"/>
      <c r="C17" s="28"/>
      <c r="D17" s="28"/>
      <c r="E17" s="71"/>
      <c r="F17" s="53"/>
      <c r="G17" s="66"/>
      <c r="H17" s="72">
        <f t="shared" si="0"/>
        <v>0</v>
      </c>
      <c r="I17" s="70"/>
      <c r="J17" s="70"/>
      <c r="K17" s="73"/>
      <c r="L17" s="74"/>
      <c r="M17" s="75"/>
      <c r="N17" s="33">
        <f>SUM(H17:M17)</f>
        <v>0</v>
      </c>
      <c r="O17" s="37"/>
      <c r="P17" s="35" t="str">
        <f t="shared" si="2"/>
        <v/>
      </c>
      <c r="R17" s="2"/>
    </row>
    <row r="18" spans="1:18" ht="30" customHeight="1">
      <c r="A18" s="36">
        <v>8</v>
      </c>
      <c r="B18" s="38"/>
      <c r="C18" s="28"/>
      <c r="D18" s="28"/>
      <c r="E18" s="71"/>
      <c r="F18" s="53"/>
      <c r="G18" s="66"/>
      <c r="H18" s="72">
        <f t="shared" si="0"/>
        <v>0</v>
      </c>
      <c r="I18" s="70"/>
      <c r="J18" s="70"/>
      <c r="K18" s="73"/>
      <c r="L18" s="74"/>
      <c r="M18" s="74"/>
      <c r="N18" s="33">
        <f>SUM(H18:M18)</f>
        <v>0</v>
      </c>
      <c r="O18" s="37"/>
      <c r="P18" s="35" t="str">
        <f t="shared" si="2"/>
        <v/>
      </c>
      <c r="R18" s="2"/>
    </row>
    <row r="19" spans="1:18" ht="30" customHeight="1">
      <c r="A19" s="36">
        <v>9</v>
      </c>
      <c r="B19" s="38"/>
      <c r="C19" s="28"/>
      <c r="D19" s="28"/>
      <c r="E19" s="71"/>
      <c r="F19" s="53"/>
      <c r="G19" s="66"/>
      <c r="H19" s="72">
        <f t="shared" si="0"/>
        <v>0</v>
      </c>
      <c r="I19" s="70"/>
      <c r="J19" s="70"/>
      <c r="K19" s="73"/>
      <c r="L19" s="74"/>
      <c r="M19" s="74"/>
      <c r="N19" s="33">
        <f t="shared" ref="N19" si="5">SUM(H19:M19)</f>
        <v>0</v>
      </c>
      <c r="O19" s="37"/>
      <c r="P19" s="35" t="str">
        <f t="shared" si="2"/>
        <v/>
      </c>
      <c r="R19" s="2"/>
    </row>
    <row r="20" spans="1:18">
      <c r="A20" s="46"/>
      <c r="B20" s="47"/>
      <c r="C20" s="47"/>
      <c r="D20" s="47"/>
      <c r="E20" s="47"/>
      <c r="F20" s="47"/>
      <c r="G20" s="47"/>
      <c r="H20" s="47"/>
      <c r="I20" s="47"/>
      <c r="J20" s="67"/>
      <c r="K20" s="67"/>
      <c r="L20" s="47"/>
      <c r="M20" s="47"/>
      <c r="N20" s="47"/>
      <c r="O20" s="47"/>
      <c r="P20" s="67"/>
      <c r="Q20" s="3"/>
    </row>
    <row r="21" spans="1:18">
      <c r="A21" s="56"/>
      <c r="B21" s="57"/>
      <c r="C21" s="58"/>
      <c r="D21" s="59"/>
      <c r="E21" s="59"/>
      <c r="F21" s="60"/>
      <c r="G21" s="61"/>
      <c r="H21" s="62"/>
      <c r="I21" s="63"/>
      <c r="J21" s="67"/>
      <c r="K21" s="67"/>
      <c r="L21" s="63"/>
      <c r="M21" s="63"/>
      <c r="N21" s="64"/>
      <c r="O21" s="65"/>
      <c r="P21" s="67"/>
      <c r="Q21" s="3"/>
    </row>
    <row r="22" spans="1:18">
      <c r="A22" s="46"/>
      <c r="B22" s="55" t="s">
        <v>36</v>
      </c>
      <c r="C22" s="55"/>
      <c r="D22" s="55"/>
      <c r="E22" s="47"/>
      <c r="F22" s="47"/>
      <c r="G22" s="55" t="s">
        <v>38</v>
      </c>
      <c r="H22" s="55"/>
      <c r="I22" s="55"/>
      <c r="J22" s="67"/>
      <c r="K22" s="67"/>
      <c r="L22" s="55" t="s">
        <v>37</v>
      </c>
      <c r="M22" s="55"/>
      <c r="N22" s="55"/>
      <c r="O22" s="47"/>
      <c r="P22" s="67"/>
      <c r="Q22" s="3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67"/>
      <c r="K23" s="67"/>
      <c r="L23" s="47"/>
      <c r="M23" s="47"/>
      <c r="N23" s="47"/>
      <c r="O23" s="47"/>
      <c r="P23" s="67"/>
      <c r="Q23" s="3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67"/>
      <c r="K24" s="67"/>
      <c r="L24" s="47"/>
      <c r="M24" s="47"/>
      <c r="N24" s="47"/>
      <c r="O24" s="47"/>
      <c r="P24" s="67"/>
      <c r="Q2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9">
      <formula1>0</formula1>
      <formula2>0</formula2>
    </dataValidation>
    <dataValidation type="decimal" operator="greaterThanOrEqual" allowBlank="1" showErrorMessage="1" errorTitle="Valore" error="Inserire un numero maggiore o uguale a 0 (zero)!" sqref="H21:M21 H11:K11 K16:K19 L11:M19 H12:J19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9">
      <formula1>36831</formula1>
      <formula2>0</formula2>
    </dataValidation>
    <dataValidation type="textLength" operator="greaterThan" allowBlank="1" sqref="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J14" sqref="J14"/>
    </sheetView>
  </sheetViews>
  <sheetFormatPr defaultColWidth="9.140625"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1" t="s">
        <v>0</v>
      </c>
      <c r="C1" s="111"/>
      <c r="D1" s="102" t="s">
        <v>39</v>
      </c>
      <c r="E1" s="102"/>
      <c r="F1" s="40">
        <v>41852</v>
      </c>
      <c r="G1" s="39" t="s">
        <v>57</v>
      </c>
      <c r="L1" s="8" t="s">
        <v>29</v>
      </c>
      <c r="M1" s="3">
        <f>+P1-N7</f>
        <v>0</v>
      </c>
      <c r="N1" s="5" t="s">
        <v>1</v>
      </c>
      <c r="O1" s="6"/>
      <c r="P1" s="76">
        <f>SUM(H7:M7)</f>
        <v>85.75</v>
      </c>
      <c r="Q1" s="3" t="s">
        <v>27</v>
      </c>
      <c r="R1" s="147">
        <f>SUM(R11:R18)</f>
        <v>17.579999999999998</v>
      </c>
    </row>
    <row r="2" spans="1:18" s="8" customFormat="1" ht="57.75" customHeight="1">
      <c r="A2" s="4"/>
      <c r="B2" s="101" t="s">
        <v>2</v>
      </c>
      <c r="C2" s="101"/>
      <c r="D2" s="102" t="s">
        <v>40</v>
      </c>
      <c r="E2" s="102"/>
      <c r="F2" s="9"/>
      <c r="G2" s="9"/>
      <c r="N2" s="10" t="s">
        <v>3</v>
      </c>
      <c r="O2" s="11"/>
      <c r="P2" s="12"/>
      <c r="Q2" s="3" t="s">
        <v>26</v>
      </c>
      <c r="R2" s="147"/>
    </row>
    <row r="3" spans="1:18" s="8" customFormat="1" ht="35.25" customHeight="1">
      <c r="A3" s="4"/>
      <c r="B3" s="101" t="s">
        <v>25</v>
      </c>
      <c r="C3" s="101"/>
      <c r="D3" s="102" t="s">
        <v>26</v>
      </c>
      <c r="E3" s="102"/>
      <c r="N3" s="10" t="s">
        <v>4</v>
      </c>
      <c r="O3" s="11"/>
      <c r="P3" s="77">
        <f>+O7</f>
        <v>0</v>
      </c>
      <c r="Q3" s="13"/>
      <c r="R3" s="147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78">
        <v>0.589194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7"/>
    </row>
    <row r="5" spans="1:18" s="8" customFormat="1" ht="43.5" customHeight="1" thickTop="1" thickBot="1">
      <c r="A5" s="4"/>
      <c r="B5" s="19" t="s">
        <v>6</v>
      </c>
      <c r="C5" s="20"/>
      <c r="D5" s="45">
        <v>3</v>
      </c>
      <c r="E5" s="14"/>
      <c r="F5" s="10" t="s">
        <v>7</v>
      </c>
      <c r="G5" s="78" t="s">
        <v>47</v>
      </c>
      <c r="N5" s="100" t="s">
        <v>8</v>
      </c>
      <c r="O5" s="100"/>
      <c r="P5" s="79">
        <f>P1-P2-P3-P4</f>
        <v>85.75</v>
      </c>
      <c r="Q5" s="13"/>
      <c r="R5" s="147">
        <f>R1-R3</f>
        <v>17.579999999999998</v>
      </c>
    </row>
    <row r="6" spans="1:18" s="8" customFormat="1" ht="43.5" customHeight="1" thickTop="1" thickBot="1">
      <c r="A6" s="4"/>
      <c r="B6" s="80" t="s">
        <v>56</v>
      </c>
      <c r="C6" s="80"/>
      <c r="D6" s="14"/>
      <c r="E6" s="14"/>
      <c r="F6" s="10" t="s">
        <v>10</v>
      </c>
      <c r="G6" s="81">
        <v>9.6999999999999993</v>
      </c>
      <c r="Q6" s="13"/>
    </row>
    <row r="7" spans="1:18" s="8" customFormat="1" ht="27" customHeight="1" thickTop="1" thickBot="1">
      <c r="A7" s="134" t="s">
        <v>48</v>
      </c>
      <c r="B7" s="135"/>
      <c r="C7" s="136"/>
      <c r="D7" s="137" t="s">
        <v>11</v>
      </c>
      <c r="E7" s="138"/>
      <c r="F7" s="138"/>
      <c r="G7" s="82">
        <f>SUM(G11:G18)</f>
        <v>0</v>
      </c>
      <c r="H7" s="83">
        <f>SUM(H11:H18)</f>
        <v>0</v>
      </c>
      <c r="I7" s="84">
        <f>SUM(I11:I18)</f>
        <v>0</v>
      </c>
      <c r="J7" s="84">
        <f>SUM(J11:J18)</f>
        <v>57.75</v>
      </c>
      <c r="K7" s="84">
        <f>SUM(K11:K18)</f>
        <v>0</v>
      </c>
      <c r="L7" s="84">
        <f>SUM(L11:L18)</f>
        <v>0</v>
      </c>
      <c r="M7" s="85">
        <f>SUM(M11:M18)</f>
        <v>28</v>
      </c>
      <c r="N7" s="86">
        <f>SUM(N11:N18)</f>
        <v>85.75</v>
      </c>
      <c r="O7" s="87">
        <f>SUM(O11:O18)</f>
        <v>0</v>
      </c>
      <c r="P7" s="13">
        <f>+N7-SUM(H7:M7)</f>
        <v>0</v>
      </c>
    </row>
    <row r="8" spans="1:18" ht="36" customHeight="1" thickTop="1" thickBot="1">
      <c r="A8" s="118"/>
      <c r="B8" s="120" t="s">
        <v>12</v>
      </c>
      <c r="C8" s="120" t="s">
        <v>13</v>
      </c>
      <c r="D8" s="139" t="s">
        <v>24</v>
      </c>
      <c r="E8" s="120" t="s">
        <v>49</v>
      </c>
      <c r="F8" s="141" t="s">
        <v>50</v>
      </c>
      <c r="G8" s="142" t="s">
        <v>15</v>
      </c>
      <c r="H8" s="144" t="s">
        <v>16</v>
      </c>
      <c r="I8" s="104" t="s">
        <v>33</v>
      </c>
      <c r="J8" s="103" t="s">
        <v>35</v>
      </c>
      <c r="K8" s="103" t="s">
        <v>34</v>
      </c>
      <c r="L8" s="145" t="s">
        <v>51</v>
      </c>
      <c r="M8" s="146"/>
      <c r="N8" s="116" t="s">
        <v>17</v>
      </c>
      <c r="O8" s="128" t="s">
        <v>18</v>
      </c>
      <c r="P8" s="114" t="s">
        <v>19</v>
      </c>
      <c r="Q8" s="2"/>
      <c r="R8" s="129" t="s">
        <v>52</v>
      </c>
    </row>
    <row r="9" spans="1:18" ht="36" customHeight="1" thickTop="1" thickBot="1">
      <c r="A9" s="118"/>
      <c r="B9" s="120" t="s">
        <v>12</v>
      </c>
      <c r="C9" s="120"/>
      <c r="D9" s="140"/>
      <c r="E9" s="120"/>
      <c r="F9" s="141"/>
      <c r="G9" s="143"/>
      <c r="H9" s="144" t="s">
        <v>33</v>
      </c>
      <c r="I9" s="104" t="s">
        <v>33</v>
      </c>
      <c r="J9" s="104"/>
      <c r="K9" s="104" t="s">
        <v>32</v>
      </c>
      <c r="L9" s="109" t="s">
        <v>22</v>
      </c>
      <c r="M9" s="133" t="s">
        <v>23</v>
      </c>
      <c r="N9" s="116"/>
      <c r="O9" s="128"/>
      <c r="P9" s="114"/>
      <c r="Q9" s="2"/>
      <c r="R9" s="130"/>
    </row>
    <row r="10" spans="1:18" ht="37.5" customHeight="1" thickTop="1" thickBot="1">
      <c r="A10" s="118"/>
      <c r="B10" s="120"/>
      <c r="C10" s="120"/>
      <c r="D10" s="140"/>
      <c r="E10" s="120"/>
      <c r="F10" s="141"/>
      <c r="G10" s="88" t="s">
        <v>20</v>
      </c>
      <c r="H10" s="144"/>
      <c r="I10" s="104"/>
      <c r="J10" s="104"/>
      <c r="K10" s="104"/>
      <c r="L10" s="132"/>
      <c r="M10" s="113"/>
      <c r="N10" s="116"/>
      <c r="O10" s="128"/>
      <c r="P10" s="114"/>
      <c r="Q10" s="2"/>
      <c r="R10" s="131"/>
    </row>
    <row r="11" spans="1:18" ht="30" customHeight="1" thickTop="1">
      <c r="A11" s="27">
        <v>1</v>
      </c>
      <c r="B11" s="38">
        <v>41870</v>
      </c>
      <c r="C11" s="28" t="s">
        <v>54</v>
      </c>
      <c r="D11" s="89" t="s">
        <v>53</v>
      </c>
      <c r="E11" s="89" t="s">
        <v>58</v>
      </c>
      <c r="F11" s="90" t="s">
        <v>59</v>
      </c>
      <c r="G11" s="91"/>
      <c r="H11" s="92"/>
      <c r="I11" s="29"/>
      <c r="J11" s="30"/>
      <c r="K11" s="93"/>
      <c r="L11" s="93"/>
      <c r="M11" s="32">
        <v>28</v>
      </c>
      <c r="N11" s="33">
        <f t="shared" ref="N11:N18" si="0">SUM(H11:M11)</f>
        <v>28</v>
      </c>
      <c r="O11" s="34"/>
      <c r="P11" s="35"/>
      <c r="Q11" s="2"/>
      <c r="R11" s="94">
        <v>5.74</v>
      </c>
    </row>
    <row r="12" spans="1:18" ht="30" customHeight="1">
      <c r="A12" s="36">
        <v>2</v>
      </c>
      <c r="B12" s="38">
        <v>41870</v>
      </c>
      <c r="C12" s="28" t="s">
        <v>54</v>
      </c>
      <c r="D12" s="89" t="s">
        <v>60</v>
      </c>
      <c r="E12" s="89" t="s">
        <v>58</v>
      </c>
      <c r="F12" s="90" t="s">
        <v>59</v>
      </c>
      <c r="G12" s="95"/>
      <c r="H12" s="92"/>
      <c r="I12" s="29"/>
      <c r="J12" s="30">
        <v>36.75</v>
      </c>
      <c r="K12" s="93"/>
      <c r="L12" s="31"/>
      <c r="M12" s="32"/>
      <c r="N12" s="33">
        <f t="shared" si="0"/>
        <v>36.75</v>
      </c>
      <c r="O12" s="37"/>
      <c r="P12" s="35"/>
      <c r="Q12" s="2"/>
      <c r="R12" s="94">
        <v>7.53</v>
      </c>
    </row>
    <row r="13" spans="1:18" ht="30" customHeight="1">
      <c r="A13" s="36">
        <v>3</v>
      </c>
      <c r="B13" s="38">
        <v>41870</v>
      </c>
      <c r="C13" s="28" t="s">
        <v>54</v>
      </c>
      <c r="D13" s="89" t="s">
        <v>60</v>
      </c>
      <c r="E13" s="89" t="s">
        <v>58</v>
      </c>
      <c r="F13" s="90" t="s">
        <v>59</v>
      </c>
      <c r="G13" s="95"/>
      <c r="H13" s="92"/>
      <c r="I13" s="29"/>
      <c r="J13" s="30">
        <v>21</v>
      </c>
      <c r="K13" s="93"/>
      <c r="L13" s="31"/>
      <c r="M13" s="32"/>
      <c r="N13" s="33">
        <f t="shared" si="0"/>
        <v>21</v>
      </c>
      <c r="O13" s="37"/>
      <c r="P13" s="35" t="str">
        <f t="shared" ref="P13:P18" si="1">IF(F13="Milano","X","")</f>
        <v/>
      </c>
      <c r="Q13" s="2"/>
      <c r="R13" s="96">
        <v>4.3099999999999996</v>
      </c>
    </row>
    <row r="14" spans="1:18" ht="30" customHeight="1">
      <c r="A14" s="36">
        <v>4</v>
      </c>
      <c r="B14" s="38"/>
      <c r="C14" s="28"/>
      <c r="D14" s="89"/>
      <c r="E14" s="89"/>
      <c r="F14" s="90"/>
      <c r="G14" s="95"/>
      <c r="H14" s="92"/>
      <c r="I14" s="29"/>
      <c r="J14" s="30"/>
      <c r="K14" s="93"/>
      <c r="L14" s="31"/>
      <c r="M14" s="32"/>
      <c r="N14" s="33">
        <f t="shared" si="0"/>
        <v>0</v>
      </c>
      <c r="O14" s="37"/>
      <c r="P14" s="35" t="str">
        <f t="shared" si="1"/>
        <v/>
      </c>
      <c r="Q14" s="2"/>
      <c r="R14" s="97"/>
    </row>
    <row r="15" spans="1:18" ht="30" customHeight="1">
      <c r="A15" s="36">
        <v>5</v>
      </c>
      <c r="B15" s="38"/>
      <c r="C15" s="28"/>
      <c r="D15" s="89"/>
      <c r="E15" s="89"/>
      <c r="F15" s="90"/>
      <c r="G15" s="95"/>
      <c r="H15" s="92"/>
      <c r="I15" s="29"/>
      <c r="J15" s="30"/>
      <c r="K15" s="93"/>
      <c r="L15" s="31"/>
      <c r="M15" s="32"/>
      <c r="N15" s="33">
        <f t="shared" si="0"/>
        <v>0</v>
      </c>
      <c r="O15" s="37"/>
      <c r="P15" s="35" t="str">
        <f t="shared" si="1"/>
        <v/>
      </c>
      <c r="Q15" s="2"/>
      <c r="R15" s="98"/>
    </row>
    <row r="16" spans="1:18" ht="30" customHeight="1">
      <c r="A16" s="36">
        <v>6</v>
      </c>
      <c r="B16" s="38"/>
      <c r="C16" s="28"/>
      <c r="D16" s="89"/>
      <c r="E16" s="89"/>
      <c r="F16" s="90"/>
      <c r="G16" s="95"/>
      <c r="H16" s="92"/>
      <c r="I16" s="29"/>
      <c r="J16" s="30"/>
      <c r="K16" s="93"/>
      <c r="L16" s="31"/>
      <c r="M16" s="32"/>
      <c r="N16" s="33">
        <f t="shared" si="0"/>
        <v>0</v>
      </c>
      <c r="O16" s="37"/>
      <c r="P16" s="35" t="str">
        <f t="shared" si="1"/>
        <v/>
      </c>
      <c r="Q16" s="2"/>
      <c r="R16" s="97"/>
    </row>
    <row r="17" spans="1:18" ht="30" customHeight="1">
      <c r="A17" s="36">
        <v>7</v>
      </c>
      <c r="B17" s="38"/>
      <c r="C17" s="28"/>
      <c r="D17" s="89"/>
      <c r="E17" s="89"/>
      <c r="F17" s="90"/>
      <c r="G17" s="95"/>
      <c r="H17" s="92"/>
      <c r="I17" s="29"/>
      <c r="J17" s="30"/>
      <c r="K17" s="93"/>
      <c r="L17" s="31"/>
      <c r="M17" s="32"/>
      <c r="N17" s="33">
        <f t="shared" si="0"/>
        <v>0</v>
      </c>
      <c r="O17" s="37"/>
      <c r="P17" s="35" t="str">
        <f t="shared" si="1"/>
        <v/>
      </c>
      <c r="Q17" s="2"/>
      <c r="R17" s="97"/>
    </row>
    <row r="18" spans="1:18" ht="30" customHeight="1">
      <c r="A18" s="36">
        <v>8</v>
      </c>
      <c r="B18" s="38"/>
      <c r="C18" s="28"/>
      <c r="D18" s="89"/>
      <c r="E18" s="89"/>
      <c r="F18" s="90"/>
      <c r="G18" s="95"/>
      <c r="H18" s="92"/>
      <c r="I18" s="29"/>
      <c r="J18" s="30"/>
      <c r="K18" s="93"/>
      <c r="L18" s="31"/>
      <c r="M18" s="32"/>
      <c r="N18" s="33">
        <f t="shared" si="0"/>
        <v>0</v>
      </c>
      <c r="O18" s="37"/>
      <c r="P18" s="35" t="str">
        <f t="shared" si="1"/>
        <v/>
      </c>
      <c r="Q18" s="2"/>
      <c r="R18" s="97"/>
    </row>
    <row r="19" spans="1:18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8">
      <c r="A20" s="56"/>
      <c r="B20" s="57"/>
      <c r="C20" s="58"/>
      <c r="D20" s="59"/>
      <c r="E20" s="59"/>
      <c r="F20" s="60"/>
      <c r="G20" s="61"/>
      <c r="H20" s="62"/>
      <c r="I20" s="63"/>
      <c r="J20" s="63"/>
      <c r="K20" s="63"/>
      <c r="L20" s="63"/>
      <c r="M20" s="63"/>
      <c r="N20" s="64"/>
      <c r="O20" s="65"/>
      <c r="P20" s="99"/>
    </row>
    <row r="21" spans="1:18">
      <c r="A21" s="46"/>
      <c r="B21" s="55" t="s">
        <v>36</v>
      </c>
      <c r="C21" s="55"/>
      <c r="D21" s="55"/>
      <c r="E21" s="47"/>
      <c r="F21" s="47"/>
      <c r="G21" s="55" t="s">
        <v>38</v>
      </c>
      <c r="H21" s="55"/>
      <c r="I21" s="55"/>
      <c r="J21" s="47"/>
      <c r="K21" s="47"/>
      <c r="L21" s="55" t="s">
        <v>37</v>
      </c>
      <c r="M21" s="55"/>
      <c r="N21" s="55"/>
      <c r="O21" s="47"/>
      <c r="P21" s="99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99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0:M20 H12:H18 J11:M12 I17:I18 J13:L18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8">
      <formula1>36831</formula1>
      <formula2>0</formula2>
    </dataValidation>
    <dataValidation type="textLength" operator="greaterThan" allowBlank="1" sqref="C2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Anticipi EUR</vt:lpstr>
      <vt:lpstr>Anticipi QAR</vt:lpstr>
      <vt:lpstr>'Anticipi EUR'!Print_Area</vt:lpstr>
      <vt:lpstr>'Anticipi QAR'!Print_Area</vt:lpstr>
      <vt:lpstr>'Anticipi EUR'!Print_Titles</vt:lpstr>
      <vt:lpstr>'Anticipi QAR'!Print_Titles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2014-08-27T15:16:36Z</cp:lastPrinted>
  <dcterms:created xsi:type="dcterms:W3CDTF">2007-03-06T14:42:56Z</dcterms:created>
  <dcterms:modified xsi:type="dcterms:W3CDTF">2014-08-27T15:31:23Z</dcterms:modified>
</cp:coreProperties>
</file>