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290" windowHeight="10890" activeTab="1"/>
  </bookViews>
  <sheets>
    <sheet name="Expense EURO" sheetId="1" r:id="rId1"/>
    <sheet name="Expense USD" sheetId="7" r:id="rId2"/>
    <sheet name="Expense MXN" sheetId="9" r:id="rId3"/>
    <sheet name="TOTAL" sheetId="8" r:id="rId4"/>
  </sheets>
  <calcPr calcId="125725"/>
</workbook>
</file>

<file path=xl/calcChain.xml><?xml version="1.0" encoding="utf-8"?>
<calcChain xmlns="http://schemas.openxmlformats.org/spreadsheetml/2006/main">
  <c r="R5" i="7"/>
  <c r="R1"/>
  <c r="H19" i="1" l="1"/>
  <c r="H18"/>
  <c r="H17"/>
  <c r="H20"/>
  <c r="P6" i="8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5"/>
  <c r="P4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5"/>
  <c r="K4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5"/>
  <c r="F4"/>
  <c r="H14" i="1"/>
  <c r="L6" i="8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H15" i="9" l="1"/>
  <c r="N15"/>
  <c r="H16"/>
  <c r="N16"/>
  <c r="H17"/>
  <c r="N17"/>
  <c r="H18"/>
  <c r="N18"/>
  <c r="H19"/>
  <c r="N19"/>
  <c r="O5" i="8" l="1"/>
  <c r="Q5"/>
  <c r="O6"/>
  <c r="O7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Q4"/>
  <c r="O4"/>
  <c r="J5"/>
  <c r="L5"/>
  <c r="J6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L4"/>
  <c r="G5"/>
  <c r="G4"/>
  <c r="J4"/>
  <c r="H55" i="9"/>
  <c r="N55" s="1"/>
  <c r="N54"/>
  <c r="H54"/>
  <c r="H53"/>
  <c r="N53" s="1"/>
  <c r="N52"/>
  <c r="H52"/>
  <c r="H51"/>
  <c r="N51" s="1"/>
  <c r="N50"/>
  <c r="H50"/>
  <c r="H49"/>
  <c r="N49" s="1"/>
  <c r="N48"/>
  <c r="H48"/>
  <c r="H47"/>
  <c r="N47" s="1"/>
  <c r="N46"/>
  <c r="H46"/>
  <c r="H45"/>
  <c r="N45" s="1"/>
  <c r="N44"/>
  <c r="H44"/>
  <c r="H43"/>
  <c r="N43" s="1"/>
  <c r="N42"/>
  <c r="H42"/>
  <c r="H41"/>
  <c r="N41" s="1"/>
  <c r="N40"/>
  <c r="H40"/>
  <c r="H39"/>
  <c r="N39" s="1"/>
  <c r="N38"/>
  <c r="H38"/>
  <c r="H37"/>
  <c r="N37" s="1"/>
  <c r="N36"/>
  <c r="H36"/>
  <c r="H35"/>
  <c r="N35" s="1"/>
  <c r="N34"/>
  <c r="H34"/>
  <c r="H33"/>
  <c r="N33" s="1"/>
  <c r="N32"/>
  <c r="H32"/>
  <c r="H31"/>
  <c r="N31" s="1"/>
  <c r="N30"/>
  <c r="H30"/>
  <c r="H29"/>
  <c r="N29" s="1"/>
  <c r="N28"/>
  <c r="H28"/>
  <c r="H27"/>
  <c r="N27" s="1"/>
  <c r="N26"/>
  <c r="H26"/>
  <c r="H25"/>
  <c r="N25" s="1"/>
  <c r="N24"/>
  <c r="H24"/>
  <c r="H23"/>
  <c r="N23" s="1"/>
  <c r="N22"/>
  <c r="H22"/>
  <c r="H21"/>
  <c r="N21" s="1"/>
  <c r="N20"/>
  <c r="H20"/>
  <c r="N14"/>
  <c r="H14"/>
  <c r="H13"/>
  <c r="N13" s="1"/>
  <c r="N12"/>
  <c r="H12"/>
  <c r="H11"/>
  <c r="N11" s="1"/>
  <c r="P7"/>
  <c r="C4" i="8" s="1"/>
  <c r="O7" i="9"/>
  <c r="M7"/>
  <c r="L7"/>
  <c r="K7"/>
  <c r="J7"/>
  <c r="I7"/>
  <c r="H7"/>
  <c r="G7"/>
  <c r="D5"/>
  <c r="P3"/>
  <c r="G1"/>
  <c r="P3" i="8" l="1"/>
  <c r="K3"/>
  <c r="N7" i="9"/>
  <c r="P1"/>
  <c r="B4" i="8" s="1"/>
  <c r="L3"/>
  <c r="M3"/>
  <c r="Q3"/>
  <c r="R3"/>
  <c r="G3"/>
  <c r="P5" i="9" l="1"/>
  <c r="M1"/>
  <c r="E8" i="8" l="1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F3" l="1"/>
  <c r="H3"/>
  <c r="E5" i="1" l="1"/>
  <c r="D5" i="7"/>
  <c r="H26" l="1"/>
  <c r="N26" s="1"/>
  <c r="N25"/>
  <c r="H25"/>
  <c r="H24"/>
  <c r="N24" s="1"/>
  <c r="N23"/>
  <c r="H23"/>
  <c r="H22"/>
  <c r="N22" s="1"/>
  <c r="N21"/>
  <c r="H21"/>
  <c r="H20"/>
  <c r="N20" s="1"/>
  <c r="N19"/>
  <c r="H19"/>
  <c r="H18"/>
  <c r="N18" s="1"/>
  <c r="N17"/>
  <c r="H17"/>
  <c r="H16"/>
  <c r="N16" s="1"/>
  <c r="N15"/>
  <c r="H15"/>
  <c r="H14"/>
  <c r="N14" s="1"/>
  <c r="N13"/>
  <c r="H13"/>
  <c r="H12"/>
  <c r="N12" s="1"/>
  <c r="N11"/>
  <c r="H11"/>
  <c r="P7"/>
  <c r="C3" i="8" s="1"/>
  <c r="O7" i="7"/>
  <c r="P3" s="1"/>
  <c r="M7"/>
  <c r="L7"/>
  <c r="K7"/>
  <c r="J7"/>
  <c r="I7"/>
  <c r="G7"/>
  <c r="H7" l="1"/>
  <c r="P1" s="1"/>
  <c r="B3" i="8" s="1"/>
  <c r="N7" i="7"/>
  <c r="N20" i="1"/>
  <c r="N19"/>
  <c r="O12" i="8" s="1"/>
  <c r="N18" i="1"/>
  <c r="O11" i="8" s="1"/>
  <c r="N17" i="1"/>
  <c r="H16"/>
  <c r="N16" s="1"/>
  <c r="H15"/>
  <c r="N15" s="1"/>
  <c r="N14"/>
  <c r="H13"/>
  <c r="N13" s="1"/>
  <c r="H12"/>
  <c r="N12" s="1"/>
  <c r="E5" i="8" s="1"/>
  <c r="H11" i="1"/>
  <c r="N11" s="1"/>
  <c r="E4" i="8" s="1"/>
  <c r="O7" i="1"/>
  <c r="P3" s="1"/>
  <c r="M7"/>
  <c r="L7"/>
  <c r="K7"/>
  <c r="J7"/>
  <c r="I7"/>
  <c r="G7"/>
  <c r="J10" i="8" l="1"/>
  <c r="O10"/>
  <c r="J9"/>
  <c r="O9"/>
  <c r="J8"/>
  <c r="O8"/>
  <c r="O3" s="1"/>
  <c r="R1" s="1"/>
  <c r="J7"/>
  <c r="E7"/>
  <c r="E6"/>
  <c r="P5" i="7"/>
  <c r="M1"/>
  <c r="H7" i="1"/>
  <c r="P1" s="1"/>
  <c r="B2" i="8" s="1"/>
  <c r="C2" s="1"/>
  <c r="C8" s="1"/>
  <c r="N7" i="1"/>
  <c r="J3" i="8" l="1"/>
  <c r="M1" s="1"/>
  <c r="E3"/>
  <c r="H1" s="1"/>
  <c r="M1" i="1"/>
  <c r="P5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Please fill in with Month Mese_# Progressive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Please fill in with Month Mese_# Progressive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Please fill in with Month Mese_# Progressive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<sst xmlns="http://schemas.openxmlformats.org/spreadsheetml/2006/main" count="233" uniqueCount="78">
  <si>
    <t>Name&amp;Surname</t>
  </si>
  <si>
    <t>Month</t>
  </si>
  <si>
    <t>Check</t>
  </si>
  <si>
    <t>Total AMOUNT</t>
  </si>
  <si>
    <t>yes</t>
  </si>
  <si>
    <t>Sales Manager</t>
  </si>
  <si>
    <t>Cash advance</t>
  </si>
  <si>
    <t>no</t>
  </si>
  <si>
    <t>Company car</t>
  </si>
  <si>
    <t>Credit Card payments</t>
  </si>
  <si>
    <t>Cost per Mile</t>
  </si>
  <si>
    <t>No. Attached documents:</t>
  </si>
  <si>
    <t>Fuel cost (company car)</t>
  </si>
  <si>
    <t>TOTAL REFUND</t>
  </si>
  <si>
    <t>(value EURO )</t>
  </si>
  <si>
    <t>Car waste (company car)</t>
  </si>
  <si>
    <t>EXPENSES</t>
  </si>
  <si>
    <t>MONTH TOTAL AMOUNT</t>
  </si>
  <si>
    <t>PROJECT/EVENT</t>
  </si>
  <si>
    <t>DESCRIPTION
(specify kind of costs)</t>
  </si>
  <si>
    <t>Address</t>
  </si>
  <si>
    <t>City
(City where the expense has been done)</t>
  </si>
  <si>
    <t>CAR</t>
  </si>
  <si>
    <t>FUEL REFUND</t>
  </si>
  <si>
    <t>CAR COSTS (PARK / HIGHWAY / ETC)</t>
  </si>
  <si>
    <t>TRAVEL EXPENSE (Taxi, Bus etc)</t>
  </si>
  <si>
    <t>MISCELLANEOUS (On-line purchase, etc)</t>
  </si>
  <si>
    <t>ROOM / BOARD</t>
  </si>
  <si>
    <t>Credit Card paid amount</t>
  </si>
  <si>
    <t>DATE</t>
  </si>
  <si>
    <t>SPESE AUTO (PARK / AUTOSTRADA / ECC)</t>
  </si>
  <si>
    <t>VARIE (Taxi / BUS / VARIE)</t>
  </si>
  <si>
    <t xml:space="preserve">Invoice </t>
  </si>
  <si>
    <t>Fiscal Receipt</t>
  </si>
  <si>
    <t>KM</t>
  </si>
  <si>
    <t>Sign</t>
  </si>
  <si>
    <t xml:space="preserve">Administration </t>
  </si>
  <si>
    <t>CFO</t>
  </si>
  <si>
    <t>si</t>
  </si>
  <si>
    <t>Fuel cost (for company card)</t>
  </si>
  <si>
    <t>Car waste (for company card)</t>
  </si>
  <si>
    <t>Country</t>
  </si>
  <si>
    <t>Value</t>
  </si>
  <si>
    <t>DATA</t>
  </si>
  <si>
    <t>Firma Dipendente</t>
  </si>
  <si>
    <t>Verifica Amministrativa</t>
  </si>
  <si>
    <t>Autorizzazione Responsabile Amministrativo</t>
  </si>
  <si>
    <t>EURO Value</t>
  </si>
  <si>
    <t>Sergio Rodríguez-Solís Guerrero</t>
  </si>
  <si>
    <t>Sergio rodríguez-Solís Guerrero</t>
  </si>
  <si>
    <t>Taxi</t>
  </si>
  <si>
    <t>Dinner</t>
  </si>
  <si>
    <t>EUR</t>
  </si>
  <si>
    <t>Original</t>
  </si>
  <si>
    <t>Euro</t>
  </si>
  <si>
    <t>Currency</t>
  </si>
  <si>
    <t>Project</t>
  </si>
  <si>
    <t>MXN</t>
  </si>
  <si>
    <t>Madrid</t>
  </si>
  <si>
    <t>Toll</t>
  </si>
  <si>
    <t>Parking</t>
  </si>
  <si>
    <t>Barajas Airport</t>
  </si>
  <si>
    <t>Hotel</t>
  </si>
  <si>
    <t>USD</t>
  </si>
  <si>
    <t>Breakfast</t>
  </si>
  <si>
    <t>Exchange</t>
  </si>
  <si>
    <t>Lunch</t>
  </si>
  <si>
    <t>Blackhat SE</t>
  </si>
  <si>
    <t>Snack</t>
  </si>
  <si>
    <t>USA</t>
  </si>
  <si>
    <t>NATIA2014</t>
  </si>
  <si>
    <t>Tijuana-Demos</t>
  </si>
  <si>
    <t>Tijuana-demos</t>
  </si>
  <si>
    <t>08_01</t>
  </si>
  <si>
    <t>08_02</t>
  </si>
  <si>
    <t>Hotel + Extra</t>
  </si>
  <si>
    <t>Meeting room + extra</t>
  </si>
  <si>
    <t>Hotel extra</t>
  </si>
</sst>
</file>

<file path=xl/styles.xml><?xml version="1.0" encoding="utf-8"?>
<styleSheet xmlns="http://schemas.openxmlformats.org/spreadsheetml/2006/main">
  <numFmts count="16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mmmm\ yyyy"/>
    <numFmt numFmtId="167" formatCode="_-[$€-2]\ * #,##0.00_-;\-[$€-2]\ * #,##0.00_-;_-[$€-2]\ * \-??_-"/>
    <numFmt numFmtId="168" formatCode="_-[$€-2]\ * #,##0.00_-;\-[$€-2]\ * #,##0.00_-;_-[$€-2]\ * \-??_-;_-@_-"/>
    <numFmt numFmtId="169" formatCode="#.##&quot; km/l&quot;"/>
    <numFmt numFmtId="170" formatCode="&quot;€ &quot;#,##0.00"/>
    <numFmt numFmtId="171" formatCode="00\ "/>
    <numFmt numFmtId="172" formatCode="dd/mm/yy;@"/>
    <numFmt numFmtId="173" formatCode="_-* #,##0.00_-;\-* #,##0.00_-;_-* \-??_-;_-@_-"/>
    <numFmt numFmtId="174" formatCode="&quot;€&quot;\ #,##0.00"/>
    <numFmt numFmtId="175" formatCode="_-[$€-2]\ * #,##0.00_-;\-[$€-2]\ * #,##0.00_-;_-[$€-2]\ * &quot;-&quot;??_-;_-@_-"/>
    <numFmt numFmtId="176" formatCode="_-* #,##0.00\ [$€-C0A]_-;\-* #,##0.00\ [$€-C0A]_-;_-* &quot;-&quot;??\ [$€-C0A]_-;_-@_-"/>
    <numFmt numFmtId="177" formatCode="_-[$$-409]* #,##0.00_ ;_-[$$-409]* \-#,##0.00\ ;_-[$$-409]* &quot;-&quot;??_ ;_-@_ "/>
    <numFmt numFmtId="178" formatCode="_-[$$-80A]* #,##0.00_-;\-[$$-80A]* #,##0.00_-;_-[$$-80A]* &quot;-&quot;??_-;_-@_-"/>
  </numFmts>
  <fonts count="14">
    <font>
      <sz val="11"/>
      <color theme="1"/>
      <name val="Calibri"/>
      <family val="2"/>
      <scheme val="minor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sz val="10"/>
      <name val="Arial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20"/>
      <color indexed="10"/>
      <name val="Gulim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7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7" fontId="4" fillId="0" borderId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187">
    <xf numFmtId="0" fontId="0" fillId="0" borderId="0" xfId="0"/>
    <xf numFmtId="0" fontId="1" fillId="0" borderId="0" xfId="0" applyNumberFormat="1" applyFont="1" applyAlignment="1" applyProtection="1">
      <alignment horizontal="center" vertical="center"/>
    </xf>
    <xf numFmtId="166" fontId="3" fillId="0" borderId="2" xfId="0" applyNumberFormat="1" applyFont="1" applyBorder="1" applyAlignment="1" applyProtection="1">
      <alignment horizontal="center" vertical="center" wrapText="1"/>
    </xf>
    <xf numFmtId="166" fontId="3" fillId="0" borderId="0" xfId="0" applyNumberFormat="1" applyFont="1" applyBorder="1" applyAlignment="1" applyProtection="1">
      <alignment vertical="center" wrapText="1"/>
    </xf>
    <xf numFmtId="0" fontId="1" fillId="0" borderId="0" xfId="0" applyNumberFormat="1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3" borderId="3" xfId="0" applyNumberFormat="1" applyFont="1" applyFill="1" applyBorder="1" applyAlignment="1" applyProtection="1">
      <alignment horizontal="left" vertical="center"/>
    </xf>
    <xf numFmtId="0" fontId="1" fillId="3" borderId="4" xfId="0" applyNumberFormat="1" applyFont="1" applyFill="1" applyBorder="1" applyAlignment="1" applyProtection="1">
      <alignment horizontal="left" vertical="center"/>
    </xf>
    <xf numFmtId="167" fontId="2" fillId="3" borderId="5" xfId="1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left" vertical="center"/>
    </xf>
    <xf numFmtId="0" fontId="1" fillId="2" borderId="4" xfId="0" applyNumberFormat="1" applyFont="1" applyFill="1" applyBorder="1" applyAlignment="1" applyProtection="1">
      <alignment horizontal="left" vertical="center"/>
    </xf>
    <xf numFmtId="168" fontId="2" fillId="2" borderId="5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167" fontId="1" fillId="2" borderId="5" xfId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2" borderId="6" xfId="0" applyNumberFormat="1" applyFont="1" applyFill="1" applyBorder="1" applyAlignment="1" applyProtection="1">
      <alignment horizontal="left" vertical="center"/>
    </xf>
    <xf numFmtId="0" fontId="1" fillId="2" borderId="7" xfId="0" applyNumberFormat="1" applyFont="1" applyFill="1" applyBorder="1" applyAlignment="1" applyProtection="1">
      <alignment horizontal="left" vertical="center"/>
    </xf>
    <xf numFmtId="168" fontId="2" fillId="2" borderId="8" xfId="1" applyNumberFormat="1" applyFont="1" applyFill="1" applyBorder="1" applyAlignment="1" applyProtection="1">
      <alignment horizontal="right" vertical="center"/>
      <protection locked="0"/>
    </xf>
    <xf numFmtId="0" fontId="1" fillId="2" borderId="3" xfId="0" applyNumberFormat="1" applyFont="1" applyFill="1" applyBorder="1" applyAlignment="1" applyProtection="1">
      <alignment vertical="center"/>
    </xf>
    <xf numFmtId="0" fontId="1" fillId="2" borderId="4" xfId="0" applyNumberFormat="1" applyFont="1" applyFill="1" applyBorder="1" applyAlignment="1" applyProtection="1">
      <alignment vertical="center"/>
    </xf>
    <xf numFmtId="0" fontId="1" fillId="2" borderId="5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left" vertical="center" wrapText="1"/>
    </xf>
    <xf numFmtId="168" fontId="2" fillId="4" borderId="10" xfId="0" applyNumberFormat="1" applyFont="1" applyFill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vertical="center"/>
    </xf>
    <xf numFmtId="169" fontId="1" fillId="2" borderId="11" xfId="1" applyNumberFormat="1" applyFont="1" applyFill="1" applyBorder="1" applyAlignment="1" applyProtection="1">
      <alignment horizontal="right" vertical="center"/>
      <protection locked="0"/>
    </xf>
    <xf numFmtId="0" fontId="1" fillId="5" borderId="12" xfId="0" applyNumberFormat="1" applyFont="1" applyFill="1" applyBorder="1" applyAlignment="1" applyProtection="1">
      <alignment horizontal="center" vertical="center"/>
    </xf>
    <xf numFmtId="0" fontId="1" fillId="5" borderId="13" xfId="0" applyNumberFormat="1" applyFont="1" applyFill="1" applyBorder="1" applyAlignment="1" applyProtection="1">
      <alignment vertical="center"/>
    </xf>
    <xf numFmtId="0" fontId="1" fillId="5" borderId="14" xfId="0" applyNumberFormat="1" applyFont="1" applyFill="1" applyBorder="1" applyAlignment="1" applyProtection="1">
      <alignment vertical="center"/>
    </xf>
    <xf numFmtId="38" fontId="1" fillId="7" borderId="17" xfId="0" applyNumberFormat="1" applyFont="1" applyFill="1" applyBorder="1" applyAlignment="1" applyProtection="1">
      <alignment horizontal="center" vertical="center"/>
    </xf>
    <xf numFmtId="170" fontId="1" fillId="7" borderId="18" xfId="0" applyNumberFormat="1" applyFont="1" applyFill="1" applyBorder="1" applyAlignment="1" applyProtection="1">
      <alignment horizontal="right" vertical="center"/>
    </xf>
    <xf numFmtId="170" fontId="1" fillId="7" borderId="19" xfId="0" applyNumberFormat="1" applyFont="1" applyFill="1" applyBorder="1" applyAlignment="1" applyProtection="1">
      <alignment horizontal="right" vertical="center"/>
    </xf>
    <xf numFmtId="170" fontId="1" fillId="7" borderId="20" xfId="0" applyNumberFormat="1" applyFont="1" applyFill="1" applyBorder="1" applyAlignment="1" applyProtection="1">
      <alignment horizontal="right" vertical="center"/>
    </xf>
    <xf numFmtId="170" fontId="1" fillId="7" borderId="21" xfId="0" applyNumberFormat="1" applyFont="1" applyFill="1" applyBorder="1" applyAlignment="1" applyProtection="1">
      <alignment horizontal="right" vertical="center"/>
    </xf>
    <xf numFmtId="0" fontId="2" fillId="6" borderId="23" xfId="0" applyFont="1" applyFill="1" applyBorder="1" applyAlignment="1" applyProtection="1">
      <alignment horizontal="center" vertical="center"/>
    </xf>
    <xf numFmtId="0" fontId="2" fillId="6" borderId="40" xfId="0" applyFont="1" applyFill="1" applyBorder="1" applyAlignment="1" applyProtection="1">
      <alignment horizontal="center" vertical="center"/>
    </xf>
    <xf numFmtId="0" fontId="1" fillId="7" borderId="41" xfId="0" applyFont="1" applyFill="1" applyBorder="1" applyAlignment="1" applyProtection="1">
      <alignment horizontal="center" vertical="center" wrapText="1"/>
    </xf>
    <xf numFmtId="171" fontId="1" fillId="8" borderId="43" xfId="0" applyNumberFormat="1" applyFont="1" applyFill="1" applyBorder="1" applyAlignment="1" applyProtection="1">
      <alignment horizontal="center" vertical="center"/>
    </xf>
    <xf numFmtId="172" fontId="1" fillId="0" borderId="44" xfId="0" applyNumberFormat="1" applyFont="1" applyBorder="1" applyAlignment="1" applyProtection="1">
      <alignment horizontal="center" vertical="center"/>
      <protection locked="0"/>
    </xf>
    <xf numFmtId="49" fontId="1" fillId="0" borderId="45" xfId="0" applyNumberFormat="1" applyFont="1" applyBorder="1" applyAlignment="1" applyProtection="1">
      <alignment horizontal="left" vertical="center"/>
      <protection locked="0"/>
    </xf>
    <xf numFmtId="49" fontId="1" fillId="0" borderId="46" xfId="0" applyNumberFormat="1" applyFont="1" applyBorder="1" applyAlignment="1" applyProtection="1">
      <alignment horizontal="left" vertical="center"/>
      <protection locked="0"/>
    </xf>
    <xf numFmtId="0" fontId="1" fillId="0" borderId="47" xfId="0" applyFont="1" applyBorder="1" applyAlignment="1" applyProtection="1">
      <alignment vertical="center"/>
      <protection locked="0"/>
    </xf>
    <xf numFmtId="173" fontId="1" fillId="0" borderId="48" xfId="0" applyNumberFormat="1" applyFont="1" applyBorder="1" applyAlignment="1" applyProtection="1">
      <alignment horizontal="right" vertical="center"/>
    </xf>
    <xf numFmtId="173" fontId="1" fillId="0" borderId="49" xfId="0" applyNumberFormat="1" applyFont="1" applyBorder="1" applyAlignment="1" applyProtection="1">
      <alignment horizontal="right" vertical="center"/>
    </xf>
    <xf numFmtId="173" fontId="1" fillId="0" borderId="49" xfId="0" applyNumberFormat="1" applyFont="1" applyBorder="1" applyAlignment="1" applyProtection="1">
      <alignment horizontal="right" vertical="center"/>
      <protection locked="0"/>
    </xf>
    <xf numFmtId="173" fontId="1" fillId="0" borderId="45" xfId="0" applyNumberFormat="1" applyFont="1" applyBorder="1" applyAlignment="1" applyProtection="1">
      <alignment horizontal="right" vertical="center"/>
      <protection locked="0"/>
    </xf>
    <xf numFmtId="173" fontId="1" fillId="0" borderId="50" xfId="0" applyNumberFormat="1" applyFont="1" applyBorder="1" applyAlignment="1" applyProtection="1">
      <alignment horizontal="right" vertical="center"/>
      <protection locked="0"/>
    </xf>
    <xf numFmtId="167" fontId="1" fillId="3" borderId="51" xfId="1" applyFont="1" applyFill="1" applyBorder="1" applyAlignment="1" applyProtection="1">
      <alignment horizontal="right" vertical="center"/>
    </xf>
    <xf numFmtId="4" fontId="1" fillId="2" borderId="52" xfId="0" applyNumberFormat="1" applyFont="1" applyFill="1" applyBorder="1" applyAlignment="1" applyProtection="1">
      <alignment vertical="center"/>
      <protection locked="0"/>
    </xf>
    <xf numFmtId="0" fontId="2" fillId="0" borderId="53" xfId="0" applyFont="1" applyBorder="1" applyAlignment="1" applyProtection="1">
      <alignment vertical="center"/>
    </xf>
    <xf numFmtId="171" fontId="1" fillId="8" borderId="54" xfId="0" applyNumberFormat="1" applyFont="1" applyFill="1" applyBorder="1" applyAlignment="1" applyProtection="1">
      <alignment horizontal="center" vertical="center"/>
    </xf>
    <xf numFmtId="49" fontId="1" fillId="0" borderId="44" xfId="0" applyNumberFormat="1" applyFont="1" applyBorder="1" applyAlignment="1" applyProtection="1">
      <alignment horizontal="left" vertical="center"/>
      <protection locked="0"/>
    </xf>
    <xf numFmtId="0" fontId="1" fillId="0" borderId="52" xfId="0" applyFont="1" applyBorder="1" applyAlignment="1" applyProtection="1">
      <alignment vertical="center"/>
      <protection locked="0"/>
    </xf>
    <xf numFmtId="4" fontId="1" fillId="2" borderId="51" xfId="0" applyNumberFormat="1" applyFont="1" applyFill="1" applyBorder="1" applyAlignment="1" applyProtection="1">
      <alignment vertical="center"/>
      <protection locked="0"/>
    </xf>
    <xf numFmtId="172" fontId="1" fillId="0" borderId="45" xfId="0" applyNumberFormat="1" applyFont="1" applyBorder="1" applyAlignment="1" applyProtection="1">
      <alignment horizontal="center" vertical="center"/>
      <protection locked="0"/>
    </xf>
    <xf numFmtId="173" fontId="1" fillId="0" borderId="56" xfId="0" applyNumberFormat="1" applyFont="1" applyBorder="1" applyAlignment="1" applyProtection="1">
      <alignment horizontal="right" vertical="center"/>
      <protection locked="0"/>
    </xf>
    <xf numFmtId="0" fontId="1" fillId="0" borderId="44" xfId="0" applyFont="1" applyBorder="1" applyAlignment="1" applyProtection="1">
      <alignment horizontal="left" vertical="center"/>
      <protection locked="0"/>
    </xf>
    <xf numFmtId="0" fontId="1" fillId="0" borderId="55" xfId="0" applyFont="1" applyBorder="1" applyAlignment="1" applyProtection="1">
      <alignment horizontal="left" vertical="center"/>
      <protection locked="0"/>
    </xf>
    <xf numFmtId="0" fontId="1" fillId="0" borderId="55" xfId="0" applyFont="1" applyBorder="1" applyAlignment="1" applyProtection="1">
      <alignment vertical="center"/>
      <protection locked="0"/>
    </xf>
    <xf numFmtId="173" fontId="1" fillId="0" borderId="55" xfId="0" applyNumberFormat="1" applyFont="1" applyBorder="1" applyAlignment="1" applyProtection="1">
      <alignment horizontal="right" vertical="center"/>
      <protection locked="0"/>
    </xf>
    <xf numFmtId="173" fontId="1" fillId="0" borderId="57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4" fontId="1" fillId="9" borderId="0" xfId="0" applyNumberFormat="1" applyFont="1" applyFill="1" applyAlignment="1" applyProtection="1">
      <alignment vertical="center"/>
    </xf>
    <xf numFmtId="4" fontId="1" fillId="9" borderId="0" xfId="0" applyNumberFormat="1" applyFont="1" applyFill="1" applyBorder="1" applyAlignment="1" applyProtection="1">
      <alignment vertical="center"/>
    </xf>
    <xf numFmtId="171" fontId="1" fillId="9" borderId="0" xfId="0" applyNumberFormat="1" applyFont="1" applyFill="1" applyBorder="1" applyAlignment="1" applyProtection="1">
      <alignment horizontal="center" vertical="center"/>
    </xf>
    <xf numFmtId="172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3" fontId="1" fillId="9" borderId="0" xfId="0" applyNumberFormat="1" applyFont="1" applyFill="1" applyBorder="1" applyAlignment="1" applyProtection="1">
      <alignment horizontal="right" vertical="center"/>
    </xf>
    <xf numFmtId="173" fontId="1" fillId="9" borderId="0" xfId="0" applyNumberFormat="1" applyFont="1" applyFill="1" applyBorder="1" applyAlignment="1" applyProtection="1">
      <alignment horizontal="right" vertical="center"/>
      <protection locked="0"/>
    </xf>
    <xf numFmtId="167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1" fillId="9" borderId="58" xfId="0" applyFont="1" applyFill="1" applyBorder="1" applyAlignment="1" applyProtection="1">
      <alignment vertical="center"/>
    </xf>
    <xf numFmtId="43" fontId="2" fillId="3" borderId="5" xfId="1" applyNumberFormat="1" applyFont="1" applyFill="1" applyBorder="1" applyAlignment="1" applyProtection="1">
      <alignment horizontal="right" vertical="center"/>
    </xf>
    <xf numFmtId="43" fontId="2" fillId="2" borderId="5" xfId="1" applyNumberFormat="1" applyFont="1" applyFill="1" applyBorder="1" applyAlignment="1" applyProtection="1">
      <alignment horizontal="right" vertical="center"/>
      <protection locked="0"/>
    </xf>
    <xf numFmtId="39" fontId="1" fillId="2" borderId="5" xfId="1" applyNumberFormat="1" applyFont="1" applyFill="1" applyBorder="1" applyAlignment="1" applyProtection="1">
      <alignment horizontal="right" vertical="center"/>
      <protection locked="0"/>
    </xf>
    <xf numFmtId="43" fontId="2" fillId="4" borderId="10" xfId="0" applyNumberFormat="1" applyFont="1" applyFill="1" applyBorder="1" applyAlignment="1" applyProtection="1">
      <alignment vertical="center"/>
    </xf>
    <xf numFmtId="0" fontId="11" fillId="9" borderId="0" xfId="0" applyNumberFormat="1" applyFont="1" applyFill="1" applyBorder="1" applyAlignment="1" applyProtection="1">
      <alignment vertical="center"/>
    </xf>
    <xf numFmtId="169" fontId="1" fillId="2" borderId="8" xfId="1" applyNumberFormat="1" applyFont="1" applyFill="1" applyBorder="1" applyAlignment="1" applyProtection="1">
      <alignment horizontal="right" vertical="center"/>
      <protection locked="0"/>
    </xf>
    <xf numFmtId="38" fontId="1" fillId="7" borderId="62" xfId="0" applyNumberFormat="1" applyFont="1" applyFill="1" applyBorder="1" applyAlignment="1" applyProtection="1">
      <alignment horizontal="center" vertical="center"/>
    </xf>
    <xf numFmtId="4" fontId="1" fillId="7" borderId="63" xfId="0" applyNumberFormat="1" applyFont="1" applyFill="1" applyBorder="1" applyAlignment="1" applyProtection="1">
      <alignment horizontal="right" vertical="center"/>
    </xf>
    <xf numFmtId="4" fontId="1" fillId="7" borderId="25" xfId="0" applyNumberFormat="1" applyFont="1" applyFill="1" applyBorder="1" applyAlignment="1" applyProtection="1">
      <alignment horizontal="right" vertical="center"/>
    </xf>
    <xf numFmtId="4" fontId="1" fillId="7" borderId="26" xfId="0" applyNumberFormat="1" applyFont="1" applyFill="1" applyBorder="1" applyAlignment="1" applyProtection="1">
      <alignment horizontal="right" vertical="center"/>
    </xf>
    <xf numFmtId="4" fontId="1" fillId="7" borderId="34" xfId="0" applyNumberFormat="1" applyFont="1" applyFill="1" applyBorder="1" applyAlignment="1" applyProtection="1">
      <alignment horizontal="right" vertical="center"/>
    </xf>
    <xf numFmtId="4" fontId="1" fillId="7" borderId="39" xfId="0" applyNumberFormat="1" applyFont="1" applyFill="1" applyBorder="1" applyAlignment="1" applyProtection="1">
      <alignment horizontal="right" vertical="center"/>
    </xf>
    <xf numFmtId="0" fontId="1" fillId="7" borderId="71" xfId="0" applyFont="1" applyFill="1" applyBorder="1" applyAlignment="1" applyProtection="1">
      <alignment horizontal="center" vertical="center" wrapText="1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vertical="center"/>
      <protection locked="0"/>
    </xf>
    <xf numFmtId="38" fontId="1" fillId="0" borderId="74" xfId="0" applyNumberFormat="1" applyFont="1" applyBorder="1" applyAlignment="1" applyProtection="1">
      <alignment horizontal="center" vertical="center"/>
      <protection locked="0"/>
    </xf>
    <xf numFmtId="173" fontId="1" fillId="0" borderId="75" xfId="0" applyNumberFormat="1" applyFont="1" applyBorder="1" applyAlignment="1" applyProtection="1">
      <alignment horizontal="right" vertical="center"/>
    </xf>
    <xf numFmtId="173" fontId="1" fillId="0" borderId="48" xfId="0" applyNumberFormat="1" applyFont="1" applyBorder="1" applyAlignment="1" applyProtection="1">
      <alignment horizontal="right" vertical="center"/>
      <protection locked="0"/>
    </xf>
    <xf numFmtId="0" fontId="2" fillId="0" borderId="76" xfId="0" applyFont="1" applyBorder="1" applyAlignment="1" applyProtection="1">
      <alignment horizontal="right" vertical="center" wrapText="1"/>
    </xf>
    <xf numFmtId="38" fontId="1" fillId="0" borderId="77" xfId="0" applyNumberFormat="1" applyFont="1" applyBorder="1" applyAlignment="1" applyProtection="1">
      <alignment horizontal="center" vertical="center"/>
      <protection locked="0"/>
    </xf>
    <xf numFmtId="0" fontId="2" fillId="0" borderId="76" xfId="0" applyFont="1" applyBorder="1" applyAlignment="1" applyProtection="1">
      <alignment vertical="center"/>
    </xf>
    <xf numFmtId="175" fontId="1" fillId="0" borderId="0" xfId="0" applyNumberFormat="1" applyFont="1" applyAlignment="1" applyProtection="1">
      <alignment vertical="center"/>
    </xf>
    <xf numFmtId="165" fontId="0" fillId="0" borderId="0" xfId="2" applyFont="1"/>
    <xf numFmtId="176" fontId="0" fillId="0" borderId="0" xfId="3" applyNumberFormat="1" applyFont="1"/>
    <xf numFmtId="164" fontId="0" fillId="0" borderId="0" xfId="0" applyNumberFormat="1"/>
    <xf numFmtId="0" fontId="13" fillId="12" borderId="78" xfId="0" applyFont="1" applyFill="1" applyBorder="1" applyAlignment="1">
      <alignment horizontal="center"/>
    </xf>
    <xf numFmtId="165" fontId="13" fillId="12" borderId="79" xfId="2" applyFont="1" applyFill="1" applyBorder="1" applyAlignment="1">
      <alignment horizontal="center"/>
    </xf>
    <xf numFmtId="176" fontId="13" fillId="12" borderId="80" xfId="3" applyNumberFormat="1" applyFont="1" applyFill="1" applyBorder="1" applyAlignment="1">
      <alignment horizontal="center"/>
    </xf>
    <xf numFmtId="0" fontId="0" fillId="0" borderId="81" xfId="0" applyBorder="1"/>
    <xf numFmtId="165" fontId="0" fillId="0" borderId="82" xfId="2" applyFont="1" applyBorder="1"/>
    <xf numFmtId="176" fontId="0" fillId="0" borderId="83" xfId="3" applyNumberFormat="1" applyFont="1" applyBorder="1"/>
    <xf numFmtId="0" fontId="0" fillId="0" borderId="84" xfId="0" applyBorder="1"/>
    <xf numFmtId="165" fontId="0" fillId="0" borderId="0" xfId="2" applyFont="1" applyBorder="1"/>
    <xf numFmtId="176" fontId="0" fillId="0" borderId="85" xfId="3" applyNumberFormat="1" applyFont="1" applyBorder="1"/>
    <xf numFmtId="0" fontId="0" fillId="0" borderId="30" xfId="0" applyBorder="1"/>
    <xf numFmtId="165" fontId="0" fillId="0" borderId="86" xfId="2" applyFont="1" applyBorder="1"/>
    <xf numFmtId="176" fontId="0" fillId="0" borderId="87" xfId="3" applyNumberFormat="1" applyFont="1" applyBorder="1"/>
    <xf numFmtId="0" fontId="13" fillId="12" borderId="79" xfId="0" applyFont="1" applyFill="1" applyBorder="1"/>
    <xf numFmtId="164" fontId="13" fillId="12" borderId="80" xfId="0" applyNumberFormat="1" applyFont="1" applyFill="1" applyBorder="1"/>
    <xf numFmtId="164" fontId="0" fillId="0" borderId="81" xfId="3" applyFont="1" applyBorder="1"/>
    <xf numFmtId="164" fontId="0" fillId="0" borderId="82" xfId="3" applyFont="1" applyBorder="1"/>
    <xf numFmtId="164" fontId="0" fillId="0" borderId="83" xfId="3" applyFont="1" applyBorder="1"/>
    <xf numFmtId="164" fontId="0" fillId="0" borderId="84" xfId="3" applyFont="1" applyBorder="1"/>
    <xf numFmtId="164" fontId="0" fillId="0" borderId="0" xfId="3" applyFont="1" applyBorder="1"/>
    <xf numFmtId="164" fontId="0" fillId="0" borderId="85" xfId="3" applyFont="1" applyBorder="1"/>
    <xf numFmtId="164" fontId="0" fillId="0" borderId="30" xfId="3" applyFont="1" applyBorder="1"/>
    <xf numFmtId="164" fontId="0" fillId="0" borderId="86" xfId="3" applyFont="1" applyBorder="1"/>
    <xf numFmtId="164" fontId="0" fillId="0" borderId="87" xfId="3" applyFont="1" applyBorder="1"/>
    <xf numFmtId="0" fontId="13" fillId="11" borderId="78" xfId="0" applyFont="1" applyFill="1" applyBorder="1" applyAlignment="1">
      <alignment horizontal="center"/>
    </xf>
    <xf numFmtId="0" fontId="13" fillId="11" borderId="79" xfId="0" applyFont="1" applyFill="1" applyBorder="1" applyAlignment="1">
      <alignment horizontal="center"/>
    </xf>
    <xf numFmtId="0" fontId="13" fillId="11" borderId="80" xfId="0" applyFont="1" applyFill="1" applyBorder="1" applyAlignment="1">
      <alignment horizontal="center"/>
    </xf>
    <xf numFmtId="176" fontId="13" fillId="12" borderId="88" xfId="3" applyNumberFormat="1" applyFont="1" applyFill="1" applyBorder="1"/>
    <xf numFmtId="164" fontId="12" fillId="11" borderId="81" xfId="3" applyFont="1" applyFill="1" applyBorder="1"/>
    <xf numFmtId="164" fontId="12" fillId="11" borderId="82" xfId="3" applyFont="1" applyFill="1" applyBorder="1"/>
    <xf numFmtId="164" fontId="12" fillId="11" borderId="83" xfId="3" applyFont="1" applyFill="1" applyBorder="1"/>
    <xf numFmtId="177" fontId="0" fillId="0" borderId="85" xfId="3" applyNumberFormat="1" applyFont="1" applyBorder="1"/>
    <xf numFmtId="178" fontId="0" fillId="0" borderId="85" xfId="3" applyNumberFormat="1" applyFont="1" applyBorder="1"/>
    <xf numFmtId="0" fontId="1" fillId="7" borderId="37" xfId="0" applyFont="1" applyFill="1" applyBorder="1" applyAlignment="1" applyProtection="1">
      <alignment horizontal="center" vertical="center" wrapText="1"/>
    </xf>
    <xf numFmtId="0" fontId="1" fillId="7" borderId="42" xfId="0" applyFont="1" applyFill="1" applyBorder="1" applyAlignment="1" applyProtection="1">
      <alignment horizontal="center" vertical="center" wrapText="1"/>
    </xf>
    <xf numFmtId="0" fontId="2" fillId="4" borderId="9" xfId="0" applyNumberFormat="1" applyFont="1" applyFill="1" applyBorder="1" applyAlignment="1" applyProtection="1">
      <alignment horizontal="center" vertical="center"/>
    </xf>
    <xf numFmtId="0" fontId="2" fillId="6" borderId="15" xfId="0" applyFont="1" applyFill="1" applyBorder="1" applyAlignment="1" applyProtection="1">
      <alignment horizontal="center" vertical="center"/>
    </xf>
    <xf numFmtId="0" fontId="2" fillId="6" borderId="16" xfId="0" applyFont="1" applyFill="1" applyBorder="1" applyAlignment="1" applyProtection="1">
      <alignment horizontal="center" vertical="center"/>
    </xf>
    <xf numFmtId="0" fontId="1" fillId="8" borderId="22" xfId="0" applyNumberFormat="1" applyFont="1" applyFill="1" applyBorder="1" applyAlignment="1" applyProtection="1">
      <alignment horizontal="center" vertical="center"/>
    </xf>
    <xf numFmtId="0" fontId="1" fillId="8" borderId="34" xfId="0" applyNumberFormat="1" applyFont="1" applyFill="1" applyBorder="1" applyAlignment="1" applyProtection="1">
      <alignment horizontal="center" vertical="center"/>
    </xf>
    <xf numFmtId="0" fontId="2" fillId="6" borderId="24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2" fillId="6" borderId="40" xfId="0" applyFont="1" applyFill="1" applyBorder="1" applyAlignment="1" applyProtection="1">
      <alignment horizontal="center" vertical="center" wrapText="1"/>
    </xf>
    <xf numFmtId="0" fontId="2" fillId="6" borderId="25" xfId="0" applyFont="1" applyFill="1" applyBorder="1" applyAlignment="1" applyProtection="1">
      <alignment horizontal="center" vertical="center" wrapText="1"/>
    </xf>
    <xf numFmtId="0" fontId="2" fillId="6" borderId="25" xfId="0" applyFont="1" applyFill="1" applyBorder="1" applyAlignment="1" applyProtection="1">
      <alignment horizontal="center" vertical="center"/>
    </xf>
    <xf numFmtId="0" fontId="2" fillId="6" borderId="26" xfId="0" applyFont="1" applyFill="1" applyBorder="1" applyAlignment="1" applyProtection="1">
      <alignment horizontal="center" vertical="center" wrapText="1"/>
    </xf>
    <xf numFmtId="0" fontId="1" fillId="7" borderId="27" xfId="0" applyFont="1" applyFill="1" applyBorder="1" applyAlignment="1" applyProtection="1">
      <alignment horizontal="center" vertical="center" wrapText="1"/>
    </xf>
    <xf numFmtId="0" fontId="1" fillId="7" borderId="28" xfId="0" applyFont="1" applyFill="1" applyBorder="1" applyAlignment="1" applyProtection="1">
      <alignment horizontal="center" vertical="center" wrapText="1"/>
    </xf>
    <xf numFmtId="0" fontId="1" fillId="7" borderId="35" xfId="0" applyFont="1" applyFill="1" applyBorder="1" applyAlignment="1" applyProtection="1">
      <alignment horizontal="center" vertical="center" wrapText="1"/>
    </xf>
    <xf numFmtId="0" fontId="1" fillId="7" borderId="33" xfId="0" applyFont="1" applyFill="1" applyBorder="1" applyAlignment="1" applyProtection="1">
      <alignment horizontal="center" vertical="center" wrapText="1"/>
    </xf>
    <xf numFmtId="0" fontId="1" fillId="7" borderId="29" xfId="0" applyFont="1" applyFill="1" applyBorder="1" applyAlignment="1" applyProtection="1">
      <alignment horizontal="center" vertical="center" wrapText="1"/>
    </xf>
    <xf numFmtId="0" fontId="1" fillId="7" borderId="36" xfId="0" applyFont="1" applyFill="1" applyBorder="1" applyAlignment="1" applyProtection="1">
      <alignment horizontal="center" vertical="center" wrapText="1"/>
    </xf>
    <xf numFmtId="0" fontId="1" fillId="7" borderId="30" xfId="0" applyFont="1" applyFill="1" applyBorder="1" applyAlignment="1" applyProtection="1">
      <alignment horizontal="center" vertical="center" wrapText="1"/>
    </xf>
    <xf numFmtId="0" fontId="1" fillId="7" borderId="31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4" fontId="1" fillId="0" borderId="33" xfId="0" applyNumberFormat="1" applyFont="1" applyBorder="1" applyAlignment="1" applyProtection="1">
      <alignment horizontal="center" vertical="center" wrapText="1"/>
    </xf>
    <xf numFmtId="4" fontId="1" fillId="0" borderId="39" xfId="0" applyNumberFormat="1" applyFont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left" vertical="center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49" fontId="2" fillId="2" borderId="3" xfId="0" applyNumberFormat="1" applyFont="1" applyFill="1" applyBorder="1" applyAlignment="1" applyProtection="1">
      <alignment horizontal="left" vertical="center"/>
    </xf>
    <xf numFmtId="174" fontId="2" fillId="0" borderId="66" xfId="0" applyNumberFormat="1" applyFont="1" applyBorder="1" applyAlignment="1" applyProtection="1">
      <alignment horizontal="center" vertical="center" wrapText="1"/>
    </xf>
    <xf numFmtId="174" fontId="2" fillId="0" borderId="70" xfId="0" applyNumberFormat="1" applyFont="1" applyBorder="1" applyAlignment="1" applyProtection="1">
      <alignment horizontal="center" vertical="center" wrapText="1"/>
    </xf>
    <xf numFmtId="174" fontId="2" fillId="0" borderId="73" xfId="0" applyNumberFormat="1" applyFont="1" applyBorder="1" applyAlignment="1" applyProtection="1">
      <alignment horizontal="center" vertical="center" wrapText="1"/>
    </xf>
    <xf numFmtId="0" fontId="1" fillId="7" borderId="68" xfId="0" applyFont="1" applyFill="1" applyBorder="1" applyAlignment="1" applyProtection="1">
      <alignment horizontal="center" vertical="center" wrapText="1"/>
    </xf>
    <xf numFmtId="0" fontId="1" fillId="7" borderId="72" xfId="0" applyFont="1" applyFill="1" applyBorder="1" applyAlignment="1" applyProtection="1">
      <alignment horizontal="center" vertical="center" wrapText="1"/>
    </xf>
    <xf numFmtId="0" fontId="1" fillId="7" borderId="69" xfId="0" applyFont="1" applyFill="1" applyBorder="1" applyAlignment="1" applyProtection="1">
      <alignment horizontal="center" vertical="center" wrapText="1"/>
    </xf>
    <xf numFmtId="0" fontId="1" fillId="7" borderId="32" xfId="0" applyFont="1" applyFill="1" applyBorder="1" applyAlignment="1" applyProtection="1">
      <alignment horizontal="center" vertical="center" wrapText="1"/>
    </xf>
    <xf numFmtId="0" fontId="1" fillId="7" borderId="65" xfId="0" applyFont="1" applyFill="1" applyBorder="1" applyAlignment="1" applyProtection="1">
      <alignment horizontal="center" vertical="center" wrapText="1"/>
    </xf>
    <xf numFmtId="0" fontId="1" fillId="10" borderId="59" xfId="0" applyNumberFormat="1" applyFont="1" applyFill="1" applyBorder="1" applyAlignment="1" applyProtection="1">
      <alignment horizontal="center" vertical="center"/>
    </xf>
    <xf numFmtId="0" fontId="1" fillId="10" borderId="60" xfId="0" applyNumberFormat="1" applyFont="1" applyFill="1" applyBorder="1" applyAlignment="1" applyProtection="1">
      <alignment horizontal="center" vertical="center"/>
    </xf>
    <xf numFmtId="0" fontId="1" fillId="10" borderId="61" xfId="0" applyNumberFormat="1" applyFont="1" applyFill="1" applyBorder="1" applyAlignment="1" applyProtection="1">
      <alignment horizontal="center" vertical="center"/>
    </xf>
    <xf numFmtId="38" fontId="1" fillId="7" borderId="15" xfId="0" applyNumberFormat="1" applyFont="1" applyFill="1" applyBorder="1" applyAlignment="1" applyProtection="1">
      <alignment horizontal="center" vertical="center"/>
    </xf>
    <xf numFmtId="38" fontId="1" fillId="7" borderId="16" xfId="0" applyNumberFormat="1" applyFont="1" applyFill="1" applyBorder="1" applyAlignment="1" applyProtection="1">
      <alignment horizontal="center" vertical="center"/>
    </xf>
    <xf numFmtId="0" fontId="2" fillId="6" borderId="63" xfId="0" applyFont="1" applyFill="1" applyBorder="1" applyAlignment="1" applyProtection="1">
      <alignment horizontal="center" vertical="center" wrapText="1"/>
    </xf>
    <xf numFmtId="0" fontId="2" fillId="6" borderId="63" xfId="0" applyFont="1" applyFill="1" applyBorder="1" applyAlignment="1" applyProtection="1">
      <alignment horizontal="center" vertical="center"/>
    </xf>
    <xf numFmtId="0" fontId="2" fillId="6" borderId="36" xfId="0" applyFont="1" applyFill="1" applyBorder="1" applyAlignment="1" applyProtection="1">
      <alignment horizontal="center" vertical="center" wrapText="1"/>
    </xf>
    <xf numFmtId="0" fontId="1" fillId="7" borderId="64" xfId="0" applyFont="1" applyFill="1" applyBorder="1" applyAlignment="1" applyProtection="1">
      <alignment horizontal="center" vertical="center" wrapText="1"/>
    </xf>
    <xf numFmtId="0" fontId="1" fillId="7" borderId="67" xfId="0" applyFont="1" applyFill="1" applyBorder="1" applyAlignment="1" applyProtection="1">
      <alignment horizontal="center" vertical="center" wrapText="1"/>
    </xf>
    <xf numFmtId="2" fontId="2" fillId="0" borderId="76" xfId="0" applyNumberFormat="1" applyFont="1" applyBorder="1" applyAlignment="1" applyProtection="1">
      <alignment horizontal="right" vertical="center" wrapText="1"/>
    </xf>
    <xf numFmtId="2" fontId="2" fillId="0" borderId="76" xfId="0" applyNumberFormat="1" applyFont="1" applyBorder="1" applyAlignment="1" applyProtection="1">
      <alignment vertical="center"/>
    </xf>
    <xf numFmtId="174" fontId="2" fillId="0" borderId="0" xfId="0" applyNumberFormat="1" applyFont="1" applyAlignment="1" applyProtection="1">
      <alignment vertical="center"/>
    </xf>
  </cellXfs>
  <cellStyles count="4">
    <cellStyle name="Comma" xfId="2" builtinId="3"/>
    <cellStyle name="Currency" xfId="3" builtinId="4"/>
    <cellStyle name="Euro" xfId="1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6"/>
  <sheetViews>
    <sheetView view="pageBreakPreview" zoomScale="60" zoomScaleNormal="50" workbookViewId="0">
      <selection activeCell="K19" sqref="K19"/>
    </sheetView>
  </sheetViews>
  <sheetFormatPr defaultColWidth="9.28515625" defaultRowHeight="18.75"/>
  <cols>
    <col min="1" max="1" width="6.7109375" style="64" customWidth="1"/>
    <col min="2" max="2" width="19.42578125" style="17" customWidth="1"/>
    <col min="3" max="3" width="27.7109375" style="17" bestFit="1" customWidth="1"/>
    <col min="4" max="4" width="36" style="17" customWidth="1"/>
    <col min="5" max="5" width="28.7109375" style="17" customWidth="1"/>
    <col min="6" max="6" width="39.42578125" style="17" customWidth="1"/>
    <col min="7" max="7" width="30.5703125" style="17" customWidth="1"/>
    <col min="8" max="8" width="41.28515625" style="17" customWidth="1"/>
    <col min="9" max="10" width="26.42578125" style="17" customWidth="1"/>
    <col min="11" max="11" width="24.28515625" style="17" customWidth="1"/>
    <col min="12" max="12" width="22.28515625" style="17" customWidth="1"/>
    <col min="13" max="13" width="25.5703125" style="17" customWidth="1"/>
    <col min="14" max="17" width="19.7109375" style="17" customWidth="1"/>
    <col min="18" max="18" width="19.7109375" style="5" customWidth="1"/>
    <col min="19" max="19" width="8.5703125" style="17" customWidth="1"/>
    <col min="20" max="16384" width="9.28515625" style="17"/>
  </cols>
  <sheetData>
    <row r="1" spans="1:19" s="4" customFormat="1" ht="35.25" customHeight="1">
      <c r="A1" s="1"/>
      <c r="B1" s="163" t="s">
        <v>0</v>
      </c>
      <c r="C1" s="163"/>
      <c r="D1" s="163"/>
      <c r="E1" s="164" t="s">
        <v>49</v>
      </c>
      <c r="F1" s="164"/>
      <c r="G1" s="2">
        <v>41852</v>
      </c>
      <c r="H1" s="3" t="s">
        <v>73</v>
      </c>
      <c r="L1" s="4" t="s">
        <v>2</v>
      </c>
      <c r="M1" s="5">
        <f>+P1-N7</f>
        <v>0</v>
      </c>
      <c r="N1" s="6" t="s">
        <v>3</v>
      </c>
      <c r="O1" s="7"/>
      <c r="P1" s="8">
        <f>SUM(H7:M7)</f>
        <v>178.84</v>
      </c>
      <c r="Q1" s="5" t="s">
        <v>4</v>
      </c>
    </row>
    <row r="2" spans="1:19" s="4" customFormat="1" ht="35.25" customHeight="1">
      <c r="A2" s="1"/>
      <c r="B2" s="165" t="s">
        <v>5</v>
      </c>
      <c r="C2" s="165"/>
      <c r="D2" s="165"/>
      <c r="E2" s="164"/>
      <c r="F2" s="164"/>
      <c r="G2" s="9"/>
      <c r="H2" s="9"/>
      <c r="N2" s="10" t="s">
        <v>6</v>
      </c>
      <c r="O2" s="11"/>
      <c r="P2" s="12"/>
      <c r="Q2" s="5" t="s">
        <v>7</v>
      </c>
    </row>
    <row r="3" spans="1:19" s="4" customFormat="1" ht="35.25" customHeight="1">
      <c r="A3" s="1"/>
      <c r="B3" s="165" t="s">
        <v>8</v>
      </c>
      <c r="C3" s="165"/>
      <c r="D3" s="165"/>
      <c r="E3" s="164" t="s">
        <v>7</v>
      </c>
      <c r="F3" s="164"/>
      <c r="N3" s="10" t="s">
        <v>9</v>
      </c>
      <c r="O3" s="11"/>
      <c r="P3" s="12">
        <f>+O7</f>
        <v>0</v>
      </c>
      <c r="Q3" s="13"/>
      <c r="R3" s="14"/>
    </row>
    <row r="4" spans="1:19" s="4" customFormat="1" ht="35.25" customHeight="1" thickBot="1">
      <c r="A4" s="1"/>
      <c r="E4" s="14"/>
      <c r="F4" s="14"/>
      <c r="G4" s="10" t="s">
        <v>10</v>
      </c>
      <c r="H4" s="15">
        <v>1</v>
      </c>
      <c r="I4" s="16"/>
      <c r="J4" s="16"/>
      <c r="K4" s="16"/>
      <c r="L4" s="17"/>
      <c r="M4" s="17"/>
      <c r="N4" s="18"/>
      <c r="O4" s="19"/>
      <c r="P4" s="20"/>
      <c r="Q4" s="13"/>
      <c r="R4" s="14"/>
    </row>
    <row r="5" spans="1:19" s="4" customFormat="1" ht="46.5" customHeight="1" thickTop="1" thickBot="1">
      <c r="A5" s="1"/>
      <c r="B5" s="21" t="s">
        <v>11</v>
      </c>
      <c r="C5" s="22"/>
      <c r="D5" s="23"/>
      <c r="E5" s="24">
        <f>COUNTA(B11:B20)</f>
        <v>9</v>
      </c>
      <c r="F5" s="14"/>
      <c r="G5" s="25" t="s">
        <v>12</v>
      </c>
      <c r="H5" s="15">
        <v>1.1100000000000001</v>
      </c>
      <c r="N5" s="140" t="s">
        <v>13</v>
      </c>
      <c r="O5" s="140"/>
      <c r="P5" s="26">
        <f>P1-P2-P3</f>
        <v>178.84</v>
      </c>
      <c r="Q5" s="13"/>
      <c r="R5" s="14"/>
    </row>
    <row r="6" spans="1:19" s="4" customFormat="1" ht="43.5" customHeight="1" thickTop="1" thickBot="1">
      <c r="A6" s="1"/>
      <c r="B6" s="27" t="s">
        <v>14</v>
      </c>
      <c r="C6" s="27"/>
      <c r="D6" s="27"/>
      <c r="E6" s="14"/>
      <c r="F6" s="14"/>
      <c r="G6" s="25" t="s">
        <v>15</v>
      </c>
      <c r="H6" s="28">
        <v>11.11</v>
      </c>
      <c r="R6" s="13"/>
      <c r="S6" s="14"/>
    </row>
    <row r="7" spans="1:19" s="4" customFormat="1" ht="27" customHeight="1" thickBot="1">
      <c r="A7" s="29"/>
      <c r="B7" s="30"/>
      <c r="C7" s="30"/>
      <c r="D7" s="31" t="s">
        <v>16</v>
      </c>
      <c r="E7" s="141" t="s">
        <v>17</v>
      </c>
      <c r="F7" s="142"/>
      <c r="G7" s="32">
        <f>SUM(G11:G20)</f>
        <v>0</v>
      </c>
      <c r="H7" s="32">
        <f>SUM(H11:H20)</f>
        <v>0</v>
      </c>
      <c r="I7" s="33">
        <f>SUM(I11:I20)</f>
        <v>13.649999999999999</v>
      </c>
      <c r="J7" s="34">
        <f>SUM(J11:J20)</f>
        <v>132.19999999999999</v>
      </c>
      <c r="K7" s="35">
        <f>SUM(K11:K20)</f>
        <v>25.19</v>
      </c>
      <c r="L7" s="35">
        <f>SUM(L11:L20)</f>
        <v>0</v>
      </c>
      <c r="M7" s="35">
        <f>SUM(M11:M20)</f>
        <v>7.8</v>
      </c>
      <c r="N7" s="35">
        <f>SUM(N11:N20)</f>
        <v>178.83999999999995</v>
      </c>
      <c r="O7" s="36">
        <f>SUM(O11:O20)</f>
        <v>0</v>
      </c>
      <c r="P7" s="13"/>
      <c r="Q7" s="102"/>
    </row>
    <row r="8" spans="1:19" ht="36" customHeight="1" thickTop="1" thickBot="1">
      <c r="A8" s="143"/>
      <c r="B8" s="37"/>
      <c r="C8" s="145" t="s">
        <v>18</v>
      </c>
      <c r="D8" s="148" t="s">
        <v>19</v>
      </c>
      <c r="E8" s="149" t="s">
        <v>20</v>
      </c>
      <c r="F8" s="150" t="s">
        <v>21</v>
      </c>
      <c r="G8" s="151" t="s">
        <v>22</v>
      </c>
      <c r="H8" s="152" t="s">
        <v>23</v>
      </c>
      <c r="I8" s="155" t="s">
        <v>24</v>
      </c>
      <c r="J8" s="155" t="s">
        <v>25</v>
      </c>
      <c r="K8" s="155" t="s">
        <v>26</v>
      </c>
      <c r="L8" s="157" t="s">
        <v>27</v>
      </c>
      <c r="M8" s="158"/>
      <c r="N8" s="159" t="s">
        <v>3</v>
      </c>
      <c r="O8" s="161" t="s">
        <v>28</v>
      </c>
      <c r="R8" s="17"/>
    </row>
    <row r="9" spans="1:19" ht="36" customHeight="1" thickTop="1" thickBot="1">
      <c r="A9" s="144"/>
      <c r="B9" s="37" t="s">
        <v>29</v>
      </c>
      <c r="C9" s="146"/>
      <c r="D9" s="149"/>
      <c r="E9" s="149"/>
      <c r="F9" s="150"/>
      <c r="G9" s="151"/>
      <c r="H9" s="153"/>
      <c r="I9" s="156" t="s">
        <v>30</v>
      </c>
      <c r="J9" s="156"/>
      <c r="K9" s="156" t="s">
        <v>31</v>
      </c>
      <c r="L9" s="155" t="s">
        <v>32</v>
      </c>
      <c r="M9" s="138" t="s">
        <v>33</v>
      </c>
      <c r="N9" s="160"/>
      <c r="O9" s="162"/>
      <c r="R9" s="17"/>
    </row>
    <row r="10" spans="1:19" ht="37.5" customHeight="1" thickTop="1" thickBot="1">
      <c r="A10" s="144"/>
      <c r="B10" s="38"/>
      <c r="C10" s="147"/>
      <c r="D10" s="149"/>
      <c r="E10" s="149"/>
      <c r="F10" s="150"/>
      <c r="G10" s="39" t="s">
        <v>34</v>
      </c>
      <c r="H10" s="154"/>
      <c r="I10" s="156"/>
      <c r="J10" s="156"/>
      <c r="K10" s="156"/>
      <c r="L10" s="156"/>
      <c r="M10" s="139"/>
      <c r="N10" s="160"/>
      <c r="O10" s="162"/>
      <c r="R10" s="17"/>
    </row>
    <row r="11" spans="1:19" ht="30" customHeight="1" thickTop="1">
      <c r="A11" s="40">
        <v>1</v>
      </c>
      <c r="B11" s="57">
        <v>41852</v>
      </c>
      <c r="C11" s="42" t="s">
        <v>67</v>
      </c>
      <c r="D11" s="94" t="s">
        <v>50</v>
      </c>
      <c r="E11" s="43" t="s">
        <v>61</v>
      </c>
      <c r="F11" s="43" t="s">
        <v>58</v>
      </c>
      <c r="G11" s="44"/>
      <c r="H11" s="45">
        <f>IF($E$3="si",($H$5/$H$6*G11),IF($E$3="no",G11*$H$4,0))</f>
        <v>0</v>
      </c>
      <c r="I11" s="46"/>
      <c r="J11" s="46">
        <v>60</v>
      </c>
      <c r="K11" s="47"/>
      <c r="L11" s="48"/>
      <c r="M11" s="49"/>
      <c r="N11" s="50">
        <f>SUM(H11:M11)</f>
        <v>60</v>
      </c>
      <c r="O11" s="51"/>
      <c r="P11" s="52"/>
      <c r="R11" s="17"/>
    </row>
    <row r="12" spans="1:19" ht="30" customHeight="1">
      <c r="A12" s="53">
        <v>2</v>
      </c>
      <c r="B12" s="57">
        <v>41852</v>
      </c>
      <c r="C12" s="42" t="s">
        <v>67</v>
      </c>
      <c r="D12" s="94" t="s">
        <v>64</v>
      </c>
      <c r="E12" s="43" t="s">
        <v>61</v>
      </c>
      <c r="F12" s="43" t="s">
        <v>58</v>
      </c>
      <c r="G12" s="55"/>
      <c r="H12" s="45">
        <f>IF($E$3="si",($H$5/$H$6*G12),IF($E$3="no",G12*$H$4,0))</f>
        <v>0</v>
      </c>
      <c r="I12" s="46"/>
      <c r="J12" s="46"/>
      <c r="K12" s="47"/>
      <c r="L12" s="48"/>
      <c r="M12" s="49">
        <v>7.8</v>
      </c>
      <c r="N12" s="50">
        <f>SUM(H12:M12)</f>
        <v>7.8</v>
      </c>
      <c r="O12" s="56"/>
      <c r="P12" s="52"/>
      <c r="R12" s="17"/>
    </row>
    <row r="13" spans="1:19" ht="30" customHeight="1">
      <c r="A13" s="53">
        <v>3</v>
      </c>
      <c r="B13" s="57">
        <v>41852</v>
      </c>
      <c r="C13" s="42" t="s">
        <v>67</v>
      </c>
      <c r="D13" s="54" t="s">
        <v>65</v>
      </c>
      <c r="E13" s="43" t="s">
        <v>61</v>
      </c>
      <c r="F13" s="43" t="s">
        <v>58</v>
      </c>
      <c r="G13" s="55"/>
      <c r="H13" s="45">
        <f t="shared" ref="H13:H19" si="0">IF($E$3="si",($H$5/$H$6*G13),IF($E$3="no",G13*$H$4,0))</f>
        <v>0</v>
      </c>
      <c r="I13" s="46"/>
      <c r="J13" s="46"/>
      <c r="K13" s="47">
        <v>25.19</v>
      </c>
      <c r="L13" s="48"/>
      <c r="M13" s="49"/>
      <c r="N13" s="50">
        <f>SUM(H13:M13)</f>
        <v>25.19</v>
      </c>
      <c r="O13" s="56"/>
      <c r="P13" s="52"/>
      <c r="R13" s="17"/>
    </row>
    <row r="14" spans="1:19" ht="30" customHeight="1">
      <c r="A14" s="53">
        <v>4</v>
      </c>
      <c r="B14" s="57">
        <v>41860</v>
      </c>
      <c r="C14" s="42" t="s">
        <v>70</v>
      </c>
      <c r="D14" s="42" t="s">
        <v>50</v>
      </c>
      <c r="E14" s="43" t="s">
        <v>61</v>
      </c>
      <c r="F14" s="43" t="s">
        <v>58</v>
      </c>
      <c r="G14" s="55"/>
      <c r="H14" s="45">
        <f t="shared" si="0"/>
        <v>0</v>
      </c>
      <c r="I14" s="46"/>
      <c r="J14" s="46">
        <v>72.2</v>
      </c>
      <c r="K14" s="47"/>
      <c r="L14" s="48"/>
      <c r="M14" s="49"/>
      <c r="N14" s="50">
        <f t="shared" ref="N14:N20" si="1">SUM(H14:M14)</f>
        <v>72.2</v>
      </c>
      <c r="O14" s="56"/>
      <c r="P14" s="52"/>
      <c r="R14" s="17"/>
    </row>
    <row r="15" spans="1:19" ht="30" customHeight="1">
      <c r="A15" s="53">
        <v>5</v>
      </c>
      <c r="B15" s="57">
        <v>41864</v>
      </c>
      <c r="C15" s="42" t="s">
        <v>71</v>
      </c>
      <c r="D15" s="42" t="s">
        <v>59</v>
      </c>
      <c r="E15" s="43" t="s">
        <v>61</v>
      </c>
      <c r="F15" s="43" t="s">
        <v>58</v>
      </c>
      <c r="G15" s="55"/>
      <c r="H15" s="45">
        <f t="shared" si="0"/>
        <v>0</v>
      </c>
      <c r="I15" s="46">
        <v>1.95</v>
      </c>
      <c r="J15" s="46"/>
      <c r="K15" s="47"/>
      <c r="L15" s="48"/>
      <c r="M15" s="49"/>
      <c r="N15" s="50">
        <f t="shared" si="1"/>
        <v>1.95</v>
      </c>
      <c r="O15" s="56"/>
      <c r="P15" s="52"/>
      <c r="R15" s="17"/>
    </row>
    <row r="16" spans="1:19" ht="30" customHeight="1">
      <c r="A16" s="53">
        <v>6</v>
      </c>
      <c r="B16" s="57">
        <v>41864</v>
      </c>
      <c r="C16" s="42" t="s">
        <v>71</v>
      </c>
      <c r="D16" s="42" t="s">
        <v>59</v>
      </c>
      <c r="E16" s="43" t="s">
        <v>61</v>
      </c>
      <c r="F16" s="43" t="s">
        <v>58</v>
      </c>
      <c r="G16" s="55"/>
      <c r="H16" s="45">
        <f t="shared" si="0"/>
        <v>0</v>
      </c>
      <c r="I16" s="46">
        <v>1.95</v>
      </c>
      <c r="J16" s="46"/>
      <c r="K16" s="47"/>
      <c r="L16" s="48"/>
      <c r="M16" s="49"/>
      <c r="N16" s="50">
        <f t="shared" si="1"/>
        <v>1.95</v>
      </c>
      <c r="O16" s="56"/>
      <c r="P16" s="52"/>
      <c r="R16" s="17"/>
    </row>
    <row r="17" spans="1:18">
      <c r="A17" s="53">
        <v>7</v>
      </c>
      <c r="B17" s="57">
        <v>41868</v>
      </c>
      <c r="C17" s="42" t="s">
        <v>71</v>
      </c>
      <c r="D17" s="42" t="s">
        <v>59</v>
      </c>
      <c r="E17" s="43" t="s">
        <v>61</v>
      </c>
      <c r="F17" s="43" t="s">
        <v>58</v>
      </c>
      <c r="G17" s="55"/>
      <c r="H17" s="45">
        <f t="shared" si="0"/>
        <v>0</v>
      </c>
      <c r="I17" s="46">
        <v>1.95</v>
      </c>
      <c r="J17" s="46"/>
      <c r="K17" s="47"/>
      <c r="L17" s="48"/>
      <c r="M17" s="49"/>
      <c r="N17" s="50">
        <f t="shared" si="1"/>
        <v>1.95</v>
      </c>
      <c r="O17" s="56"/>
      <c r="P17" s="52"/>
      <c r="R17" s="17"/>
    </row>
    <row r="18" spans="1:18">
      <c r="A18" s="53">
        <v>8</v>
      </c>
      <c r="B18" s="57">
        <v>41868</v>
      </c>
      <c r="C18" s="42" t="s">
        <v>71</v>
      </c>
      <c r="D18" s="42" t="s">
        <v>60</v>
      </c>
      <c r="E18" s="43" t="s">
        <v>61</v>
      </c>
      <c r="F18" s="43" t="s">
        <v>58</v>
      </c>
      <c r="G18" s="55"/>
      <c r="H18" s="45">
        <f t="shared" si="0"/>
        <v>0</v>
      </c>
      <c r="I18" s="46">
        <v>5.85</v>
      </c>
      <c r="J18" s="46"/>
      <c r="K18" s="47"/>
      <c r="L18" s="48"/>
      <c r="M18" s="49"/>
      <c r="N18" s="50">
        <f t="shared" si="1"/>
        <v>5.85</v>
      </c>
      <c r="O18" s="56"/>
      <c r="P18" s="52"/>
      <c r="R18" s="17"/>
    </row>
    <row r="19" spans="1:18">
      <c r="A19" s="53">
        <v>9</v>
      </c>
      <c r="B19" s="57">
        <v>41868</v>
      </c>
      <c r="C19" s="42" t="s">
        <v>71</v>
      </c>
      <c r="D19" s="42" t="s">
        <v>59</v>
      </c>
      <c r="E19" s="43" t="s">
        <v>61</v>
      </c>
      <c r="F19" s="43" t="s">
        <v>58</v>
      </c>
      <c r="G19" s="55"/>
      <c r="H19" s="45">
        <f t="shared" si="0"/>
        <v>0</v>
      </c>
      <c r="I19" s="46">
        <v>1.95</v>
      </c>
      <c r="J19" s="46"/>
      <c r="K19" s="47"/>
      <c r="L19" s="48"/>
      <c r="M19" s="48"/>
      <c r="N19" s="50">
        <f t="shared" si="1"/>
        <v>1.95</v>
      </c>
      <c r="O19" s="56"/>
      <c r="P19" s="52"/>
      <c r="R19" s="17"/>
    </row>
    <row r="20" spans="1:18">
      <c r="A20" s="53">
        <v>10</v>
      </c>
      <c r="B20" s="57"/>
      <c r="C20" s="42"/>
      <c r="D20" s="42"/>
      <c r="E20" s="43"/>
      <c r="F20" s="43"/>
      <c r="G20" s="55"/>
      <c r="H20" s="45">
        <f t="shared" ref="H20" si="2">IF($E$3="si",($H$5/$H$6*G20),IF($E$3="no",G20*$H$4,0))</f>
        <v>0</v>
      </c>
      <c r="I20" s="46"/>
      <c r="J20" s="46"/>
      <c r="K20" s="47"/>
      <c r="L20" s="48"/>
      <c r="M20" s="49"/>
      <c r="N20" s="50">
        <f t="shared" si="1"/>
        <v>0</v>
      </c>
      <c r="O20" s="56"/>
      <c r="P20" s="52"/>
      <c r="R20" s="17"/>
    </row>
    <row r="21" spans="1:18">
      <c r="P21" s="65"/>
    </row>
    <row r="22" spans="1:18">
      <c r="A22" s="66"/>
      <c r="B22" s="67"/>
      <c r="C22" s="67"/>
      <c r="D22" s="67"/>
      <c r="E22" s="67"/>
      <c r="F22" s="67"/>
      <c r="G22" s="67"/>
      <c r="H22" s="67"/>
      <c r="I22" s="67"/>
      <c r="J22" s="68"/>
      <c r="K22" s="68"/>
      <c r="L22" s="67"/>
      <c r="M22" s="67"/>
      <c r="N22" s="67"/>
      <c r="O22" s="67"/>
      <c r="P22" s="69"/>
      <c r="Q22" s="5"/>
    </row>
    <row r="23" spans="1:18">
      <c r="A23" s="70"/>
      <c r="B23" s="71"/>
      <c r="C23" s="72"/>
      <c r="D23" s="73"/>
      <c r="E23" s="73"/>
      <c r="F23" s="74"/>
      <c r="G23" s="75"/>
      <c r="H23" s="76"/>
      <c r="I23" s="77"/>
      <c r="J23" s="68"/>
      <c r="K23" s="68"/>
      <c r="L23" s="77"/>
      <c r="M23" s="77"/>
      <c r="N23" s="78"/>
      <c r="O23" s="79"/>
      <c r="P23" s="68"/>
      <c r="Q23" s="5"/>
    </row>
    <row r="24" spans="1:18">
      <c r="A24" s="66"/>
      <c r="B24" s="80" t="s">
        <v>35</v>
      </c>
      <c r="C24" s="80"/>
      <c r="D24" s="80"/>
      <c r="E24" s="67"/>
      <c r="F24" s="67"/>
      <c r="G24" s="80" t="s">
        <v>36</v>
      </c>
      <c r="H24" s="80"/>
      <c r="I24" s="80"/>
      <c r="J24" s="68"/>
      <c r="K24" s="68"/>
      <c r="L24" s="80" t="s">
        <v>37</v>
      </c>
      <c r="M24" s="80"/>
      <c r="N24" s="80"/>
      <c r="O24" s="67"/>
      <c r="P24" s="68"/>
      <c r="Q24" s="5"/>
    </row>
    <row r="25" spans="1:18">
      <c r="A25" s="66"/>
      <c r="B25" s="67"/>
      <c r="C25" s="67"/>
      <c r="D25" s="67"/>
      <c r="E25" s="67"/>
      <c r="F25" s="67"/>
      <c r="G25" s="67"/>
      <c r="H25" s="67"/>
      <c r="I25" s="67"/>
      <c r="J25" s="68"/>
      <c r="K25" s="68"/>
      <c r="L25" s="67"/>
      <c r="M25" s="67"/>
      <c r="N25" s="67"/>
      <c r="O25" s="67"/>
      <c r="P25" s="68"/>
      <c r="Q25" s="5"/>
    </row>
    <row r="26" spans="1:18">
      <c r="A26" s="66"/>
      <c r="B26" s="67"/>
      <c r="C26" s="67"/>
      <c r="D26" s="67"/>
      <c r="E26" s="67"/>
      <c r="F26" s="67"/>
      <c r="G26" s="67"/>
      <c r="H26" s="67"/>
      <c r="I26" s="67"/>
      <c r="J26" s="68"/>
      <c r="K26" s="68"/>
      <c r="L26" s="67"/>
      <c r="M26" s="67"/>
      <c r="N26" s="67"/>
      <c r="O26" s="67"/>
      <c r="P26" s="68"/>
      <c r="Q26" s="5"/>
    </row>
  </sheetData>
  <mergeCells count="23">
    <mergeCell ref="L9:L10"/>
    <mergeCell ref="B1:D1"/>
    <mergeCell ref="E1:F1"/>
    <mergeCell ref="B2:D2"/>
    <mergeCell ref="E2:F2"/>
    <mergeCell ref="B3:D3"/>
    <mergeCell ref="E3:F3"/>
    <mergeCell ref="M9:M10"/>
    <mergeCell ref="N5:O5"/>
    <mergeCell ref="E7:F7"/>
    <mergeCell ref="A8:A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N8:N10"/>
    <mergeCell ref="O8:O10"/>
  </mergeCells>
  <conditionalFormatting sqref="M1">
    <cfRule type="cellIs" dxfId="1" priority="1" operator="notEqual">
      <formula>0</formula>
    </cfRule>
  </conditionalFormatting>
  <dataValidations count="13">
    <dataValidation type="textLength" operator="greaterThan" allowBlank="1" sqref="C23 D13">
      <formula1>1</formula1>
      <formula2>0</formula2>
    </dataValidation>
    <dataValidation type="date" operator="greaterThanOrEqual" showErrorMessage="1" errorTitle="Data" error="Inserire una data superiore al 1/11/2000" sqref="B23">
      <formula1>36831</formula1>
      <formula2>0</formula2>
    </dataValidation>
    <dataValidation type="textLength" operator="greaterThan" sqref="F23">
      <formula1>1</formula1>
      <formula2>0</formula2>
    </dataValidation>
    <dataValidation type="textLength" operator="greaterThan" allowBlank="1" showErrorMessage="1" sqref="D23:E23">
      <formula1>1</formula1>
      <formula2>0</formula2>
    </dataValidation>
    <dataValidation type="decimal" operator="greaterThanOrEqual" allowBlank="1" showErrorMessage="1" errorTitle="Valore" error="Inserire un numero maggiore o uguale a 0 (zero)!" sqref="H23:M23 H12:J20 K17:K20 L11:M20 H11:K11">
      <formula1>0</formula1>
      <formula2>0</formula2>
    </dataValidation>
    <dataValidation type="whole" operator="greaterThanOrEqual" allowBlank="1" showErrorMessage="1" errorTitle="Valore" error="Inserire un numero maggiore o uguale a 0 (zero)!" sqref="N23 N11:N20">
      <formula1>0</formula1>
      <formula2>0</formula2>
    </dataValidation>
    <dataValidation type="list" allowBlank="1" showInputMessage="1" showErrorMessage="1" sqref="E3:F3">
      <formula1>$Q$1:$Q$2</formula1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</dataValidations>
  <pageMargins left="0.70866141732283472" right="0.70866141732283472" top="1.67" bottom="0.74803149606299213" header="0.31496062992125984" footer="0.31496062992125984"/>
  <pageSetup paperSize="9" scale="3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1"/>
  <sheetViews>
    <sheetView tabSelected="1" view="pageBreakPreview" zoomScale="60" zoomScaleNormal="100" workbookViewId="0">
      <selection activeCell="R1" sqref="R1:R5"/>
    </sheetView>
  </sheetViews>
  <sheetFormatPr defaultColWidth="9.28515625" defaultRowHeight="18.75"/>
  <cols>
    <col min="1" max="1" width="6.7109375" style="64" customWidth="1"/>
    <col min="2" max="2" width="16.5703125" style="17" customWidth="1"/>
    <col min="3" max="3" width="27.7109375" style="17" customWidth="1"/>
    <col min="4" max="4" width="29.5703125" style="17" customWidth="1"/>
    <col min="5" max="5" width="22.7109375" style="17" customWidth="1"/>
    <col min="6" max="6" width="42.7109375" style="17" customWidth="1"/>
    <col min="7" max="7" width="28.140625" style="17" bestFit="1" customWidth="1"/>
    <col min="8" max="8" width="26.42578125" style="17" customWidth="1"/>
    <col min="9" max="9" width="22.42578125" style="17" customWidth="1"/>
    <col min="10" max="11" width="25.7109375" style="17" customWidth="1"/>
    <col min="12" max="12" width="25.5703125" style="17" customWidth="1"/>
    <col min="13" max="13" width="19.7109375" style="17" customWidth="1"/>
    <col min="14" max="14" width="30.7109375" style="17" customWidth="1"/>
    <col min="15" max="15" width="27.28515625" style="17" customWidth="1"/>
    <col min="16" max="16" width="19.7109375" style="17" customWidth="1"/>
    <col min="17" max="17" width="19.7109375" style="5" hidden="1" customWidth="1"/>
    <col min="18" max="18" width="31.28515625" style="17" customWidth="1"/>
    <col min="19" max="16384" width="9.28515625" style="17"/>
  </cols>
  <sheetData>
    <row r="1" spans="1:18" s="4" customFormat="1" ht="65.25" customHeight="1">
      <c r="A1" s="1"/>
      <c r="B1" s="163" t="s">
        <v>0</v>
      </c>
      <c r="C1" s="163"/>
      <c r="D1" s="164" t="s">
        <v>48</v>
      </c>
      <c r="E1" s="164"/>
      <c r="F1" s="2">
        <v>41852</v>
      </c>
      <c r="G1" s="3" t="s">
        <v>74</v>
      </c>
      <c r="L1" s="4" t="s">
        <v>2</v>
      </c>
      <c r="M1" s="5">
        <f>+P1-N7</f>
        <v>0</v>
      </c>
      <c r="N1" s="6" t="s">
        <v>3</v>
      </c>
      <c r="O1" s="7"/>
      <c r="P1" s="81">
        <f>SUM(H7:M7)</f>
        <v>1872.8654999999999</v>
      </c>
      <c r="Q1" s="5" t="s">
        <v>38</v>
      </c>
      <c r="R1" s="186">
        <f>SUM(P11:P25)</f>
        <v>1397.5568599999999</v>
      </c>
    </row>
    <row r="2" spans="1:18" s="4" customFormat="1" ht="57.75" customHeight="1">
      <c r="A2" s="1"/>
      <c r="B2" s="165" t="s">
        <v>5</v>
      </c>
      <c r="C2" s="165"/>
      <c r="D2" s="164"/>
      <c r="E2" s="164"/>
      <c r="F2" s="9"/>
      <c r="G2" s="9"/>
      <c r="N2" s="10" t="s">
        <v>6</v>
      </c>
      <c r="O2" s="11"/>
      <c r="P2" s="12"/>
      <c r="Q2" s="5" t="s">
        <v>7</v>
      </c>
      <c r="R2" s="186"/>
    </row>
    <row r="3" spans="1:18" s="4" customFormat="1" ht="35.25" customHeight="1">
      <c r="A3" s="1"/>
      <c r="B3" s="165" t="s">
        <v>8</v>
      </c>
      <c r="C3" s="165"/>
      <c r="D3" s="164" t="s">
        <v>7</v>
      </c>
      <c r="E3" s="164"/>
      <c r="N3" s="10" t="s">
        <v>9</v>
      </c>
      <c r="O3" s="11"/>
      <c r="P3" s="82">
        <f>+O7</f>
        <v>0</v>
      </c>
      <c r="Q3" s="13"/>
      <c r="R3" s="186">
        <v>0</v>
      </c>
    </row>
    <row r="4" spans="1:18" s="4" customFormat="1" ht="35.25" customHeight="1" thickBot="1">
      <c r="A4" s="1"/>
      <c r="D4" s="14"/>
      <c r="E4" s="14"/>
      <c r="F4" s="10" t="s">
        <v>10</v>
      </c>
      <c r="G4" s="83">
        <v>1</v>
      </c>
      <c r="H4" s="16"/>
      <c r="I4" s="16"/>
      <c r="J4" s="17"/>
      <c r="K4" s="17"/>
      <c r="L4" s="17"/>
      <c r="M4" s="17"/>
      <c r="N4" s="18"/>
      <c r="O4" s="19"/>
      <c r="P4" s="20"/>
      <c r="Q4" s="13"/>
      <c r="R4" s="186"/>
    </row>
    <row r="5" spans="1:18" s="4" customFormat="1" ht="43.5" customHeight="1" thickTop="1" thickBot="1">
      <c r="A5" s="1"/>
      <c r="B5" s="21" t="s">
        <v>11</v>
      </c>
      <c r="C5" s="23"/>
      <c r="D5" s="24">
        <f>COUNTA(B11:B26)</f>
        <v>15</v>
      </c>
      <c r="E5" s="14"/>
      <c r="F5" s="10" t="s">
        <v>39</v>
      </c>
      <c r="G5" s="83">
        <v>1.1100000000000001</v>
      </c>
      <c r="N5" s="140" t="s">
        <v>13</v>
      </c>
      <c r="O5" s="140"/>
      <c r="P5" s="84">
        <f>P1-P2-P3</f>
        <v>1872.8654999999999</v>
      </c>
      <c r="Q5" s="13"/>
      <c r="R5" s="186">
        <f>R1-R3</f>
        <v>1397.5568599999999</v>
      </c>
    </row>
    <row r="6" spans="1:18" s="4" customFormat="1" ht="43.5" customHeight="1" thickTop="1" thickBot="1">
      <c r="A6" s="1"/>
      <c r="B6" s="85" t="s">
        <v>63</v>
      </c>
      <c r="C6" s="85"/>
      <c r="D6" s="14"/>
      <c r="E6" s="14"/>
      <c r="F6" s="10" t="s">
        <v>40</v>
      </c>
      <c r="G6" s="86">
        <v>11.11</v>
      </c>
      <c r="Q6" s="13"/>
    </row>
    <row r="7" spans="1:18" s="4" customFormat="1" ht="27" customHeight="1" thickTop="1" thickBot="1">
      <c r="A7" s="174" t="s">
        <v>16</v>
      </c>
      <c r="B7" s="175"/>
      <c r="C7" s="176"/>
      <c r="D7" s="177" t="s">
        <v>17</v>
      </c>
      <c r="E7" s="178"/>
      <c r="F7" s="178"/>
      <c r="G7" s="87">
        <f>SUM(G11:G26)</f>
        <v>0</v>
      </c>
      <c r="H7" s="88">
        <f>SUM(H11:H26)</f>
        <v>0</v>
      </c>
      <c r="I7" s="89">
        <f>SUM(I11:I26)</f>
        <v>0</v>
      </c>
      <c r="J7" s="89">
        <f>SUM(J11:J26)</f>
        <v>63.4</v>
      </c>
      <c r="K7" s="89">
        <f>SUM(K11:K26)</f>
        <v>0</v>
      </c>
      <c r="L7" s="89">
        <f>SUM(L11:L26)</f>
        <v>1474.57</v>
      </c>
      <c r="M7" s="90">
        <f>SUM(M11:M26)</f>
        <v>334.89549999999997</v>
      </c>
      <c r="N7" s="91">
        <f>SUM(N11:N26)</f>
        <v>1872.8655000000001</v>
      </c>
      <c r="O7" s="92">
        <f>SUM(O11:O26)</f>
        <v>0</v>
      </c>
      <c r="P7" s="4">
        <f>SUM(P11:P26)</f>
        <v>1397.5568599999999</v>
      </c>
    </row>
    <row r="8" spans="1:18" ht="36" customHeight="1" thickTop="1" thickBot="1">
      <c r="A8" s="144"/>
      <c r="B8" s="149" t="s">
        <v>29</v>
      </c>
      <c r="C8" s="149" t="s">
        <v>18</v>
      </c>
      <c r="D8" s="179" t="s">
        <v>19</v>
      </c>
      <c r="E8" s="149" t="s">
        <v>41</v>
      </c>
      <c r="F8" s="181" t="s">
        <v>42</v>
      </c>
      <c r="G8" s="182" t="s">
        <v>22</v>
      </c>
      <c r="H8" s="173" t="s">
        <v>23</v>
      </c>
      <c r="I8" s="156" t="s">
        <v>24</v>
      </c>
      <c r="J8" s="155" t="s">
        <v>25</v>
      </c>
      <c r="K8" s="155" t="s">
        <v>26</v>
      </c>
      <c r="L8" s="157" t="s">
        <v>27</v>
      </c>
      <c r="M8" s="158"/>
      <c r="N8" s="160" t="s">
        <v>3</v>
      </c>
      <c r="O8" s="162" t="s">
        <v>28</v>
      </c>
      <c r="P8" s="166" t="s">
        <v>47</v>
      </c>
      <c r="Q8" s="17"/>
    </row>
    <row r="9" spans="1:18" ht="36" customHeight="1" thickTop="1" thickBot="1">
      <c r="A9" s="144"/>
      <c r="B9" s="149" t="s">
        <v>43</v>
      </c>
      <c r="C9" s="149"/>
      <c r="D9" s="180"/>
      <c r="E9" s="149"/>
      <c r="F9" s="181"/>
      <c r="G9" s="183"/>
      <c r="H9" s="173" t="s">
        <v>30</v>
      </c>
      <c r="I9" s="156" t="s">
        <v>30</v>
      </c>
      <c r="J9" s="156"/>
      <c r="K9" s="156" t="s">
        <v>31</v>
      </c>
      <c r="L9" s="169" t="s">
        <v>32</v>
      </c>
      <c r="M9" s="171" t="s">
        <v>33</v>
      </c>
      <c r="N9" s="160"/>
      <c r="O9" s="162"/>
      <c r="P9" s="167"/>
      <c r="Q9" s="17"/>
    </row>
    <row r="10" spans="1:18" ht="37.5" customHeight="1" thickTop="1" thickBot="1">
      <c r="A10" s="144"/>
      <c r="B10" s="149"/>
      <c r="C10" s="149"/>
      <c r="D10" s="180"/>
      <c r="E10" s="149"/>
      <c r="F10" s="181"/>
      <c r="G10" s="93" t="s">
        <v>34</v>
      </c>
      <c r="H10" s="173"/>
      <c r="I10" s="156"/>
      <c r="J10" s="156"/>
      <c r="K10" s="156"/>
      <c r="L10" s="170"/>
      <c r="M10" s="172"/>
      <c r="N10" s="160"/>
      <c r="O10" s="162"/>
      <c r="P10" s="168"/>
      <c r="Q10" s="17"/>
    </row>
    <row r="11" spans="1:18" ht="30" customHeight="1" thickTop="1">
      <c r="A11" s="40">
        <v>1</v>
      </c>
      <c r="B11" s="57">
        <v>41852</v>
      </c>
      <c r="C11" s="42" t="s">
        <v>67</v>
      </c>
      <c r="D11" s="42" t="s">
        <v>66</v>
      </c>
      <c r="E11" s="94" t="s">
        <v>69</v>
      </c>
      <c r="F11" s="95"/>
      <c r="G11" s="96"/>
      <c r="H11" s="97">
        <f>IF($D$3="si",($G$5/$G$6*G11),IF($D$3="no",G11*$G$4,0))</f>
        <v>0</v>
      </c>
      <c r="I11" s="47"/>
      <c r="J11" s="48"/>
      <c r="K11" s="98"/>
      <c r="L11" s="98"/>
      <c r="M11" s="63">
        <v>15.18</v>
      </c>
      <c r="N11" s="50">
        <f>SUM(H11:M11)</f>
        <v>15.18</v>
      </c>
      <c r="O11" s="51"/>
      <c r="P11" s="184">
        <v>11.335100000000001</v>
      </c>
      <c r="Q11" s="17"/>
      <c r="R11" s="5"/>
    </row>
    <row r="12" spans="1:18" ht="30" customHeight="1">
      <c r="A12" s="53">
        <v>2</v>
      </c>
      <c r="B12" s="57">
        <v>41852</v>
      </c>
      <c r="C12" s="42" t="s">
        <v>67</v>
      </c>
      <c r="D12" s="42" t="s">
        <v>68</v>
      </c>
      <c r="E12" s="94" t="s">
        <v>69</v>
      </c>
      <c r="F12" s="95"/>
      <c r="G12" s="100"/>
      <c r="H12" s="97">
        <f>IF($D$3="si",($G$5/$G$6*G12),IF($D$3="no",G12*$G$4,0))</f>
        <v>0</v>
      </c>
      <c r="I12" s="47"/>
      <c r="J12" s="48"/>
      <c r="K12" s="98"/>
      <c r="L12" s="49"/>
      <c r="M12" s="63">
        <v>3.15</v>
      </c>
      <c r="N12" s="50">
        <f>SUM(H12:M12)</f>
        <v>3.15</v>
      </c>
      <c r="O12" s="56"/>
      <c r="P12" s="184">
        <v>2.35215</v>
      </c>
      <c r="Q12" s="17"/>
      <c r="R12" s="5"/>
    </row>
    <row r="13" spans="1:18" ht="30" customHeight="1">
      <c r="A13" s="53">
        <v>3</v>
      </c>
      <c r="B13" s="57">
        <v>41852</v>
      </c>
      <c r="C13" s="42" t="s">
        <v>67</v>
      </c>
      <c r="D13" s="94" t="s">
        <v>50</v>
      </c>
      <c r="E13" s="94" t="s">
        <v>69</v>
      </c>
      <c r="F13" s="95"/>
      <c r="G13" s="100"/>
      <c r="H13" s="97">
        <f t="shared" ref="H13:H26" si="0">IF($D$3="si",($G$5/$G$6*G13),IF($D$3="no",G13*$G$4,0))</f>
        <v>0</v>
      </c>
      <c r="I13" s="47"/>
      <c r="J13" s="48">
        <v>17</v>
      </c>
      <c r="K13" s="98"/>
      <c r="L13" s="49"/>
      <c r="M13" s="63"/>
      <c r="N13" s="50">
        <f t="shared" ref="N13:N26" si="1">SUM(H13:M13)</f>
        <v>17</v>
      </c>
      <c r="O13" s="56"/>
      <c r="P13" s="184">
        <v>12.694100000000001</v>
      </c>
      <c r="Q13" s="17"/>
      <c r="R13" s="5"/>
    </row>
    <row r="14" spans="1:18" ht="30" customHeight="1">
      <c r="A14" s="53">
        <v>4</v>
      </c>
      <c r="B14" s="57">
        <v>41853</v>
      </c>
      <c r="C14" s="42" t="s">
        <v>67</v>
      </c>
      <c r="D14" s="94" t="s">
        <v>51</v>
      </c>
      <c r="E14" s="94" t="s">
        <v>69</v>
      </c>
      <c r="F14" s="95"/>
      <c r="G14" s="100"/>
      <c r="H14" s="97">
        <f t="shared" si="0"/>
        <v>0</v>
      </c>
      <c r="I14" s="47"/>
      <c r="J14" s="48"/>
      <c r="K14" s="98"/>
      <c r="L14" s="49"/>
      <c r="M14" s="63">
        <v>11.89</v>
      </c>
      <c r="N14" s="50">
        <f t="shared" si="1"/>
        <v>11.89</v>
      </c>
      <c r="O14" s="56"/>
      <c r="P14" s="184">
        <v>8.8714099999999991</v>
      </c>
      <c r="Q14" s="17"/>
    </row>
    <row r="15" spans="1:18" ht="30" customHeight="1">
      <c r="A15" s="53">
        <v>5</v>
      </c>
      <c r="B15" s="57">
        <v>41854</v>
      </c>
      <c r="C15" s="42" t="s">
        <v>67</v>
      </c>
      <c r="D15" s="94" t="s">
        <v>51</v>
      </c>
      <c r="E15" s="94" t="s">
        <v>69</v>
      </c>
      <c r="F15" s="95"/>
      <c r="G15" s="100"/>
      <c r="H15" s="97">
        <f t="shared" si="0"/>
        <v>0</v>
      </c>
      <c r="I15" s="47"/>
      <c r="J15" s="48"/>
      <c r="K15" s="98"/>
      <c r="L15" s="49"/>
      <c r="M15" s="63">
        <v>39.46</v>
      </c>
      <c r="N15" s="50">
        <f t="shared" si="1"/>
        <v>39.46</v>
      </c>
      <c r="O15" s="56"/>
      <c r="P15" s="184">
        <v>29.370200000000001</v>
      </c>
      <c r="Q15" s="17"/>
    </row>
    <row r="16" spans="1:18" ht="30" customHeight="1">
      <c r="A16" s="53">
        <v>6</v>
      </c>
      <c r="B16" s="57">
        <v>41855</v>
      </c>
      <c r="C16" s="42" t="s">
        <v>67</v>
      </c>
      <c r="D16" s="94" t="s">
        <v>51</v>
      </c>
      <c r="E16" s="94" t="s">
        <v>69</v>
      </c>
      <c r="F16" s="95"/>
      <c r="G16" s="100"/>
      <c r="H16" s="97">
        <f t="shared" si="0"/>
        <v>0</v>
      </c>
      <c r="I16" s="47"/>
      <c r="J16" s="48"/>
      <c r="K16" s="98"/>
      <c r="L16" s="49"/>
      <c r="M16" s="63">
        <v>67.125500000000002</v>
      </c>
      <c r="N16" s="50">
        <f t="shared" si="1"/>
        <v>67.125500000000002</v>
      </c>
      <c r="O16" s="56"/>
      <c r="P16" s="184">
        <v>49.9617</v>
      </c>
      <c r="Q16" s="17"/>
    </row>
    <row r="17" spans="1:17">
      <c r="A17" s="53">
        <v>7</v>
      </c>
      <c r="B17" s="57">
        <v>41856</v>
      </c>
      <c r="C17" s="42" t="s">
        <v>67</v>
      </c>
      <c r="D17" s="94" t="s">
        <v>66</v>
      </c>
      <c r="E17" s="94" t="s">
        <v>69</v>
      </c>
      <c r="F17" s="95"/>
      <c r="G17" s="100"/>
      <c r="H17" s="97">
        <f t="shared" si="0"/>
        <v>0</v>
      </c>
      <c r="I17" s="47"/>
      <c r="J17" s="48"/>
      <c r="K17" s="98"/>
      <c r="L17" s="49"/>
      <c r="M17" s="63">
        <v>26.1</v>
      </c>
      <c r="N17" s="50">
        <f t="shared" si="1"/>
        <v>26.1</v>
      </c>
      <c r="O17" s="56"/>
      <c r="P17" s="184">
        <v>19.444500000000001</v>
      </c>
      <c r="Q17" s="17"/>
    </row>
    <row r="18" spans="1:17">
      <c r="A18" s="53">
        <v>8</v>
      </c>
      <c r="B18" s="57">
        <v>41856</v>
      </c>
      <c r="C18" s="42" t="s">
        <v>67</v>
      </c>
      <c r="D18" s="94" t="s">
        <v>75</v>
      </c>
      <c r="E18" s="94" t="s">
        <v>69</v>
      </c>
      <c r="F18" s="95"/>
      <c r="G18" s="100"/>
      <c r="H18" s="97">
        <f t="shared" si="0"/>
        <v>0</v>
      </c>
      <c r="I18" s="47"/>
      <c r="J18" s="48"/>
      <c r="K18" s="98"/>
      <c r="L18" s="49">
        <v>837.65</v>
      </c>
      <c r="M18" s="63"/>
      <c r="N18" s="50">
        <f t="shared" si="1"/>
        <v>837.65</v>
      </c>
      <c r="O18" s="56"/>
      <c r="P18" s="184">
        <v>624.04999999999995</v>
      </c>
      <c r="Q18" s="17"/>
    </row>
    <row r="19" spans="1:17">
      <c r="A19" s="53">
        <v>9</v>
      </c>
      <c r="B19" s="57">
        <v>41856</v>
      </c>
      <c r="C19" s="42" t="s">
        <v>70</v>
      </c>
      <c r="D19" s="94" t="s">
        <v>50</v>
      </c>
      <c r="E19" s="94" t="s">
        <v>69</v>
      </c>
      <c r="F19" s="60"/>
      <c r="G19" s="100"/>
      <c r="H19" s="97">
        <f t="shared" si="0"/>
        <v>0</v>
      </c>
      <c r="I19" s="47"/>
      <c r="J19" s="48">
        <v>19</v>
      </c>
      <c r="K19" s="98"/>
      <c r="L19" s="49"/>
      <c r="M19" s="63"/>
      <c r="N19" s="50">
        <f t="shared" si="1"/>
        <v>19</v>
      </c>
      <c r="O19" s="56"/>
      <c r="P19" s="184">
        <v>14.154999999999999</v>
      </c>
      <c r="Q19" s="17"/>
    </row>
    <row r="20" spans="1:17">
      <c r="A20" s="53">
        <v>10</v>
      </c>
      <c r="B20" s="57">
        <v>41856</v>
      </c>
      <c r="C20" s="42" t="s">
        <v>70</v>
      </c>
      <c r="D20" s="94" t="s">
        <v>50</v>
      </c>
      <c r="E20" s="94" t="s">
        <v>69</v>
      </c>
      <c r="F20" s="60"/>
      <c r="G20" s="100"/>
      <c r="H20" s="97">
        <f t="shared" si="0"/>
        <v>0</v>
      </c>
      <c r="I20" s="47"/>
      <c r="J20" s="48">
        <v>15</v>
      </c>
      <c r="K20" s="98"/>
      <c r="L20" s="49"/>
      <c r="M20" s="63"/>
      <c r="N20" s="50">
        <f t="shared" si="1"/>
        <v>15</v>
      </c>
      <c r="O20" s="56"/>
      <c r="P20" s="184">
        <v>11.175000000000001</v>
      </c>
      <c r="Q20" s="17"/>
    </row>
    <row r="21" spans="1:17">
      <c r="A21" s="53">
        <v>11</v>
      </c>
      <c r="B21" s="57">
        <v>41859</v>
      </c>
      <c r="C21" s="42" t="s">
        <v>70</v>
      </c>
      <c r="D21" s="94" t="s">
        <v>50</v>
      </c>
      <c r="E21" s="94" t="s">
        <v>69</v>
      </c>
      <c r="F21" s="54"/>
      <c r="G21" s="100"/>
      <c r="H21" s="97">
        <f t="shared" si="0"/>
        <v>0</v>
      </c>
      <c r="I21" s="47"/>
      <c r="J21" s="62">
        <v>12.4</v>
      </c>
      <c r="K21" s="49"/>
      <c r="L21" s="49"/>
      <c r="M21" s="63"/>
      <c r="N21" s="50">
        <f t="shared" si="1"/>
        <v>12.4</v>
      </c>
      <c r="O21" s="56"/>
      <c r="P21" s="184">
        <v>9.2720000000000002</v>
      </c>
      <c r="Q21" s="17"/>
    </row>
    <row r="22" spans="1:17">
      <c r="A22" s="53">
        <v>12</v>
      </c>
      <c r="B22" s="57">
        <v>41859</v>
      </c>
      <c r="C22" s="42" t="s">
        <v>70</v>
      </c>
      <c r="D22" s="94" t="s">
        <v>76</v>
      </c>
      <c r="E22" s="94" t="s">
        <v>69</v>
      </c>
      <c r="F22" s="54"/>
      <c r="G22" s="100"/>
      <c r="H22" s="97">
        <f t="shared" si="0"/>
        <v>0</v>
      </c>
      <c r="I22" s="48"/>
      <c r="J22" s="48"/>
      <c r="K22" s="98"/>
      <c r="L22" s="49">
        <v>542.47</v>
      </c>
      <c r="M22" s="63"/>
      <c r="N22" s="50">
        <f t="shared" si="1"/>
        <v>542.47</v>
      </c>
      <c r="O22" s="56"/>
      <c r="P22" s="184">
        <v>405.62799999999999</v>
      </c>
      <c r="Q22" s="17"/>
    </row>
    <row r="23" spans="1:17">
      <c r="A23" s="53">
        <v>13</v>
      </c>
      <c r="B23" s="41">
        <v>41864</v>
      </c>
      <c r="C23" s="54" t="s">
        <v>71</v>
      </c>
      <c r="D23" s="59" t="s">
        <v>66</v>
      </c>
      <c r="E23" s="60" t="s">
        <v>69</v>
      </c>
      <c r="F23" s="61"/>
      <c r="G23" s="100"/>
      <c r="H23" s="97">
        <f t="shared" si="0"/>
        <v>0</v>
      </c>
      <c r="I23" s="58"/>
      <c r="J23" s="62"/>
      <c r="K23" s="49"/>
      <c r="L23" s="49"/>
      <c r="M23" s="63">
        <v>20</v>
      </c>
      <c r="N23" s="50">
        <f t="shared" si="1"/>
        <v>20</v>
      </c>
      <c r="O23" s="56"/>
      <c r="P23" s="184">
        <v>14.9642</v>
      </c>
      <c r="Q23" s="17"/>
    </row>
    <row r="24" spans="1:17">
      <c r="A24" s="53">
        <v>14</v>
      </c>
      <c r="B24" s="41">
        <v>41866</v>
      </c>
      <c r="C24" s="54" t="s">
        <v>71</v>
      </c>
      <c r="D24" s="59" t="s">
        <v>62</v>
      </c>
      <c r="E24" s="60" t="s">
        <v>69</v>
      </c>
      <c r="F24" s="61"/>
      <c r="G24" s="100"/>
      <c r="H24" s="97">
        <f t="shared" si="0"/>
        <v>0</v>
      </c>
      <c r="I24" s="58"/>
      <c r="J24" s="62"/>
      <c r="K24" s="49"/>
      <c r="L24" s="49"/>
      <c r="M24" s="63">
        <v>151.99</v>
      </c>
      <c r="N24" s="50">
        <f t="shared" si="1"/>
        <v>151.99</v>
      </c>
      <c r="O24" s="56"/>
      <c r="P24" s="184">
        <v>113.682</v>
      </c>
      <c r="Q24" s="17"/>
    </row>
    <row r="25" spans="1:17">
      <c r="A25" s="53">
        <v>15</v>
      </c>
      <c r="B25" s="41">
        <v>41867</v>
      </c>
      <c r="C25" s="54" t="s">
        <v>71</v>
      </c>
      <c r="D25" s="59" t="s">
        <v>77</v>
      </c>
      <c r="E25" s="60" t="s">
        <v>69</v>
      </c>
      <c r="F25" s="61"/>
      <c r="G25" s="100"/>
      <c r="H25" s="97">
        <f t="shared" si="0"/>
        <v>0</v>
      </c>
      <c r="I25" s="58"/>
      <c r="J25" s="62"/>
      <c r="K25" s="49"/>
      <c r="L25" s="49">
        <v>94.45</v>
      </c>
      <c r="M25" s="63"/>
      <c r="N25" s="50">
        <f t="shared" si="1"/>
        <v>94.45</v>
      </c>
      <c r="O25" s="56"/>
      <c r="P25" s="185">
        <v>70.601500000000001</v>
      </c>
      <c r="Q25" s="17"/>
    </row>
    <row r="26" spans="1:17">
      <c r="A26" s="53">
        <v>16</v>
      </c>
      <c r="B26" s="41"/>
      <c r="C26" s="54"/>
      <c r="D26" s="59"/>
      <c r="E26" s="60"/>
      <c r="F26" s="61"/>
      <c r="G26" s="100"/>
      <c r="H26" s="97">
        <f t="shared" si="0"/>
        <v>0</v>
      </c>
      <c r="I26" s="58"/>
      <c r="J26" s="62"/>
      <c r="K26" s="49"/>
      <c r="L26" s="49"/>
      <c r="M26" s="63"/>
      <c r="N26" s="50">
        <f t="shared" si="1"/>
        <v>0</v>
      </c>
      <c r="O26" s="56"/>
      <c r="P26" s="101"/>
      <c r="Q26" s="17"/>
    </row>
    <row r="27" spans="1:17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Q27" s="17"/>
    </row>
    <row r="28" spans="1:17">
      <c r="A28" s="70"/>
      <c r="B28" s="71"/>
      <c r="C28" s="72"/>
      <c r="D28" s="73"/>
      <c r="E28" s="73"/>
      <c r="F28" s="74"/>
      <c r="G28" s="75"/>
      <c r="H28" s="76"/>
      <c r="I28" s="77"/>
      <c r="J28" s="77"/>
      <c r="K28" s="77"/>
      <c r="L28" s="77"/>
      <c r="M28" s="77"/>
      <c r="N28" s="78"/>
      <c r="O28" s="79"/>
      <c r="Q28" s="17"/>
    </row>
    <row r="29" spans="1:17">
      <c r="A29" s="66"/>
      <c r="B29" s="80" t="s">
        <v>44</v>
      </c>
      <c r="C29" s="80"/>
      <c r="D29" s="80"/>
      <c r="E29" s="67"/>
      <c r="F29" s="67"/>
      <c r="G29" s="80" t="s">
        <v>45</v>
      </c>
      <c r="H29" s="80"/>
      <c r="I29" s="80"/>
      <c r="J29" s="67"/>
      <c r="K29" s="67"/>
      <c r="L29" s="80" t="s">
        <v>46</v>
      </c>
      <c r="M29" s="80"/>
      <c r="N29" s="80"/>
      <c r="O29" s="67"/>
      <c r="Q29" s="17"/>
    </row>
    <row r="30" spans="1:17">
      <c r="A30" s="66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Q30" s="17"/>
    </row>
    <row r="31" spans="1:17">
      <c r="A31" s="66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Q31" s="17"/>
    </row>
  </sheetData>
  <mergeCells count="26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O8:O10"/>
    <mergeCell ref="P8:P10"/>
    <mergeCell ref="L9:L10"/>
    <mergeCell ref="M9:M10"/>
    <mergeCell ref="H8:H10"/>
    <mergeCell ref="I8:I10"/>
    <mergeCell ref="J8:J10"/>
    <mergeCell ref="K8:K10"/>
    <mergeCell ref="L8:M8"/>
    <mergeCell ref="N8:N10"/>
  </mergeCells>
  <conditionalFormatting sqref="M1">
    <cfRule type="cellIs" dxfId="0" priority="1" operator="notEqual">
      <formula>0</formula>
    </cfRule>
  </conditionalFormatting>
  <dataValidations count="11">
    <dataValidation type="textLength" operator="greaterThan" allowBlank="1" sqref="C28 C23:C26">
      <formula1>1</formula1>
      <formula2>0</formula2>
    </dataValidation>
    <dataValidation type="date" operator="greaterThanOrEqual" showErrorMessage="1" errorTitle="Data" error="Inserire una data superiore al 1/11/2000" sqref="B28 B23:B26">
      <formula1>36831</formula1>
      <formula2>0</formula2>
    </dataValidation>
    <dataValidation type="textLength" operator="greaterThan" sqref="F28 F23:F26 F19:F20">
      <formula1>1</formula1>
      <formula2>0</formula2>
    </dataValidation>
    <dataValidation type="textLength" operator="greaterThan" allowBlank="1" showErrorMessage="1" sqref="D28:E28 D23:E26 E19:E22">
      <formula1>1</formula1>
      <formula2>0</formula2>
    </dataValidation>
    <dataValidation type="whole" operator="greaterThanOrEqual" allowBlank="1" showErrorMessage="1" errorTitle="Valore" error="Inserire un numero maggiore o uguale a 0 (zero)!" sqref="N28 N11:N26">
      <formula1>0</formula1>
      <formula2>0</formula2>
    </dataValidation>
    <dataValidation type="decimal" operator="greaterThanOrEqual" allowBlank="1" showErrorMessage="1" errorTitle="Valore" error="Inserire un numero maggiore o uguale a 0 (zero)!" sqref="H28:M28 H12:H26 J13:L22 I17:I22 J11:M12 H11:I11 I23:M26 M18:M22">
      <formula1>0</formula1>
      <formula2>0</formula2>
    </dataValidation>
    <dataValidation type="list" allowBlank="1" showInputMessage="1" showErrorMessage="1" sqref="D3:E3">
      <formula1>$R$1:$R$2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</dataValidations>
  <pageMargins left="0.70866141732283472" right="0.70866141732283472" top="1.85" bottom="0.74803149606299213" header="0.31496062992125984" footer="0.31496062992125984"/>
  <pageSetup paperSize="9" scale="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0"/>
  <sheetViews>
    <sheetView view="pageBreakPreview" zoomScale="60" zoomScaleNormal="100" workbookViewId="0">
      <selection activeCell="A6" sqref="A6"/>
    </sheetView>
  </sheetViews>
  <sheetFormatPr defaultColWidth="9.28515625" defaultRowHeight="18.75"/>
  <cols>
    <col min="1" max="1" width="6.7109375" style="64" customWidth="1"/>
    <col min="2" max="2" width="16.5703125" style="17" customWidth="1"/>
    <col min="3" max="3" width="27.7109375" style="17" customWidth="1"/>
    <col min="4" max="4" width="29.5703125" style="17" customWidth="1"/>
    <col min="5" max="5" width="22.7109375" style="17" customWidth="1"/>
    <col min="6" max="6" width="42.7109375" style="17" customWidth="1"/>
    <col min="7" max="7" width="28.140625" style="17" bestFit="1" customWidth="1"/>
    <col min="8" max="8" width="26.42578125" style="17" customWidth="1"/>
    <col min="9" max="9" width="22.42578125" style="17" customWidth="1"/>
    <col min="10" max="11" width="25.7109375" style="17" customWidth="1"/>
    <col min="12" max="12" width="25.5703125" style="17" customWidth="1"/>
    <col min="13" max="13" width="19.7109375" style="17" customWidth="1"/>
    <col min="14" max="14" width="30.7109375" style="17" customWidth="1"/>
    <col min="15" max="15" width="27.28515625" style="17" customWidth="1"/>
    <col min="16" max="16" width="19.7109375" style="17" customWidth="1"/>
    <col min="17" max="17" width="19.7109375" style="5" hidden="1" customWidth="1"/>
    <col min="18" max="18" width="31.28515625" style="17" customWidth="1"/>
    <col min="19" max="16384" width="9.28515625" style="17"/>
  </cols>
  <sheetData>
    <row r="1" spans="1:18" s="4" customFormat="1" ht="65.25" customHeight="1">
      <c r="A1" s="1"/>
      <c r="B1" s="163" t="s">
        <v>0</v>
      </c>
      <c r="C1" s="163"/>
      <c r="D1" s="164" t="s">
        <v>48</v>
      </c>
      <c r="E1" s="164"/>
      <c r="F1" s="2" t="s">
        <v>1</v>
      </c>
      <c r="G1" s="3" t="str">
        <f>'Expense EURO'!H1</f>
        <v>08_01</v>
      </c>
      <c r="L1" s="4" t="s">
        <v>2</v>
      </c>
      <c r="M1" s="5">
        <f>+P1-N7</f>
        <v>0</v>
      </c>
      <c r="N1" s="6" t="s">
        <v>3</v>
      </c>
      <c r="O1" s="7"/>
      <c r="P1" s="81">
        <f>SUM(H7:M7)</f>
        <v>0</v>
      </c>
      <c r="Q1" s="5" t="s">
        <v>38</v>
      </c>
      <c r="R1" s="4" t="s">
        <v>4</v>
      </c>
    </row>
    <row r="2" spans="1:18" s="4" customFormat="1" ht="57.75" customHeight="1">
      <c r="A2" s="1"/>
      <c r="B2" s="165" t="s">
        <v>5</v>
      </c>
      <c r="C2" s="165"/>
      <c r="D2" s="164"/>
      <c r="E2" s="164"/>
      <c r="F2" s="9"/>
      <c r="G2" s="9"/>
      <c r="N2" s="10" t="s">
        <v>6</v>
      </c>
      <c r="O2" s="11"/>
      <c r="P2" s="12"/>
      <c r="Q2" s="5" t="s">
        <v>7</v>
      </c>
      <c r="R2" s="4" t="s">
        <v>7</v>
      </c>
    </row>
    <row r="3" spans="1:18" s="4" customFormat="1" ht="35.25" customHeight="1">
      <c r="A3" s="1"/>
      <c r="B3" s="165" t="s">
        <v>8</v>
      </c>
      <c r="C3" s="165"/>
      <c r="D3" s="164" t="s">
        <v>7</v>
      </c>
      <c r="E3" s="164"/>
      <c r="N3" s="10" t="s">
        <v>9</v>
      </c>
      <c r="O3" s="11"/>
      <c r="P3" s="82">
        <f>+O7</f>
        <v>0</v>
      </c>
      <c r="Q3" s="13"/>
    </row>
    <row r="4" spans="1:18" s="4" customFormat="1" ht="35.25" customHeight="1" thickBot="1">
      <c r="A4" s="1"/>
      <c r="D4" s="14"/>
      <c r="E4" s="14"/>
      <c r="F4" s="10" t="s">
        <v>10</v>
      </c>
      <c r="G4" s="83">
        <v>1</v>
      </c>
      <c r="H4" s="16"/>
      <c r="I4" s="16"/>
      <c r="J4" s="17"/>
      <c r="K4" s="17"/>
      <c r="L4" s="17"/>
      <c r="M4" s="17"/>
      <c r="N4" s="18"/>
      <c r="O4" s="19"/>
      <c r="P4" s="20"/>
      <c r="Q4" s="13"/>
    </row>
    <row r="5" spans="1:18" s="4" customFormat="1" ht="43.5" customHeight="1" thickTop="1" thickBot="1">
      <c r="A5" s="1"/>
      <c r="B5" s="21" t="s">
        <v>11</v>
      </c>
      <c r="C5" s="23"/>
      <c r="D5" s="24">
        <f>COUNTA(B11:B55)</f>
        <v>0</v>
      </c>
      <c r="E5" s="14"/>
      <c r="F5" s="10" t="s">
        <v>39</v>
      </c>
      <c r="G5" s="83">
        <v>1.1100000000000001</v>
      </c>
      <c r="N5" s="140" t="s">
        <v>13</v>
      </c>
      <c r="O5" s="140"/>
      <c r="P5" s="84">
        <f>P1-P2-P3</f>
        <v>0</v>
      </c>
      <c r="Q5" s="13"/>
    </row>
    <row r="6" spans="1:18" s="4" customFormat="1" ht="43.5" customHeight="1" thickTop="1" thickBot="1">
      <c r="A6" s="1"/>
      <c r="B6" s="85" t="s">
        <v>57</v>
      </c>
      <c r="C6" s="85"/>
      <c r="D6" s="14"/>
      <c r="E6" s="14"/>
      <c r="F6" s="10" t="s">
        <v>40</v>
      </c>
      <c r="G6" s="86">
        <v>11.11</v>
      </c>
      <c r="Q6" s="13"/>
    </row>
    <row r="7" spans="1:18" s="4" customFormat="1" ht="27" customHeight="1" thickTop="1" thickBot="1">
      <c r="A7" s="174" t="s">
        <v>16</v>
      </c>
      <c r="B7" s="175"/>
      <c r="C7" s="176"/>
      <c r="D7" s="177" t="s">
        <v>17</v>
      </c>
      <c r="E7" s="178"/>
      <c r="F7" s="178"/>
      <c r="G7" s="87">
        <f t="shared" ref="G7:O7" si="0">SUM(G11:G55)</f>
        <v>0</v>
      </c>
      <c r="H7" s="88">
        <f t="shared" si="0"/>
        <v>0</v>
      </c>
      <c r="I7" s="89">
        <f>SUM(I11:I55)</f>
        <v>0</v>
      </c>
      <c r="J7" s="89">
        <f t="shared" si="0"/>
        <v>0</v>
      </c>
      <c r="K7" s="89">
        <f t="shared" si="0"/>
        <v>0</v>
      </c>
      <c r="L7" s="89">
        <f t="shared" si="0"/>
        <v>0</v>
      </c>
      <c r="M7" s="90">
        <f t="shared" si="0"/>
        <v>0</v>
      </c>
      <c r="N7" s="91">
        <f t="shared" si="0"/>
        <v>0</v>
      </c>
      <c r="O7" s="92">
        <f t="shared" si="0"/>
        <v>0</v>
      </c>
      <c r="P7" s="4">
        <f>SUM(P11:P55)</f>
        <v>0</v>
      </c>
    </row>
    <row r="8" spans="1:18" ht="36" customHeight="1" thickTop="1" thickBot="1">
      <c r="A8" s="144"/>
      <c r="B8" s="149" t="s">
        <v>29</v>
      </c>
      <c r="C8" s="149" t="s">
        <v>18</v>
      </c>
      <c r="D8" s="179" t="s">
        <v>19</v>
      </c>
      <c r="E8" s="149" t="s">
        <v>41</v>
      </c>
      <c r="F8" s="181" t="s">
        <v>42</v>
      </c>
      <c r="G8" s="182" t="s">
        <v>22</v>
      </c>
      <c r="H8" s="173" t="s">
        <v>23</v>
      </c>
      <c r="I8" s="156" t="s">
        <v>24</v>
      </c>
      <c r="J8" s="155" t="s">
        <v>25</v>
      </c>
      <c r="K8" s="155" t="s">
        <v>26</v>
      </c>
      <c r="L8" s="157" t="s">
        <v>27</v>
      </c>
      <c r="M8" s="158"/>
      <c r="N8" s="160" t="s">
        <v>3</v>
      </c>
      <c r="O8" s="162" t="s">
        <v>28</v>
      </c>
      <c r="P8" s="166" t="s">
        <v>47</v>
      </c>
      <c r="Q8" s="17"/>
    </row>
    <row r="9" spans="1:18" ht="36" customHeight="1" thickTop="1" thickBot="1">
      <c r="A9" s="144"/>
      <c r="B9" s="149" t="s">
        <v>43</v>
      </c>
      <c r="C9" s="149"/>
      <c r="D9" s="180"/>
      <c r="E9" s="149"/>
      <c r="F9" s="181"/>
      <c r="G9" s="183"/>
      <c r="H9" s="173" t="s">
        <v>30</v>
      </c>
      <c r="I9" s="156" t="s">
        <v>30</v>
      </c>
      <c r="J9" s="156"/>
      <c r="K9" s="156" t="s">
        <v>31</v>
      </c>
      <c r="L9" s="169" t="s">
        <v>32</v>
      </c>
      <c r="M9" s="171" t="s">
        <v>33</v>
      </c>
      <c r="N9" s="160"/>
      <c r="O9" s="162"/>
      <c r="P9" s="167"/>
      <c r="Q9" s="17"/>
    </row>
    <row r="10" spans="1:18" ht="37.5" customHeight="1" thickTop="1" thickBot="1">
      <c r="A10" s="144"/>
      <c r="B10" s="149"/>
      <c r="C10" s="149"/>
      <c r="D10" s="180"/>
      <c r="E10" s="149"/>
      <c r="F10" s="181"/>
      <c r="G10" s="93" t="s">
        <v>34</v>
      </c>
      <c r="H10" s="173"/>
      <c r="I10" s="156"/>
      <c r="J10" s="156"/>
      <c r="K10" s="156"/>
      <c r="L10" s="170"/>
      <c r="M10" s="172"/>
      <c r="N10" s="160"/>
      <c r="O10" s="162"/>
      <c r="P10" s="168"/>
      <c r="Q10" s="17"/>
    </row>
    <row r="11" spans="1:18" ht="30" customHeight="1" thickTop="1">
      <c r="A11" s="40">
        <v>1</v>
      </c>
      <c r="B11" s="57"/>
      <c r="C11" s="42"/>
      <c r="D11" s="94"/>
      <c r="E11" s="94"/>
      <c r="F11" s="95"/>
      <c r="G11" s="96"/>
      <c r="H11" s="97">
        <f>IF($D$3="si",($G$5/$G$6*G11),IF($D$3="no",G11*$G$4,0))</f>
        <v>0</v>
      </c>
      <c r="I11" s="47"/>
      <c r="J11" s="48"/>
      <c r="K11" s="98"/>
      <c r="L11" s="98"/>
      <c r="M11" s="63"/>
      <c r="N11" s="50">
        <f>SUM(H11:M11)</f>
        <v>0</v>
      </c>
      <c r="O11" s="51"/>
      <c r="P11" s="99"/>
      <c r="Q11" s="17"/>
      <c r="R11" s="5"/>
    </row>
    <row r="12" spans="1:18" ht="30" customHeight="1">
      <c r="A12" s="53">
        <v>2</v>
      </c>
      <c r="B12" s="57"/>
      <c r="C12" s="42"/>
      <c r="D12" s="94"/>
      <c r="E12" s="94"/>
      <c r="F12" s="95"/>
      <c r="G12" s="100"/>
      <c r="H12" s="97">
        <f>IF($D$3="si",($G$5/$G$6*G12),IF($D$3="no",G12*$G$4,0))</f>
        <v>0</v>
      </c>
      <c r="I12" s="47"/>
      <c r="J12" s="48"/>
      <c r="K12" s="98"/>
      <c r="L12" s="49"/>
      <c r="M12" s="63"/>
      <c r="N12" s="50">
        <f>SUM(H12:M12)</f>
        <v>0</v>
      </c>
      <c r="O12" s="56"/>
      <c r="P12" s="99"/>
      <c r="Q12" s="17"/>
      <c r="R12" s="5"/>
    </row>
    <row r="13" spans="1:18" ht="30" customHeight="1">
      <c r="A13" s="53">
        <v>3</v>
      </c>
      <c r="B13" s="57"/>
      <c r="C13" s="42"/>
      <c r="D13" s="94"/>
      <c r="E13" s="94"/>
      <c r="F13" s="95"/>
      <c r="G13" s="100"/>
      <c r="H13" s="97">
        <f t="shared" ref="H13:H39" si="1">IF($D$3="si",($G$5/$G$6*G13),IF($D$3="no",G13*$G$4,0))</f>
        <v>0</v>
      </c>
      <c r="I13" s="47"/>
      <c r="J13" s="48"/>
      <c r="K13" s="98"/>
      <c r="L13" s="49"/>
      <c r="M13" s="63"/>
      <c r="N13" s="50">
        <f t="shared" ref="N13:N26" si="2">SUM(H13:M13)</f>
        <v>0</v>
      </c>
      <c r="O13" s="56"/>
      <c r="P13" s="99"/>
      <c r="Q13" s="17"/>
      <c r="R13" s="5"/>
    </row>
    <row r="14" spans="1:18" ht="30" customHeight="1">
      <c r="A14" s="53">
        <v>4</v>
      </c>
      <c r="B14" s="57"/>
      <c r="C14" s="42"/>
      <c r="D14" s="94"/>
      <c r="E14" s="94"/>
      <c r="F14" s="95"/>
      <c r="G14" s="100"/>
      <c r="H14" s="97">
        <f t="shared" si="1"/>
        <v>0</v>
      </c>
      <c r="I14" s="47"/>
      <c r="J14" s="48"/>
      <c r="K14" s="98"/>
      <c r="L14" s="49"/>
      <c r="M14" s="63"/>
      <c r="N14" s="50">
        <f t="shared" si="2"/>
        <v>0</v>
      </c>
      <c r="O14" s="56"/>
      <c r="P14" s="99"/>
      <c r="Q14" s="17"/>
    </row>
    <row r="15" spans="1:18" ht="30" customHeight="1">
      <c r="A15" s="53">
        <v>5</v>
      </c>
      <c r="B15" s="57"/>
      <c r="C15" s="42"/>
      <c r="D15" s="94"/>
      <c r="E15" s="94"/>
      <c r="F15" s="95"/>
      <c r="G15" s="100"/>
      <c r="H15" s="97">
        <f t="shared" ref="H15:H19" si="3">IF($D$3="si",($G$5/$G$6*G15),IF($D$3="no",G15*$G$4,0))</f>
        <v>0</v>
      </c>
      <c r="I15" s="47"/>
      <c r="J15" s="48"/>
      <c r="K15" s="98"/>
      <c r="L15" s="49"/>
      <c r="M15" s="63"/>
      <c r="N15" s="50">
        <f t="shared" ref="N15:N19" si="4">SUM(H15:M15)</f>
        <v>0</v>
      </c>
      <c r="O15" s="56"/>
      <c r="P15" s="99"/>
      <c r="Q15" s="17"/>
    </row>
    <row r="16" spans="1:18" ht="30" customHeight="1">
      <c r="A16" s="53">
        <v>6</v>
      </c>
      <c r="B16" s="57"/>
      <c r="C16" s="42"/>
      <c r="D16" s="94"/>
      <c r="E16" s="94"/>
      <c r="F16" s="95"/>
      <c r="G16" s="100"/>
      <c r="H16" s="97">
        <f t="shared" si="3"/>
        <v>0</v>
      </c>
      <c r="I16" s="47"/>
      <c r="J16" s="48"/>
      <c r="K16" s="98"/>
      <c r="L16" s="49"/>
      <c r="M16" s="63"/>
      <c r="N16" s="50">
        <f t="shared" si="4"/>
        <v>0</v>
      </c>
      <c r="O16" s="56"/>
      <c r="P16" s="99"/>
      <c r="Q16" s="17"/>
    </row>
    <row r="17" spans="1:17">
      <c r="A17" s="53">
        <v>7</v>
      </c>
      <c r="B17" s="57"/>
      <c r="C17" s="42"/>
      <c r="D17" s="94"/>
      <c r="E17" s="94"/>
      <c r="F17" s="95"/>
      <c r="G17" s="100"/>
      <c r="H17" s="97">
        <f t="shared" si="3"/>
        <v>0</v>
      </c>
      <c r="I17" s="47"/>
      <c r="J17" s="48"/>
      <c r="K17" s="98"/>
      <c r="L17" s="49"/>
      <c r="M17" s="63"/>
      <c r="N17" s="50">
        <f t="shared" si="4"/>
        <v>0</v>
      </c>
      <c r="O17" s="56"/>
      <c r="P17" s="99"/>
      <c r="Q17" s="17"/>
    </row>
    <row r="18" spans="1:17">
      <c r="A18" s="53">
        <v>8</v>
      </c>
      <c r="B18" s="57"/>
      <c r="C18" s="42"/>
      <c r="D18" s="94"/>
      <c r="E18" s="94"/>
      <c r="F18" s="95"/>
      <c r="G18" s="100"/>
      <c r="H18" s="97">
        <f t="shared" si="3"/>
        <v>0</v>
      </c>
      <c r="I18" s="47"/>
      <c r="J18" s="48"/>
      <c r="K18" s="98"/>
      <c r="L18" s="49"/>
      <c r="M18" s="63"/>
      <c r="N18" s="50">
        <f t="shared" si="4"/>
        <v>0</v>
      </c>
      <c r="O18" s="56"/>
      <c r="P18" s="99"/>
      <c r="Q18" s="17"/>
    </row>
    <row r="19" spans="1:17">
      <c r="A19" s="53">
        <v>9</v>
      </c>
      <c r="B19" s="57"/>
      <c r="C19" s="42"/>
      <c r="D19" s="94"/>
      <c r="E19" s="94"/>
      <c r="F19" s="95"/>
      <c r="G19" s="100"/>
      <c r="H19" s="97">
        <f t="shared" si="3"/>
        <v>0</v>
      </c>
      <c r="I19" s="47"/>
      <c r="J19" s="48"/>
      <c r="K19" s="98"/>
      <c r="L19" s="49"/>
      <c r="M19" s="63"/>
      <c r="N19" s="50">
        <f t="shared" si="4"/>
        <v>0</v>
      </c>
      <c r="O19" s="56"/>
      <c r="P19" s="99"/>
      <c r="Q19" s="17"/>
    </row>
    <row r="20" spans="1:17">
      <c r="A20" s="53">
        <v>10</v>
      </c>
      <c r="B20" s="57"/>
      <c r="C20" s="54"/>
      <c r="D20" s="94"/>
      <c r="E20" s="94"/>
      <c r="F20" s="60"/>
      <c r="G20" s="100"/>
      <c r="H20" s="97">
        <f t="shared" si="1"/>
        <v>0</v>
      </c>
      <c r="I20" s="47"/>
      <c r="J20" s="48"/>
      <c r="K20" s="98"/>
      <c r="L20" s="49"/>
      <c r="M20" s="63"/>
      <c r="N20" s="50">
        <f t="shared" si="2"/>
        <v>0</v>
      </c>
      <c r="O20" s="56"/>
      <c r="P20" s="99"/>
      <c r="Q20" s="17"/>
    </row>
    <row r="21" spans="1:17">
      <c r="A21" s="53">
        <v>11</v>
      </c>
      <c r="B21" s="57"/>
      <c r="C21" s="54"/>
      <c r="D21" s="94"/>
      <c r="E21" s="94"/>
      <c r="F21" s="54"/>
      <c r="G21" s="100"/>
      <c r="H21" s="97">
        <f t="shared" si="1"/>
        <v>0</v>
      </c>
      <c r="I21" s="47"/>
      <c r="J21" s="62"/>
      <c r="K21" s="49"/>
      <c r="L21" s="49"/>
      <c r="M21" s="63"/>
      <c r="N21" s="50">
        <f t="shared" si="2"/>
        <v>0</v>
      </c>
      <c r="O21" s="56"/>
      <c r="P21" s="99"/>
      <c r="Q21" s="17"/>
    </row>
    <row r="22" spans="1:17">
      <c r="A22" s="53">
        <v>12</v>
      </c>
      <c r="B22" s="57"/>
      <c r="C22" s="54"/>
      <c r="D22" s="94"/>
      <c r="E22" s="94"/>
      <c r="F22" s="54"/>
      <c r="G22" s="100"/>
      <c r="H22" s="97">
        <f t="shared" si="1"/>
        <v>0</v>
      </c>
      <c r="I22" s="48"/>
      <c r="J22" s="48"/>
      <c r="K22" s="98"/>
      <c r="L22" s="49"/>
      <c r="M22" s="63"/>
      <c r="N22" s="50">
        <f t="shared" si="2"/>
        <v>0</v>
      </c>
      <c r="O22" s="56"/>
      <c r="P22" s="99"/>
      <c r="Q22" s="17"/>
    </row>
    <row r="23" spans="1:17">
      <c r="A23" s="53">
        <v>13</v>
      </c>
      <c r="B23" s="41"/>
      <c r="C23" s="54"/>
      <c r="D23" s="59"/>
      <c r="E23" s="60"/>
      <c r="F23" s="61"/>
      <c r="G23" s="100"/>
      <c r="H23" s="97">
        <f t="shared" si="1"/>
        <v>0</v>
      </c>
      <c r="I23" s="58"/>
      <c r="J23" s="62"/>
      <c r="K23" s="49"/>
      <c r="L23" s="49"/>
      <c r="M23" s="63"/>
      <c r="N23" s="50">
        <f t="shared" si="2"/>
        <v>0</v>
      </c>
      <c r="O23" s="56"/>
      <c r="P23" s="99"/>
      <c r="Q23" s="17"/>
    </row>
    <row r="24" spans="1:17">
      <c r="A24" s="53">
        <v>14</v>
      </c>
      <c r="B24" s="41"/>
      <c r="C24" s="54"/>
      <c r="D24" s="59"/>
      <c r="E24" s="60"/>
      <c r="F24" s="61"/>
      <c r="G24" s="100"/>
      <c r="H24" s="97">
        <f t="shared" si="1"/>
        <v>0</v>
      </c>
      <c r="I24" s="58"/>
      <c r="J24" s="62"/>
      <c r="K24" s="49"/>
      <c r="L24" s="49"/>
      <c r="M24" s="63"/>
      <c r="N24" s="50">
        <f t="shared" si="2"/>
        <v>0</v>
      </c>
      <c r="O24" s="56"/>
      <c r="P24" s="99"/>
      <c r="Q24" s="17"/>
    </row>
    <row r="25" spans="1:17">
      <c r="A25" s="53">
        <v>15</v>
      </c>
      <c r="B25" s="41"/>
      <c r="C25" s="54"/>
      <c r="D25" s="59"/>
      <c r="E25" s="60"/>
      <c r="F25" s="61"/>
      <c r="G25" s="100"/>
      <c r="H25" s="97">
        <f t="shared" si="1"/>
        <v>0</v>
      </c>
      <c r="I25" s="58"/>
      <c r="J25" s="62"/>
      <c r="K25" s="49"/>
      <c r="L25" s="49"/>
      <c r="M25" s="63"/>
      <c r="N25" s="50">
        <f t="shared" si="2"/>
        <v>0</v>
      </c>
      <c r="O25" s="56"/>
      <c r="P25" s="101"/>
      <c r="Q25" s="17"/>
    </row>
    <row r="26" spans="1:17">
      <c r="A26" s="53">
        <v>16</v>
      </c>
      <c r="B26" s="41"/>
      <c r="C26" s="54"/>
      <c r="D26" s="59"/>
      <c r="E26" s="60"/>
      <c r="F26" s="61"/>
      <c r="G26" s="100"/>
      <c r="H26" s="97">
        <f t="shared" si="1"/>
        <v>0</v>
      </c>
      <c r="I26" s="58"/>
      <c r="J26" s="62"/>
      <c r="K26" s="49"/>
      <c r="L26" s="49"/>
      <c r="M26" s="63"/>
      <c r="N26" s="50">
        <f t="shared" si="2"/>
        <v>0</v>
      </c>
      <c r="O26" s="56"/>
      <c r="P26" s="101"/>
      <c r="Q26" s="17"/>
    </row>
    <row r="27" spans="1:17">
      <c r="A27" s="53">
        <v>17</v>
      </c>
      <c r="B27" s="41"/>
      <c r="C27" s="54"/>
      <c r="D27" s="59"/>
      <c r="E27" s="60"/>
      <c r="F27" s="61"/>
      <c r="G27" s="100"/>
      <c r="H27" s="97">
        <f t="shared" si="1"/>
        <v>0</v>
      </c>
      <c r="I27" s="58"/>
      <c r="J27" s="62"/>
      <c r="K27" s="49"/>
      <c r="L27" s="49"/>
      <c r="M27" s="63"/>
      <c r="N27" s="50">
        <f>SUM(H27:M27)</f>
        <v>0</v>
      </c>
      <c r="O27" s="56"/>
      <c r="P27" s="101"/>
      <c r="Q27" s="17"/>
    </row>
    <row r="28" spans="1:17">
      <c r="A28" s="53">
        <v>18</v>
      </c>
      <c r="B28" s="41"/>
      <c r="C28" s="54"/>
      <c r="D28" s="59"/>
      <c r="E28" s="60"/>
      <c r="F28" s="61"/>
      <c r="G28" s="100"/>
      <c r="H28" s="97">
        <f t="shared" si="1"/>
        <v>0</v>
      </c>
      <c r="I28" s="58"/>
      <c r="J28" s="62"/>
      <c r="K28" s="49"/>
      <c r="L28" s="49"/>
      <c r="M28" s="63"/>
      <c r="N28" s="50">
        <f t="shared" ref="N28:N38" si="5">SUM(H28:M28)</f>
        <v>0</v>
      </c>
      <c r="O28" s="56"/>
      <c r="P28" s="101"/>
      <c r="Q28" s="17"/>
    </row>
    <row r="29" spans="1:17">
      <c r="A29" s="53">
        <v>19</v>
      </c>
      <c r="B29" s="41"/>
      <c r="C29" s="54"/>
      <c r="D29" s="59"/>
      <c r="E29" s="60"/>
      <c r="F29" s="61"/>
      <c r="G29" s="100"/>
      <c r="H29" s="97">
        <f t="shared" si="1"/>
        <v>0</v>
      </c>
      <c r="I29" s="58"/>
      <c r="J29" s="62"/>
      <c r="K29" s="49"/>
      <c r="L29" s="49"/>
      <c r="M29" s="63"/>
      <c r="N29" s="50">
        <f t="shared" si="5"/>
        <v>0</v>
      </c>
      <c r="O29" s="56"/>
      <c r="P29" s="101"/>
      <c r="Q29" s="17"/>
    </row>
    <row r="30" spans="1:17">
      <c r="A30" s="53">
        <v>20</v>
      </c>
      <c r="B30" s="41"/>
      <c r="C30" s="54"/>
      <c r="D30" s="59"/>
      <c r="E30" s="60"/>
      <c r="F30" s="61"/>
      <c r="G30" s="100"/>
      <c r="H30" s="97">
        <f t="shared" si="1"/>
        <v>0</v>
      </c>
      <c r="I30" s="58"/>
      <c r="J30" s="62"/>
      <c r="K30" s="49"/>
      <c r="L30" s="49"/>
      <c r="M30" s="63"/>
      <c r="N30" s="50">
        <f t="shared" si="5"/>
        <v>0</v>
      </c>
      <c r="O30" s="56"/>
      <c r="P30" s="101"/>
      <c r="Q30" s="17"/>
    </row>
    <row r="31" spans="1:17">
      <c r="A31" s="53">
        <v>21</v>
      </c>
      <c r="B31" s="41"/>
      <c r="C31" s="54"/>
      <c r="D31" s="59"/>
      <c r="E31" s="60"/>
      <c r="F31" s="61"/>
      <c r="G31" s="100"/>
      <c r="H31" s="97">
        <f t="shared" si="1"/>
        <v>0</v>
      </c>
      <c r="I31" s="58"/>
      <c r="J31" s="62"/>
      <c r="K31" s="49"/>
      <c r="L31" s="49"/>
      <c r="M31" s="63"/>
      <c r="N31" s="50">
        <f t="shared" si="5"/>
        <v>0</v>
      </c>
      <c r="O31" s="56"/>
      <c r="P31" s="101"/>
      <c r="Q31" s="17"/>
    </row>
    <row r="32" spans="1:17">
      <c r="A32" s="53">
        <v>22</v>
      </c>
      <c r="B32" s="41"/>
      <c r="C32" s="54"/>
      <c r="D32" s="59"/>
      <c r="E32" s="60"/>
      <c r="F32" s="61"/>
      <c r="G32" s="100"/>
      <c r="H32" s="97">
        <f t="shared" si="1"/>
        <v>0</v>
      </c>
      <c r="I32" s="58"/>
      <c r="J32" s="62"/>
      <c r="K32" s="49"/>
      <c r="L32" s="49"/>
      <c r="M32" s="63"/>
      <c r="N32" s="50">
        <f t="shared" si="5"/>
        <v>0</v>
      </c>
      <c r="O32" s="56"/>
      <c r="P32" s="101"/>
      <c r="Q32" s="17"/>
    </row>
    <row r="33" spans="1:17">
      <c r="A33" s="53">
        <v>23</v>
      </c>
      <c r="B33" s="41"/>
      <c r="C33" s="54"/>
      <c r="D33" s="59"/>
      <c r="E33" s="60"/>
      <c r="F33" s="61"/>
      <c r="G33" s="100"/>
      <c r="H33" s="97">
        <f t="shared" si="1"/>
        <v>0</v>
      </c>
      <c r="I33" s="58"/>
      <c r="J33" s="62"/>
      <c r="K33" s="49"/>
      <c r="L33" s="49"/>
      <c r="M33" s="63"/>
      <c r="N33" s="50">
        <f t="shared" si="5"/>
        <v>0</v>
      </c>
      <c r="O33" s="56"/>
      <c r="P33" s="101"/>
      <c r="Q33" s="17"/>
    </row>
    <row r="34" spans="1:17">
      <c r="A34" s="53">
        <v>24</v>
      </c>
      <c r="B34" s="41"/>
      <c r="C34" s="54"/>
      <c r="D34" s="59"/>
      <c r="E34" s="60"/>
      <c r="F34" s="61"/>
      <c r="G34" s="100"/>
      <c r="H34" s="97">
        <f t="shared" si="1"/>
        <v>0</v>
      </c>
      <c r="I34" s="58"/>
      <c r="J34" s="62"/>
      <c r="K34" s="49"/>
      <c r="L34" s="49"/>
      <c r="M34" s="63"/>
      <c r="N34" s="50">
        <f t="shared" si="5"/>
        <v>0</v>
      </c>
      <c r="O34" s="56"/>
      <c r="P34" s="101"/>
      <c r="Q34" s="17"/>
    </row>
    <row r="35" spans="1:17">
      <c r="A35" s="53">
        <v>25</v>
      </c>
      <c r="B35" s="41"/>
      <c r="C35" s="54"/>
      <c r="D35" s="59"/>
      <c r="E35" s="60"/>
      <c r="F35" s="61"/>
      <c r="G35" s="100"/>
      <c r="H35" s="97">
        <f t="shared" si="1"/>
        <v>0</v>
      </c>
      <c r="I35" s="58"/>
      <c r="J35" s="62"/>
      <c r="K35" s="49"/>
      <c r="L35" s="49"/>
      <c r="M35" s="63"/>
      <c r="N35" s="50">
        <f t="shared" si="5"/>
        <v>0</v>
      </c>
      <c r="O35" s="56"/>
      <c r="P35" s="101"/>
      <c r="Q35" s="17"/>
    </row>
    <row r="36" spans="1:17">
      <c r="A36" s="53">
        <v>26</v>
      </c>
      <c r="B36" s="41"/>
      <c r="C36" s="54"/>
      <c r="D36" s="59"/>
      <c r="E36" s="60"/>
      <c r="F36" s="61"/>
      <c r="G36" s="100"/>
      <c r="H36" s="97">
        <f t="shared" si="1"/>
        <v>0</v>
      </c>
      <c r="I36" s="58"/>
      <c r="J36" s="62"/>
      <c r="K36" s="49"/>
      <c r="L36" s="49"/>
      <c r="M36" s="63"/>
      <c r="N36" s="50">
        <f t="shared" si="5"/>
        <v>0</v>
      </c>
      <c r="O36" s="56"/>
      <c r="P36" s="101"/>
      <c r="Q36" s="17"/>
    </row>
    <row r="37" spans="1:17">
      <c r="A37" s="53">
        <v>27</v>
      </c>
      <c r="B37" s="41"/>
      <c r="C37" s="54"/>
      <c r="D37" s="59"/>
      <c r="E37" s="60"/>
      <c r="F37" s="61"/>
      <c r="G37" s="100"/>
      <c r="H37" s="97">
        <f>IF($D$3="si",($G$5/$G$6*G37),IF($D$3="no",G37*$G$4,0))</f>
        <v>0</v>
      </c>
      <c r="I37" s="58"/>
      <c r="J37" s="62"/>
      <c r="K37" s="49"/>
      <c r="L37" s="49"/>
      <c r="M37" s="63"/>
      <c r="N37" s="50">
        <f t="shared" si="5"/>
        <v>0</v>
      </c>
      <c r="O37" s="56"/>
      <c r="P37" s="101"/>
      <c r="Q37" s="17"/>
    </row>
    <row r="38" spans="1:17">
      <c r="A38" s="53">
        <v>28</v>
      </c>
      <c r="B38" s="41"/>
      <c r="C38" s="54"/>
      <c r="D38" s="59"/>
      <c r="E38" s="60"/>
      <c r="F38" s="61"/>
      <c r="G38" s="100"/>
      <c r="H38" s="97">
        <f t="shared" si="1"/>
        <v>0</v>
      </c>
      <c r="I38" s="58"/>
      <c r="J38" s="62"/>
      <c r="K38" s="49"/>
      <c r="L38" s="49"/>
      <c r="M38" s="63"/>
      <c r="N38" s="50">
        <f t="shared" si="5"/>
        <v>0</v>
      </c>
      <c r="O38" s="56"/>
      <c r="P38" s="101"/>
      <c r="Q38" s="17"/>
    </row>
    <row r="39" spans="1:17">
      <c r="A39" s="53">
        <v>29</v>
      </c>
      <c r="B39" s="41"/>
      <c r="C39" s="54"/>
      <c r="D39" s="59"/>
      <c r="E39" s="60"/>
      <c r="F39" s="61"/>
      <c r="G39" s="100"/>
      <c r="H39" s="97">
        <f t="shared" si="1"/>
        <v>0</v>
      </c>
      <c r="I39" s="58"/>
      <c r="J39" s="62"/>
      <c r="K39" s="49"/>
      <c r="L39" s="49"/>
      <c r="M39" s="63"/>
      <c r="N39" s="50">
        <f>SUM(H39:M39)</f>
        <v>0</v>
      </c>
      <c r="O39" s="56"/>
      <c r="P39" s="101"/>
      <c r="Q39" s="17"/>
    </row>
    <row r="40" spans="1:17">
      <c r="A40" s="53">
        <v>30</v>
      </c>
      <c r="B40" s="41"/>
      <c r="C40" s="54"/>
      <c r="D40" s="59"/>
      <c r="E40" s="60"/>
      <c r="F40" s="61"/>
      <c r="G40" s="100"/>
      <c r="H40" s="97">
        <f>IF($D$3="si",($G$5/$G$6*G40),IF($D$3="no",G40*$G$4,0))</f>
        <v>0</v>
      </c>
      <c r="I40" s="58"/>
      <c r="J40" s="62"/>
      <c r="K40" s="49"/>
      <c r="L40" s="49"/>
      <c r="M40" s="63"/>
      <c r="N40" s="50">
        <f t="shared" ref="N40:N55" si="6">SUM(H40:M40)</f>
        <v>0</v>
      </c>
      <c r="O40" s="56"/>
      <c r="P40" s="101"/>
      <c r="Q40" s="17"/>
    </row>
    <row r="41" spans="1:17">
      <c r="A41" s="53">
        <v>31</v>
      </c>
      <c r="B41" s="41"/>
      <c r="C41" s="54"/>
      <c r="D41" s="59"/>
      <c r="E41" s="60"/>
      <c r="F41" s="61"/>
      <c r="G41" s="100"/>
      <c r="H41" s="97">
        <f t="shared" ref="H41:H55" si="7">IF($D$3="si",($G$5/$G$6*G41),IF($D$3="no",G41*$G$4,0))</f>
        <v>0</v>
      </c>
      <c r="I41" s="58"/>
      <c r="J41" s="62"/>
      <c r="K41" s="49"/>
      <c r="L41" s="49"/>
      <c r="M41" s="63"/>
      <c r="N41" s="50">
        <f t="shared" si="6"/>
        <v>0</v>
      </c>
      <c r="O41" s="56"/>
      <c r="P41" s="101"/>
      <c r="Q41" s="17"/>
    </row>
    <row r="42" spans="1:17">
      <c r="A42" s="53">
        <v>32</v>
      </c>
      <c r="B42" s="41"/>
      <c r="C42" s="54"/>
      <c r="D42" s="59"/>
      <c r="E42" s="60"/>
      <c r="F42" s="61"/>
      <c r="G42" s="100"/>
      <c r="H42" s="97">
        <f t="shared" si="7"/>
        <v>0</v>
      </c>
      <c r="I42" s="58"/>
      <c r="J42" s="62"/>
      <c r="K42" s="49"/>
      <c r="L42" s="49"/>
      <c r="M42" s="63"/>
      <c r="N42" s="50">
        <f t="shared" si="6"/>
        <v>0</v>
      </c>
      <c r="O42" s="56"/>
      <c r="P42" s="101"/>
      <c r="Q42" s="17"/>
    </row>
    <row r="43" spans="1:17">
      <c r="A43" s="53">
        <v>33</v>
      </c>
      <c r="B43" s="41"/>
      <c r="C43" s="54"/>
      <c r="D43" s="59"/>
      <c r="E43" s="60"/>
      <c r="F43" s="61"/>
      <c r="G43" s="100"/>
      <c r="H43" s="97">
        <f t="shared" si="7"/>
        <v>0</v>
      </c>
      <c r="I43" s="58"/>
      <c r="J43" s="62"/>
      <c r="K43" s="49"/>
      <c r="L43" s="49"/>
      <c r="M43" s="63"/>
      <c r="N43" s="50">
        <f t="shared" si="6"/>
        <v>0</v>
      </c>
      <c r="O43" s="56"/>
      <c r="P43" s="101"/>
      <c r="Q43" s="17"/>
    </row>
    <row r="44" spans="1:17">
      <c r="A44" s="53">
        <v>34</v>
      </c>
      <c r="B44" s="41"/>
      <c r="C44" s="54"/>
      <c r="D44" s="59"/>
      <c r="E44" s="60"/>
      <c r="F44" s="61"/>
      <c r="G44" s="100"/>
      <c r="H44" s="97">
        <f t="shared" si="7"/>
        <v>0</v>
      </c>
      <c r="I44" s="58"/>
      <c r="J44" s="62"/>
      <c r="K44" s="49"/>
      <c r="L44" s="49"/>
      <c r="M44" s="63"/>
      <c r="N44" s="50">
        <f t="shared" si="6"/>
        <v>0</v>
      </c>
      <c r="O44" s="56"/>
      <c r="P44" s="101"/>
      <c r="Q44" s="17"/>
    </row>
    <row r="45" spans="1:17">
      <c r="A45" s="53">
        <v>35</v>
      </c>
      <c r="B45" s="41"/>
      <c r="C45" s="54"/>
      <c r="D45" s="59"/>
      <c r="E45" s="60"/>
      <c r="F45" s="61"/>
      <c r="G45" s="100"/>
      <c r="H45" s="97">
        <f t="shared" si="7"/>
        <v>0</v>
      </c>
      <c r="I45" s="58"/>
      <c r="J45" s="62"/>
      <c r="K45" s="49"/>
      <c r="L45" s="49"/>
      <c r="M45" s="63"/>
      <c r="N45" s="50">
        <f t="shared" si="6"/>
        <v>0</v>
      </c>
      <c r="O45" s="56"/>
      <c r="P45" s="101"/>
      <c r="Q45" s="17"/>
    </row>
    <row r="46" spans="1:17">
      <c r="A46" s="53">
        <v>36</v>
      </c>
      <c r="B46" s="41"/>
      <c r="C46" s="54"/>
      <c r="D46" s="59"/>
      <c r="E46" s="60"/>
      <c r="F46" s="61"/>
      <c r="G46" s="100"/>
      <c r="H46" s="97">
        <f t="shared" si="7"/>
        <v>0</v>
      </c>
      <c r="I46" s="58"/>
      <c r="J46" s="62"/>
      <c r="K46" s="49"/>
      <c r="L46" s="49"/>
      <c r="M46" s="63"/>
      <c r="N46" s="50">
        <f t="shared" si="6"/>
        <v>0</v>
      </c>
      <c r="O46" s="56"/>
      <c r="P46" s="101"/>
      <c r="Q46" s="17"/>
    </row>
    <row r="47" spans="1:17">
      <c r="A47" s="53">
        <v>37</v>
      </c>
      <c r="B47" s="41"/>
      <c r="C47" s="54"/>
      <c r="D47" s="59"/>
      <c r="E47" s="60"/>
      <c r="F47" s="61"/>
      <c r="G47" s="100"/>
      <c r="H47" s="97">
        <f t="shared" si="7"/>
        <v>0</v>
      </c>
      <c r="I47" s="58"/>
      <c r="J47" s="62"/>
      <c r="K47" s="49"/>
      <c r="L47" s="49"/>
      <c r="M47" s="63"/>
      <c r="N47" s="50">
        <f t="shared" si="6"/>
        <v>0</v>
      </c>
      <c r="O47" s="56"/>
      <c r="P47" s="101"/>
      <c r="Q47" s="17"/>
    </row>
    <row r="48" spans="1:17">
      <c r="A48" s="53">
        <v>38</v>
      </c>
      <c r="B48" s="41"/>
      <c r="C48" s="54"/>
      <c r="D48" s="59"/>
      <c r="E48" s="60"/>
      <c r="F48" s="61"/>
      <c r="G48" s="100"/>
      <c r="H48" s="97">
        <f t="shared" si="7"/>
        <v>0</v>
      </c>
      <c r="I48" s="58"/>
      <c r="J48" s="62"/>
      <c r="K48" s="49"/>
      <c r="L48" s="49"/>
      <c r="M48" s="63"/>
      <c r="N48" s="50">
        <f t="shared" si="6"/>
        <v>0</v>
      </c>
      <c r="O48" s="56"/>
      <c r="P48" s="101"/>
      <c r="Q48" s="17"/>
    </row>
    <row r="49" spans="1:17">
      <c r="A49" s="53">
        <v>39</v>
      </c>
      <c r="B49" s="41"/>
      <c r="C49" s="54"/>
      <c r="D49" s="59"/>
      <c r="E49" s="60"/>
      <c r="F49" s="61"/>
      <c r="G49" s="100"/>
      <c r="H49" s="97">
        <f t="shared" si="7"/>
        <v>0</v>
      </c>
      <c r="I49" s="58"/>
      <c r="J49" s="62"/>
      <c r="K49" s="49"/>
      <c r="L49" s="49"/>
      <c r="M49" s="63"/>
      <c r="N49" s="50">
        <f t="shared" si="6"/>
        <v>0</v>
      </c>
      <c r="O49" s="56"/>
      <c r="P49" s="101"/>
      <c r="Q49" s="17"/>
    </row>
    <row r="50" spans="1:17">
      <c r="A50" s="53">
        <v>40</v>
      </c>
      <c r="B50" s="41"/>
      <c r="C50" s="54"/>
      <c r="D50" s="59"/>
      <c r="E50" s="60"/>
      <c r="F50" s="61"/>
      <c r="G50" s="100"/>
      <c r="H50" s="97">
        <f t="shared" si="7"/>
        <v>0</v>
      </c>
      <c r="I50" s="58"/>
      <c r="J50" s="62"/>
      <c r="K50" s="49"/>
      <c r="L50" s="49"/>
      <c r="M50" s="63"/>
      <c r="N50" s="50">
        <f t="shared" si="6"/>
        <v>0</v>
      </c>
      <c r="O50" s="56"/>
      <c r="P50" s="101"/>
      <c r="Q50" s="17"/>
    </row>
    <row r="51" spans="1:17">
      <c r="A51" s="53">
        <v>41</v>
      </c>
      <c r="B51" s="41"/>
      <c r="C51" s="54"/>
      <c r="D51" s="59"/>
      <c r="E51" s="60"/>
      <c r="F51" s="61"/>
      <c r="G51" s="100"/>
      <c r="H51" s="97">
        <f>IF($D$3="si",($G$5/$G$6*G51),IF($D$3="no",G51*$G$4,0))</f>
        <v>0</v>
      </c>
      <c r="I51" s="58"/>
      <c r="J51" s="62"/>
      <c r="K51" s="49"/>
      <c r="L51" s="49"/>
      <c r="M51" s="63"/>
      <c r="N51" s="50">
        <f t="shared" si="6"/>
        <v>0</v>
      </c>
      <c r="O51" s="56"/>
      <c r="P51" s="101"/>
      <c r="Q51" s="17"/>
    </row>
    <row r="52" spans="1:17">
      <c r="A52" s="53">
        <v>42</v>
      </c>
      <c r="B52" s="41"/>
      <c r="C52" s="54"/>
      <c r="D52" s="59"/>
      <c r="E52" s="60"/>
      <c r="F52" s="61"/>
      <c r="G52" s="100"/>
      <c r="H52" s="97">
        <f t="shared" si="7"/>
        <v>0</v>
      </c>
      <c r="I52" s="58"/>
      <c r="J52" s="62"/>
      <c r="K52" s="49"/>
      <c r="L52" s="49"/>
      <c r="M52" s="63"/>
      <c r="N52" s="50">
        <f t="shared" si="6"/>
        <v>0</v>
      </c>
      <c r="O52" s="56"/>
      <c r="P52" s="101"/>
      <c r="Q52" s="17"/>
    </row>
    <row r="53" spans="1:17">
      <c r="A53" s="53">
        <v>43</v>
      </c>
      <c r="B53" s="41"/>
      <c r="C53" s="54"/>
      <c r="D53" s="59"/>
      <c r="E53" s="60"/>
      <c r="F53" s="61"/>
      <c r="G53" s="100"/>
      <c r="H53" s="97">
        <f t="shared" si="7"/>
        <v>0</v>
      </c>
      <c r="I53" s="58"/>
      <c r="J53" s="62"/>
      <c r="K53" s="49"/>
      <c r="L53" s="49"/>
      <c r="M53" s="63"/>
      <c r="N53" s="50">
        <f t="shared" si="6"/>
        <v>0</v>
      </c>
      <c r="O53" s="56"/>
      <c r="P53" s="101"/>
      <c r="Q53" s="17"/>
    </row>
    <row r="54" spans="1:17">
      <c r="A54" s="53">
        <v>44</v>
      </c>
      <c r="B54" s="41"/>
      <c r="C54" s="54"/>
      <c r="D54" s="59"/>
      <c r="E54" s="60"/>
      <c r="F54" s="61"/>
      <c r="G54" s="100"/>
      <c r="H54" s="97">
        <f t="shared" si="7"/>
        <v>0</v>
      </c>
      <c r="I54" s="58"/>
      <c r="J54" s="62"/>
      <c r="K54" s="49"/>
      <c r="L54" s="49"/>
      <c r="M54" s="63"/>
      <c r="N54" s="50">
        <f t="shared" si="6"/>
        <v>0</v>
      </c>
      <c r="O54" s="56"/>
      <c r="P54" s="101"/>
      <c r="Q54" s="17"/>
    </row>
    <row r="55" spans="1:17">
      <c r="A55" s="53">
        <v>45</v>
      </c>
      <c r="B55" s="41"/>
      <c r="C55" s="54"/>
      <c r="D55" s="59"/>
      <c r="E55" s="60"/>
      <c r="F55" s="61"/>
      <c r="G55" s="100"/>
      <c r="H55" s="97">
        <f t="shared" si="7"/>
        <v>0</v>
      </c>
      <c r="I55" s="58"/>
      <c r="J55" s="62"/>
      <c r="K55" s="49"/>
      <c r="L55" s="49"/>
      <c r="M55" s="63"/>
      <c r="N55" s="50">
        <f t="shared" si="6"/>
        <v>0</v>
      </c>
      <c r="O55" s="56"/>
      <c r="P55" s="101"/>
      <c r="Q55" s="17"/>
    </row>
    <row r="56" spans="1:17">
      <c r="A56" s="66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Q56" s="17"/>
    </row>
    <row r="57" spans="1:17">
      <c r="A57" s="70"/>
      <c r="B57" s="71"/>
      <c r="C57" s="72"/>
      <c r="D57" s="73"/>
      <c r="E57" s="73"/>
      <c r="F57" s="74"/>
      <c r="G57" s="75"/>
      <c r="H57" s="76"/>
      <c r="I57" s="77"/>
      <c r="J57" s="77"/>
      <c r="K57" s="77"/>
      <c r="L57" s="77"/>
      <c r="M57" s="77"/>
      <c r="N57" s="78"/>
      <c r="O57" s="79"/>
      <c r="Q57" s="17"/>
    </row>
    <row r="58" spans="1:17">
      <c r="A58" s="66"/>
      <c r="B58" s="80" t="s">
        <v>44</v>
      </c>
      <c r="C58" s="80"/>
      <c r="D58" s="80"/>
      <c r="E58" s="67"/>
      <c r="F58" s="67"/>
      <c r="G58" s="80" t="s">
        <v>45</v>
      </c>
      <c r="H58" s="80"/>
      <c r="I58" s="80"/>
      <c r="J58" s="67"/>
      <c r="K58" s="67"/>
      <c r="L58" s="80" t="s">
        <v>46</v>
      </c>
      <c r="M58" s="80"/>
      <c r="N58" s="80"/>
      <c r="O58" s="67"/>
      <c r="Q58" s="17"/>
    </row>
    <row r="59" spans="1:17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Q59" s="17"/>
    </row>
    <row r="60" spans="1:17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Q60" s="17"/>
    </row>
  </sheetData>
  <mergeCells count="26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O8:O10"/>
    <mergeCell ref="P8:P10"/>
    <mergeCell ref="L9:L10"/>
    <mergeCell ref="M9:M10"/>
    <mergeCell ref="H8:H10"/>
    <mergeCell ref="I8:I10"/>
    <mergeCell ref="J8:J10"/>
    <mergeCell ref="K8:K10"/>
    <mergeCell ref="L8:M8"/>
    <mergeCell ref="N8:N10"/>
  </mergeCells>
  <conditionalFormatting sqref="M1">
    <cfRule type="cellIs" dxfId="2" priority="1" operator="notEqual">
      <formula>0</formula>
    </cfRule>
  </conditionalFormatting>
  <dataValidations count="11">
    <dataValidation type="decimal" operator="greaterThanOrEqual" allowBlank="1" showErrorMessage="1" errorTitle="Valore" error="Inserire un numero maggiore o uguale a 0 (zero)!" sqref="I18:I22 I23:M55 H11:I11 J11:M12 H57:M57 H12:H55 J13:L22 M19:M22">
      <formula1>0</formula1>
      <formula2>0</formula2>
    </dataValidation>
    <dataValidation type="whole" operator="greaterThanOrEqual" allowBlank="1" showErrorMessage="1" errorTitle="Valore" error="Inserire un numero maggiore o uguale a 0 (zero)!" sqref="N57 N11:N55">
      <formula1>0</formula1>
      <formula2>0</formula2>
    </dataValidation>
    <dataValidation type="textLength" operator="greaterThan" allowBlank="1" showErrorMessage="1" sqref="D57:E57 D23:E55 E20:E21">
      <formula1>1</formula1>
      <formula2>0</formula2>
    </dataValidation>
    <dataValidation type="textLength" operator="greaterThan" sqref="F57 F23:F55 F20">
      <formula1>1</formula1>
      <formula2>0</formula2>
    </dataValidation>
    <dataValidation type="date" operator="greaterThanOrEqual" showErrorMessage="1" errorTitle="Data" error="Inserire una data superiore al 1/11/2000" sqref="B57 B23:B55">
      <formula1>36831</formula1>
      <formula2>0</formula2>
    </dataValidation>
    <dataValidation type="textLength" operator="greaterThan" allowBlank="1" sqref="C21 C23:C55 C57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list" allowBlank="1" showInputMessage="1" showErrorMessage="1" sqref="D3:E3">
      <formula1>$R$1:$R$2</formula1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C16" sqref="C16"/>
    </sheetView>
  </sheetViews>
  <sheetFormatPr defaultColWidth="11.42578125" defaultRowHeight="15"/>
  <cols>
    <col min="2" max="2" width="12.7109375" style="103" bestFit="1" customWidth="1"/>
    <col min="3" max="3" width="11.5703125" style="104"/>
  </cols>
  <sheetData>
    <row r="1" spans="1:18">
      <c r="A1" s="106" t="s">
        <v>55</v>
      </c>
      <c r="B1" s="107" t="s">
        <v>53</v>
      </c>
      <c r="C1" s="108" t="s">
        <v>54</v>
      </c>
      <c r="E1" s="106" t="s">
        <v>56</v>
      </c>
      <c r="F1" s="118" t="s">
        <v>67</v>
      </c>
      <c r="G1" s="118"/>
      <c r="H1" s="119" t="e">
        <f>SUM(E3:H3)</f>
        <v>#REF!</v>
      </c>
      <c r="J1" s="106" t="s">
        <v>56</v>
      </c>
      <c r="K1" s="118" t="s">
        <v>70</v>
      </c>
      <c r="L1" s="118"/>
      <c r="M1" s="119" t="e">
        <f>SUM(J3:M3)</f>
        <v>#REF!</v>
      </c>
      <c r="O1" s="106" t="s">
        <v>56</v>
      </c>
      <c r="P1" s="118" t="s">
        <v>72</v>
      </c>
      <c r="Q1" s="118"/>
      <c r="R1" s="119" t="e">
        <f>SUM(O3:R3)</f>
        <v>#REF!</v>
      </c>
    </row>
    <row r="2" spans="1:18">
      <c r="A2" s="109" t="s">
        <v>52</v>
      </c>
      <c r="B2" s="110">
        <f>'Expense EURO'!P1</f>
        <v>178.84</v>
      </c>
      <c r="C2" s="111">
        <f>B2</f>
        <v>178.84</v>
      </c>
      <c r="E2" s="129" t="s">
        <v>52</v>
      </c>
      <c r="F2" s="130" t="s">
        <v>63</v>
      </c>
      <c r="G2" s="130" t="s">
        <v>57</v>
      </c>
      <c r="H2" s="131"/>
      <c r="J2" s="129" t="s">
        <v>52</v>
      </c>
      <c r="K2" s="130" t="s">
        <v>63</v>
      </c>
      <c r="L2" s="130" t="s">
        <v>57</v>
      </c>
      <c r="M2" s="131"/>
      <c r="O2" s="129" t="s">
        <v>52</v>
      </c>
      <c r="P2" s="130" t="s">
        <v>63</v>
      </c>
      <c r="Q2" s="130" t="s">
        <v>57</v>
      </c>
      <c r="R2" s="131"/>
    </row>
    <row r="3" spans="1:18">
      <c r="A3" s="112" t="s">
        <v>63</v>
      </c>
      <c r="B3" s="113">
        <f>'Expense USD'!$P$1</f>
        <v>1872.8654999999999</v>
      </c>
      <c r="C3" s="136">
        <f>'Expense USD'!$P$7</f>
        <v>1397.5568599999999</v>
      </c>
      <c r="E3" s="133" t="e">
        <f t="shared" ref="E3:H3" si="0">SUM(E4:E100)</f>
        <v>#REF!</v>
      </c>
      <c r="F3" s="134" t="e">
        <f t="shared" si="0"/>
        <v>#REF!</v>
      </c>
      <c r="G3" s="134">
        <f t="shared" si="0"/>
        <v>0</v>
      </c>
      <c r="H3" s="135">
        <f t="shared" si="0"/>
        <v>0</v>
      </c>
      <c r="J3" s="133" t="e">
        <f t="shared" ref="J3:M3" si="1">SUM(J4:J100)</f>
        <v>#REF!</v>
      </c>
      <c r="K3" s="134" t="e">
        <f t="shared" si="1"/>
        <v>#REF!</v>
      </c>
      <c r="L3" s="134">
        <f t="shared" si="1"/>
        <v>0</v>
      </c>
      <c r="M3" s="135">
        <f t="shared" si="1"/>
        <v>0</v>
      </c>
      <c r="O3" s="133" t="e">
        <f t="shared" ref="O3:R3" si="2">SUM(O4:O100)</f>
        <v>#REF!</v>
      </c>
      <c r="P3" s="134" t="e">
        <f t="shared" si="2"/>
        <v>#REF!</v>
      </c>
      <c r="Q3" s="134">
        <f t="shared" si="2"/>
        <v>0</v>
      </c>
      <c r="R3" s="135">
        <f t="shared" si="2"/>
        <v>0</v>
      </c>
    </row>
    <row r="4" spans="1:18">
      <c r="A4" s="112" t="s">
        <v>57</v>
      </c>
      <c r="B4" s="113">
        <f>'Expense MXN'!$P$1</f>
        <v>0</v>
      </c>
      <c r="C4" s="137">
        <f>'Expense MXN'!$P$7</f>
        <v>0</v>
      </c>
      <c r="E4" s="120">
        <f>IF('Expense EURO'!$C11=TOTAL!$F$1,'Expense EURO'!$N11,"")</f>
        <v>60</v>
      </c>
      <c r="F4" s="121">
        <f>IF('Expense USD'!$C11=TOTAL!$F$1,'Expense USD'!$P11,"")</f>
        <v>11.335100000000001</v>
      </c>
      <c r="G4" s="121" t="str">
        <f>IF('Expense MXN'!$C11=TOTAL!$F$1,'Expense MXN'!$P11,"")</f>
        <v/>
      </c>
      <c r="H4" s="122"/>
      <c r="J4" s="120" t="str">
        <f>IF('Expense EURO'!$C11=TOTAL!$K$1,'Expense EURO'!$N11,"")</f>
        <v/>
      </c>
      <c r="K4" s="121" t="str">
        <f>IF('Expense USD'!$C11=TOTAL!$K$1,'Expense USD'!$P11,"")</f>
        <v/>
      </c>
      <c r="L4" s="121" t="str">
        <f>IF('Expense MXN'!$C11=TOTAL!$K$1,'Expense MXN'!$P11,"")</f>
        <v/>
      </c>
      <c r="M4" s="122"/>
      <c r="O4" s="120" t="str">
        <f>IF('Expense EURO'!$C11=TOTAL!$P$1,'Expense EURO'!$N11,"")</f>
        <v/>
      </c>
      <c r="P4" s="121" t="str">
        <f>IF('Expense USD'!$C11=TOTAL!$P$1,'Expense USD'!$P11,"")</f>
        <v/>
      </c>
      <c r="Q4" s="121" t="str">
        <f>IF('Expense MXN'!$C11=TOTAL!$P$1,'Expense MXN'!$P11,"")</f>
        <v/>
      </c>
      <c r="R4" s="122"/>
    </row>
    <row r="5" spans="1:18">
      <c r="A5" s="112"/>
      <c r="B5" s="113"/>
      <c r="C5" s="114"/>
      <c r="E5" s="123">
        <f>IF('Expense EURO'!$C12=TOTAL!$F$1,'Expense EURO'!$N12,"")</f>
        <v>7.8</v>
      </c>
      <c r="F5" s="124">
        <f>IF('Expense USD'!$C12=TOTAL!$F$1,'Expense USD'!$P12,"")</f>
        <v>2.35215</v>
      </c>
      <c r="G5" s="124" t="str">
        <f>IF('Expense MXN'!$C12=TOTAL!$F$1,'Expense MXN'!$P12,"")</f>
        <v/>
      </c>
      <c r="H5" s="125"/>
      <c r="J5" s="123" t="str">
        <f>IF('Expense EURO'!$C12=TOTAL!$K$1,'Expense EURO'!$N12,"")</f>
        <v/>
      </c>
      <c r="K5" s="124" t="str">
        <f>IF('Expense USD'!$C12=TOTAL!$K$1,'Expense USD'!$P12,"")</f>
        <v/>
      </c>
      <c r="L5" s="124" t="str">
        <f>IF('Expense MXN'!$C12=TOTAL!$K$1,'Expense MXN'!$P12,"")</f>
        <v/>
      </c>
      <c r="M5" s="125"/>
      <c r="O5" s="123" t="str">
        <f>IF('Expense EURO'!$C12=TOTAL!$P$1,'Expense EURO'!$N12,"")</f>
        <v/>
      </c>
      <c r="P5" s="124" t="str">
        <f>IF('Expense USD'!$C12=TOTAL!$P$1,'Expense USD'!$P12,"")</f>
        <v/>
      </c>
      <c r="Q5" s="124" t="str">
        <f>IF('Expense MXN'!$C12=TOTAL!$P$1,'Expense MXN'!$P12,"")</f>
        <v/>
      </c>
      <c r="R5" s="125"/>
    </row>
    <row r="6" spans="1:18">
      <c r="A6" s="112"/>
      <c r="B6" s="113"/>
      <c r="C6" s="114"/>
      <c r="E6" s="123">
        <f>IF('Expense EURO'!$C13=TOTAL!$F$1,'Expense EURO'!$N13,"")</f>
        <v>25.19</v>
      </c>
      <c r="F6" s="124">
        <f>IF('Expense USD'!$C13=TOTAL!$F$1,'Expense USD'!$P13,"")</f>
        <v>12.694100000000001</v>
      </c>
      <c r="G6" s="124" t="str">
        <f>IF('Expense MXN'!$C13=TOTAL!$F$1,'Expense MXN'!$P13,"")</f>
        <v/>
      </c>
      <c r="H6" s="125"/>
      <c r="J6" s="123" t="str">
        <f>IF('Expense EURO'!$C13=TOTAL!$K$1,'Expense EURO'!$N13,"")</f>
        <v/>
      </c>
      <c r="K6" s="124" t="str">
        <f>IF('Expense USD'!$C13=TOTAL!$K$1,'Expense USD'!$P13,"")</f>
        <v/>
      </c>
      <c r="L6" s="124" t="str">
        <f>IF('Expense MXN'!$C13=TOTAL!$K$1,'Expense MXN'!$P13,"")</f>
        <v/>
      </c>
      <c r="M6" s="125"/>
      <c r="O6" s="123" t="str">
        <f>IF('Expense EURO'!$C13=TOTAL!$P$1,'Expense EURO'!$N13,"")</f>
        <v/>
      </c>
      <c r="P6" s="124" t="str">
        <f>IF('Expense USD'!$C13=TOTAL!$P$1,'Expense USD'!$P13,"")</f>
        <v/>
      </c>
      <c r="Q6" s="124" t="str">
        <f>IF('Expense MXN'!$C13=TOTAL!$P$1,'Expense MXN'!$P13,"")</f>
        <v/>
      </c>
      <c r="R6" s="125"/>
    </row>
    <row r="7" spans="1:18">
      <c r="A7" s="115"/>
      <c r="B7" s="116"/>
      <c r="C7" s="117"/>
      <c r="E7" s="123" t="str">
        <f>IF('Expense EURO'!$C14=TOTAL!$F$1,'Expense EURO'!$N14,"")</f>
        <v/>
      </c>
      <c r="F7" s="124">
        <f>IF('Expense USD'!$C14=TOTAL!$F$1,'Expense USD'!$P14,"")</f>
        <v>8.8714099999999991</v>
      </c>
      <c r="G7" s="124" t="str">
        <f>IF('Expense MXN'!$C14=TOTAL!$F$1,'Expense MXN'!$P14,"")</f>
        <v/>
      </c>
      <c r="H7" s="125"/>
      <c r="J7" s="123">
        <f>IF('Expense EURO'!$C14=TOTAL!$K$1,'Expense EURO'!$N14,"")</f>
        <v>72.2</v>
      </c>
      <c r="K7" s="124" t="str">
        <f>IF('Expense USD'!$C14=TOTAL!$K$1,'Expense USD'!$P14,"")</f>
        <v/>
      </c>
      <c r="L7" s="124" t="str">
        <f>IF('Expense MXN'!$C14=TOTAL!$K$1,'Expense MXN'!$P14,"")</f>
        <v/>
      </c>
      <c r="M7" s="125"/>
      <c r="O7" s="123" t="str">
        <f>IF('Expense EURO'!$C14=TOTAL!$P$1,'Expense EURO'!$N14,"")</f>
        <v/>
      </c>
      <c r="P7" s="124" t="str">
        <f>IF('Expense USD'!$C14=TOTAL!$P$1,'Expense USD'!$P14,"")</f>
        <v/>
      </c>
      <c r="Q7" s="124" t="str">
        <f>IF('Expense MXN'!$C14=TOTAL!$P$1,'Expense MXN'!$P14,"")</f>
        <v/>
      </c>
      <c r="R7" s="125"/>
    </row>
    <row r="8" spans="1:18">
      <c r="C8" s="132">
        <f>SUM(C2:C7)</f>
        <v>1576.3968599999998</v>
      </c>
      <c r="D8" s="105"/>
      <c r="E8" s="123" t="str">
        <f>IF('Expense EURO'!$C15=TOTAL!$F$1,'Expense EURO'!$N15,"")</f>
        <v/>
      </c>
      <c r="F8" s="124">
        <f>IF('Expense USD'!$C15=TOTAL!$F$1,'Expense USD'!$P15,"")</f>
        <v>29.370200000000001</v>
      </c>
      <c r="G8" s="124" t="str">
        <f>IF('Expense MXN'!$C15=TOTAL!$F$1,'Expense MXN'!$P15,"")</f>
        <v/>
      </c>
      <c r="H8" s="125"/>
      <c r="J8" s="123" t="str">
        <f>IF('Expense EURO'!$C15=TOTAL!$K$1,'Expense EURO'!$N15,"")</f>
        <v/>
      </c>
      <c r="K8" s="124" t="str">
        <f>IF('Expense USD'!$C15=TOTAL!$K$1,'Expense USD'!$P15,"")</f>
        <v/>
      </c>
      <c r="L8" s="124" t="str">
        <f>IF('Expense MXN'!$C15=TOTAL!$K$1,'Expense MXN'!$P15,"")</f>
        <v/>
      </c>
      <c r="M8" s="125"/>
      <c r="O8" s="123">
        <f>IF('Expense EURO'!$C15=TOTAL!$P$1,'Expense EURO'!$N15,"")</f>
        <v>1.95</v>
      </c>
      <c r="P8" s="124" t="str">
        <f>IF('Expense USD'!$C15=TOTAL!$P$1,'Expense USD'!$P15,"")</f>
        <v/>
      </c>
      <c r="Q8" s="124" t="str">
        <f>IF('Expense MXN'!$C15=TOTAL!$P$1,'Expense MXN'!$P15,"")</f>
        <v/>
      </c>
      <c r="R8" s="125"/>
    </row>
    <row r="9" spans="1:18">
      <c r="E9" s="123" t="str">
        <f>IF('Expense EURO'!$C16=TOTAL!$F$1,'Expense EURO'!$N16,"")</f>
        <v/>
      </c>
      <c r="F9" s="124">
        <f>IF('Expense USD'!$C16=TOTAL!$F$1,'Expense USD'!$P16,"")</f>
        <v>49.9617</v>
      </c>
      <c r="G9" s="124" t="str">
        <f>IF('Expense MXN'!$C16=TOTAL!$F$1,'Expense MXN'!$P16,"")</f>
        <v/>
      </c>
      <c r="H9" s="125"/>
      <c r="J9" s="123" t="str">
        <f>IF('Expense EURO'!$C16=TOTAL!$K$1,'Expense EURO'!$N16,"")</f>
        <v/>
      </c>
      <c r="K9" s="124" t="str">
        <f>IF('Expense USD'!$C16=TOTAL!$K$1,'Expense USD'!$P16,"")</f>
        <v/>
      </c>
      <c r="L9" s="124" t="str">
        <f>IF('Expense MXN'!$C16=TOTAL!$K$1,'Expense MXN'!$P16,"")</f>
        <v/>
      </c>
      <c r="M9" s="125"/>
      <c r="O9" s="123">
        <f>IF('Expense EURO'!$C16=TOTAL!$P$1,'Expense EURO'!$N16,"")</f>
        <v>1.95</v>
      </c>
      <c r="P9" s="124" t="str">
        <f>IF('Expense USD'!$C16=TOTAL!$P$1,'Expense USD'!$P16,"")</f>
        <v/>
      </c>
      <c r="Q9" s="124" t="str">
        <f>IF('Expense MXN'!$C16=TOTAL!$P$1,'Expense MXN'!$P16,"")</f>
        <v/>
      </c>
      <c r="R9" s="125"/>
    </row>
    <row r="10" spans="1:18">
      <c r="E10" s="123" t="str">
        <f>IF('Expense EURO'!$C17=TOTAL!$F$1,'Expense EURO'!$N17,"")</f>
        <v/>
      </c>
      <c r="F10" s="124">
        <f>IF('Expense USD'!$C17=TOTAL!$F$1,'Expense USD'!$P17,"")</f>
        <v>19.444500000000001</v>
      </c>
      <c r="G10" s="124" t="str">
        <f>IF('Expense MXN'!$C17=TOTAL!$F$1,'Expense MXN'!$P17,"")</f>
        <v/>
      </c>
      <c r="H10" s="125"/>
      <c r="J10" s="123" t="str">
        <f>IF('Expense EURO'!$C17=TOTAL!$K$1,'Expense EURO'!$N17,"")</f>
        <v/>
      </c>
      <c r="K10" s="124" t="str">
        <f>IF('Expense USD'!$C17=TOTAL!$K$1,'Expense USD'!$P17,"")</f>
        <v/>
      </c>
      <c r="L10" s="124" t="str">
        <f>IF('Expense MXN'!$C17=TOTAL!$K$1,'Expense MXN'!$P17,"")</f>
        <v/>
      </c>
      <c r="M10" s="125"/>
      <c r="O10" s="123">
        <f>IF('Expense EURO'!$C17=TOTAL!$P$1,'Expense EURO'!$N17,"")</f>
        <v>1.95</v>
      </c>
      <c r="P10" s="124" t="str">
        <f>IF('Expense USD'!$C17=TOTAL!$P$1,'Expense USD'!$P17,"")</f>
        <v/>
      </c>
      <c r="Q10" s="124" t="str">
        <f>IF('Expense MXN'!$C17=TOTAL!$P$1,'Expense MXN'!$P17,"")</f>
        <v/>
      </c>
      <c r="R10" s="125"/>
    </row>
    <row r="11" spans="1:18">
      <c r="E11" s="123" t="str">
        <f>IF('Expense EURO'!$C18=TOTAL!$F$1,'Expense EURO'!$N18,"")</f>
        <v/>
      </c>
      <c r="F11" s="124">
        <f>IF('Expense USD'!$C18=TOTAL!$F$1,'Expense USD'!$P18,"")</f>
        <v>624.04999999999995</v>
      </c>
      <c r="G11" s="124" t="str">
        <f>IF('Expense MXN'!$C18=TOTAL!$F$1,'Expense MXN'!$P18,"")</f>
        <v/>
      </c>
      <c r="H11" s="125"/>
      <c r="J11" s="123" t="str">
        <f>IF('Expense EURO'!$C18=TOTAL!$K$1,'Expense EURO'!$N18,"")</f>
        <v/>
      </c>
      <c r="K11" s="124" t="str">
        <f>IF('Expense USD'!$C18=TOTAL!$K$1,'Expense USD'!$P18,"")</f>
        <v/>
      </c>
      <c r="L11" s="124" t="str">
        <f>IF('Expense MXN'!$C18=TOTAL!$K$1,'Expense MXN'!$P18,"")</f>
        <v/>
      </c>
      <c r="M11" s="125"/>
      <c r="O11" s="123">
        <f>IF('Expense EURO'!$C18=TOTAL!$P$1,'Expense EURO'!$N18,"")</f>
        <v>5.85</v>
      </c>
      <c r="P11" s="124" t="str">
        <f>IF('Expense USD'!$C18=TOTAL!$P$1,'Expense USD'!$P18,"")</f>
        <v/>
      </c>
      <c r="Q11" s="124" t="str">
        <f>IF('Expense MXN'!$C18=TOTAL!$P$1,'Expense MXN'!$P18,"")</f>
        <v/>
      </c>
      <c r="R11" s="125"/>
    </row>
    <row r="12" spans="1:18">
      <c r="E12" s="123" t="str">
        <f>IF('Expense EURO'!$C19=TOTAL!$F$1,'Expense EURO'!$N19,"")</f>
        <v/>
      </c>
      <c r="F12" s="124" t="str">
        <f>IF('Expense USD'!$C19=TOTAL!$F$1,'Expense USD'!$P19,"")</f>
        <v/>
      </c>
      <c r="G12" s="124" t="str">
        <f>IF('Expense MXN'!$C19=TOTAL!$F$1,'Expense MXN'!$P19,"")</f>
        <v/>
      </c>
      <c r="H12" s="125"/>
      <c r="J12" s="123" t="str">
        <f>IF('Expense EURO'!$C19=TOTAL!$K$1,'Expense EURO'!$N19,"")</f>
        <v/>
      </c>
      <c r="K12" s="124">
        <f>IF('Expense USD'!$C19=TOTAL!$K$1,'Expense USD'!$P19,"")</f>
        <v>14.154999999999999</v>
      </c>
      <c r="L12" s="124" t="str">
        <f>IF('Expense MXN'!$C19=TOTAL!$K$1,'Expense MXN'!$P19,"")</f>
        <v/>
      </c>
      <c r="M12" s="125"/>
      <c r="O12" s="123">
        <f>IF('Expense EURO'!$C19=TOTAL!$P$1,'Expense EURO'!$N19,"")</f>
        <v>1.95</v>
      </c>
      <c r="P12" s="124" t="str">
        <f>IF('Expense USD'!$C19=TOTAL!$P$1,'Expense USD'!$P19,"")</f>
        <v/>
      </c>
      <c r="Q12" s="124" t="str">
        <f>IF('Expense MXN'!$C19=TOTAL!$P$1,'Expense MXN'!$P19,"")</f>
        <v/>
      </c>
      <c r="R12" s="125"/>
    </row>
    <row r="13" spans="1:18">
      <c r="E13" s="123" t="str">
        <f>IF('Expense EURO'!$C20=TOTAL!$F$1,'Expense EURO'!$N20,"")</f>
        <v/>
      </c>
      <c r="F13" s="124" t="str">
        <f>IF('Expense USD'!$C20=TOTAL!$F$1,'Expense USD'!$P20,"")</f>
        <v/>
      </c>
      <c r="G13" s="124" t="str">
        <f>IF('Expense MXN'!$C20=TOTAL!$F$1,'Expense MXN'!$P20,"")</f>
        <v/>
      </c>
      <c r="H13" s="125"/>
      <c r="J13" s="123" t="str">
        <f>IF('Expense EURO'!$C20=TOTAL!$K$1,'Expense EURO'!$N20,"")</f>
        <v/>
      </c>
      <c r="K13" s="124">
        <f>IF('Expense USD'!$C20=TOTAL!$K$1,'Expense USD'!$P20,"")</f>
        <v>11.175000000000001</v>
      </c>
      <c r="L13" s="124" t="str">
        <f>IF('Expense MXN'!$C20=TOTAL!$K$1,'Expense MXN'!$P20,"")</f>
        <v/>
      </c>
      <c r="M13" s="125"/>
      <c r="O13" s="123" t="str">
        <f>IF('Expense EURO'!$C20=TOTAL!$P$1,'Expense EURO'!$N20,"")</f>
        <v/>
      </c>
      <c r="P13" s="124" t="str">
        <f>IF('Expense USD'!$C20=TOTAL!$P$1,'Expense USD'!$P20,"")</f>
        <v/>
      </c>
      <c r="Q13" s="124" t="str">
        <f>IF('Expense MXN'!$C20=TOTAL!$P$1,'Expense MXN'!$P20,"")</f>
        <v/>
      </c>
      <c r="R13" s="125"/>
    </row>
    <row r="14" spans="1:18">
      <c r="E14" s="123" t="e">
        <f>IF('Expense EURO'!#REF!=TOTAL!$F$1,'Expense EURO'!#REF!,"")</f>
        <v>#REF!</v>
      </c>
      <c r="F14" s="124" t="str">
        <f>IF('Expense USD'!$C21=TOTAL!$F$1,'Expense USD'!$P21,"")</f>
        <v/>
      </c>
      <c r="G14" s="124" t="str">
        <f>IF('Expense MXN'!$C21=TOTAL!$F$1,'Expense MXN'!$P21,"")</f>
        <v/>
      </c>
      <c r="H14" s="125"/>
      <c r="J14" s="123" t="e">
        <f>IF('Expense EURO'!#REF!=TOTAL!$K$1,'Expense EURO'!#REF!,"")</f>
        <v>#REF!</v>
      </c>
      <c r="K14" s="124">
        <f>IF('Expense USD'!$C21=TOTAL!$K$1,'Expense USD'!$P21,"")</f>
        <v>9.2720000000000002</v>
      </c>
      <c r="L14" s="124" t="str">
        <f>IF('Expense MXN'!$C21=TOTAL!$K$1,'Expense MXN'!$P21,"")</f>
        <v/>
      </c>
      <c r="M14" s="125"/>
      <c r="O14" s="123" t="e">
        <f>IF('Expense EURO'!#REF!=TOTAL!$P$1,'Expense EURO'!#REF!,"")</f>
        <v>#REF!</v>
      </c>
      <c r="P14" s="124" t="str">
        <f>IF('Expense USD'!$C21=TOTAL!$P$1,'Expense USD'!$P21,"")</f>
        <v/>
      </c>
      <c r="Q14" s="124" t="str">
        <f>IF('Expense MXN'!$C21=TOTAL!$P$1,'Expense MXN'!$P21,"")</f>
        <v/>
      </c>
      <c r="R14" s="125"/>
    </row>
    <row r="15" spans="1:18">
      <c r="E15" s="123" t="e">
        <f>IF('Expense EURO'!#REF!=TOTAL!$F$1,'Expense EURO'!#REF!,"")</f>
        <v>#REF!</v>
      </c>
      <c r="F15" s="124" t="str">
        <f>IF('Expense USD'!$C22=TOTAL!$F$1,'Expense USD'!$P22,"")</f>
        <v/>
      </c>
      <c r="G15" s="124" t="str">
        <f>IF('Expense MXN'!$C22=TOTAL!$F$1,'Expense MXN'!$P22,"")</f>
        <v/>
      </c>
      <c r="H15" s="125"/>
      <c r="J15" s="123" t="e">
        <f>IF('Expense EURO'!#REF!=TOTAL!$K$1,'Expense EURO'!#REF!,"")</f>
        <v>#REF!</v>
      </c>
      <c r="K15" s="124">
        <f>IF('Expense USD'!$C22=TOTAL!$K$1,'Expense USD'!$P22,"")</f>
        <v>405.62799999999999</v>
      </c>
      <c r="L15" s="124" t="str">
        <f>IF('Expense MXN'!$C22=TOTAL!$K$1,'Expense MXN'!$P22,"")</f>
        <v/>
      </c>
      <c r="M15" s="125"/>
      <c r="O15" s="123" t="e">
        <f>IF('Expense EURO'!#REF!=TOTAL!$P$1,'Expense EURO'!#REF!,"")</f>
        <v>#REF!</v>
      </c>
      <c r="P15" s="124" t="str">
        <f>IF('Expense USD'!$C22=TOTAL!$P$1,'Expense USD'!$P22,"")</f>
        <v/>
      </c>
      <c r="Q15" s="124" t="str">
        <f>IF('Expense MXN'!$C22=TOTAL!$P$1,'Expense MXN'!$P22,"")</f>
        <v/>
      </c>
      <c r="R15" s="125"/>
    </row>
    <row r="16" spans="1:18">
      <c r="E16" s="123" t="e">
        <f>IF('Expense EURO'!#REF!=TOTAL!$F$1,'Expense EURO'!#REF!,"")</f>
        <v>#REF!</v>
      </c>
      <c r="F16" s="124" t="str">
        <f>IF('Expense USD'!$C23=TOTAL!$F$1,'Expense USD'!$P23,"")</f>
        <v/>
      </c>
      <c r="G16" s="124" t="str">
        <f>IF('Expense MXN'!$C23=TOTAL!$F$1,'Expense MXN'!$P23,"")</f>
        <v/>
      </c>
      <c r="H16" s="125"/>
      <c r="J16" s="123" t="e">
        <f>IF('Expense EURO'!#REF!=TOTAL!$K$1,'Expense EURO'!#REF!,"")</f>
        <v>#REF!</v>
      </c>
      <c r="K16" s="124" t="str">
        <f>IF('Expense USD'!$C23=TOTAL!$K$1,'Expense USD'!$P23,"")</f>
        <v/>
      </c>
      <c r="L16" s="124" t="str">
        <f>IF('Expense MXN'!$C23=TOTAL!$K$1,'Expense MXN'!$P23,"")</f>
        <v/>
      </c>
      <c r="M16" s="125"/>
      <c r="O16" s="123" t="e">
        <f>IF('Expense EURO'!#REF!=TOTAL!$P$1,'Expense EURO'!#REF!,"")</f>
        <v>#REF!</v>
      </c>
      <c r="P16" s="124">
        <f>IF('Expense USD'!$C23=TOTAL!$P$1,'Expense USD'!$P23,"")</f>
        <v>14.9642</v>
      </c>
      <c r="Q16" s="124" t="str">
        <f>IF('Expense MXN'!$C23=TOTAL!$P$1,'Expense MXN'!$P23,"")</f>
        <v/>
      </c>
      <c r="R16" s="125"/>
    </row>
    <row r="17" spans="5:18">
      <c r="E17" s="123" t="e">
        <f>IF('Expense EURO'!#REF!=TOTAL!$F$1,'Expense EURO'!#REF!,"")</f>
        <v>#REF!</v>
      </c>
      <c r="F17" s="124" t="str">
        <f>IF('Expense USD'!$C24=TOTAL!$F$1,'Expense USD'!$P24,"")</f>
        <v/>
      </c>
      <c r="G17" s="124" t="str">
        <f>IF('Expense MXN'!$C24=TOTAL!$F$1,'Expense MXN'!$P24,"")</f>
        <v/>
      </c>
      <c r="H17" s="125"/>
      <c r="J17" s="123" t="e">
        <f>IF('Expense EURO'!#REF!=TOTAL!$K$1,'Expense EURO'!#REF!,"")</f>
        <v>#REF!</v>
      </c>
      <c r="K17" s="124" t="str">
        <f>IF('Expense USD'!$C24=TOTAL!$K$1,'Expense USD'!$P24,"")</f>
        <v/>
      </c>
      <c r="L17" s="124" t="str">
        <f>IF('Expense MXN'!$C24=TOTAL!$K$1,'Expense MXN'!$P24,"")</f>
        <v/>
      </c>
      <c r="M17" s="125"/>
      <c r="O17" s="123" t="e">
        <f>IF('Expense EURO'!#REF!=TOTAL!$P$1,'Expense EURO'!#REF!,"")</f>
        <v>#REF!</v>
      </c>
      <c r="P17" s="124">
        <f>IF('Expense USD'!$C24=TOTAL!$P$1,'Expense USD'!$P24,"")</f>
        <v>113.682</v>
      </c>
      <c r="Q17" s="124" t="str">
        <f>IF('Expense MXN'!$C24=TOTAL!$P$1,'Expense MXN'!$P24,"")</f>
        <v/>
      </c>
      <c r="R17" s="125"/>
    </row>
    <row r="18" spans="5:18">
      <c r="E18" s="123" t="e">
        <f>IF('Expense EURO'!#REF!=TOTAL!$F$1,'Expense EURO'!#REF!,"")</f>
        <v>#REF!</v>
      </c>
      <c r="F18" s="124" t="str">
        <f>IF('Expense USD'!$C25=TOTAL!$F$1,'Expense USD'!$P25,"")</f>
        <v/>
      </c>
      <c r="G18" s="124" t="str">
        <f>IF('Expense MXN'!$C25=TOTAL!$F$1,'Expense MXN'!$P25,"")</f>
        <v/>
      </c>
      <c r="H18" s="125"/>
      <c r="J18" s="123" t="e">
        <f>IF('Expense EURO'!#REF!=TOTAL!$K$1,'Expense EURO'!#REF!,"")</f>
        <v>#REF!</v>
      </c>
      <c r="K18" s="124" t="str">
        <f>IF('Expense USD'!$C25=TOTAL!$K$1,'Expense USD'!$P25,"")</f>
        <v/>
      </c>
      <c r="L18" s="124" t="str">
        <f>IF('Expense MXN'!$C25=TOTAL!$K$1,'Expense MXN'!$P25,"")</f>
        <v/>
      </c>
      <c r="M18" s="125"/>
      <c r="O18" s="123" t="e">
        <f>IF('Expense EURO'!#REF!=TOTAL!$P$1,'Expense EURO'!#REF!,"")</f>
        <v>#REF!</v>
      </c>
      <c r="P18" s="124">
        <f>IF('Expense USD'!$C25=TOTAL!$P$1,'Expense USD'!$P25,"")</f>
        <v>70.601500000000001</v>
      </c>
      <c r="Q18" s="124" t="str">
        <f>IF('Expense MXN'!$C25=TOTAL!$P$1,'Expense MXN'!$P25,"")</f>
        <v/>
      </c>
      <c r="R18" s="125"/>
    </row>
    <row r="19" spans="5:18">
      <c r="E19" s="123" t="e">
        <f>IF('Expense EURO'!#REF!=TOTAL!$F$1,'Expense EURO'!#REF!,"")</f>
        <v>#REF!</v>
      </c>
      <c r="F19" s="124" t="str">
        <f>IF('Expense USD'!$C26=TOTAL!$F$1,'Expense USD'!$P26,"")</f>
        <v/>
      </c>
      <c r="G19" s="124" t="str">
        <f>IF('Expense MXN'!$C26=TOTAL!$F$1,'Expense MXN'!$P26,"")</f>
        <v/>
      </c>
      <c r="H19" s="125"/>
      <c r="J19" s="123" t="e">
        <f>IF('Expense EURO'!#REF!=TOTAL!$K$1,'Expense EURO'!#REF!,"")</f>
        <v>#REF!</v>
      </c>
      <c r="K19" s="124" t="str">
        <f>IF('Expense USD'!$C26=TOTAL!$K$1,'Expense USD'!$P26,"")</f>
        <v/>
      </c>
      <c r="L19" s="124" t="str">
        <f>IF('Expense MXN'!$C26=TOTAL!$K$1,'Expense MXN'!$P26,"")</f>
        <v/>
      </c>
      <c r="M19" s="125"/>
      <c r="O19" s="123" t="e">
        <f>IF('Expense EURO'!#REF!=TOTAL!$P$1,'Expense EURO'!#REF!,"")</f>
        <v>#REF!</v>
      </c>
      <c r="P19" s="124" t="str">
        <f>IF('Expense USD'!$C26=TOTAL!$P$1,'Expense USD'!$P26,"")</f>
        <v/>
      </c>
      <c r="Q19" s="124" t="str">
        <f>IF('Expense MXN'!$C26=TOTAL!$P$1,'Expense MXN'!$P26,"")</f>
        <v/>
      </c>
      <c r="R19" s="125"/>
    </row>
    <row r="20" spans="5:18">
      <c r="E20" s="123" t="e">
        <f>IF('Expense EURO'!#REF!=TOTAL!$F$1,'Expense EURO'!#REF!,"")</f>
        <v>#REF!</v>
      </c>
      <c r="F20" s="124" t="e">
        <f>IF('Expense USD'!#REF!=TOTAL!$F$1,'Expense USD'!#REF!,"")</f>
        <v>#REF!</v>
      </c>
      <c r="G20" s="124" t="str">
        <f>IF('Expense MXN'!$C27=TOTAL!$F$1,'Expense MXN'!$P27,"")</f>
        <v/>
      </c>
      <c r="H20" s="125"/>
      <c r="J20" s="123" t="e">
        <f>IF('Expense EURO'!#REF!=TOTAL!$K$1,'Expense EURO'!#REF!,"")</f>
        <v>#REF!</v>
      </c>
      <c r="K20" s="124" t="e">
        <f>IF('Expense USD'!#REF!=TOTAL!$K$1,'Expense USD'!#REF!,"")</f>
        <v>#REF!</v>
      </c>
      <c r="L20" s="124" t="str">
        <f>IF('Expense MXN'!$C27=TOTAL!$K$1,'Expense MXN'!$P27,"")</f>
        <v/>
      </c>
      <c r="M20" s="125"/>
      <c r="O20" s="123" t="e">
        <f>IF('Expense EURO'!#REF!=TOTAL!$P$1,'Expense EURO'!#REF!,"")</f>
        <v>#REF!</v>
      </c>
      <c r="P20" s="124" t="e">
        <f>IF('Expense USD'!#REF!=TOTAL!$P$1,'Expense USD'!#REF!,"")</f>
        <v>#REF!</v>
      </c>
      <c r="Q20" s="124" t="str">
        <f>IF('Expense MXN'!$C27=TOTAL!$P$1,'Expense MXN'!$P27,"")</f>
        <v/>
      </c>
      <c r="R20" s="125"/>
    </row>
    <row r="21" spans="5:18">
      <c r="E21" s="123" t="e">
        <f>IF('Expense EURO'!#REF!=TOTAL!$F$1,'Expense EURO'!#REF!,"")</f>
        <v>#REF!</v>
      </c>
      <c r="F21" s="124" t="e">
        <f>IF('Expense USD'!#REF!=TOTAL!$F$1,'Expense USD'!#REF!,"")</f>
        <v>#REF!</v>
      </c>
      <c r="G21" s="124" t="str">
        <f>IF('Expense MXN'!$C28=TOTAL!$F$1,'Expense MXN'!$P28,"")</f>
        <v/>
      </c>
      <c r="H21" s="125"/>
      <c r="J21" s="123" t="e">
        <f>IF('Expense EURO'!#REF!=TOTAL!$K$1,'Expense EURO'!#REF!,"")</f>
        <v>#REF!</v>
      </c>
      <c r="K21" s="124" t="e">
        <f>IF('Expense USD'!#REF!=TOTAL!$K$1,'Expense USD'!#REF!,"")</f>
        <v>#REF!</v>
      </c>
      <c r="L21" s="124" t="str">
        <f>IF('Expense MXN'!$C28=TOTAL!$K$1,'Expense MXN'!$P28,"")</f>
        <v/>
      </c>
      <c r="M21" s="125"/>
      <c r="O21" s="123" t="e">
        <f>IF('Expense EURO'!#REF!=TOTAL!$P$1,'Expense EURO'!#REF!,"")</f>
        <v>#REF!</v>
      </c>
      <c r="P21" s="124" t="e">
        <f>IF('Expense USD'!#REF!=TOTAL!$P$1,'Expense USD'!#REF!,"")</f>
        <v>#REF!</v>
      </c>
      <c r="Q21" s="124" t="str">
        <f>IF('Expense MXN'!$C28=TOTAL!$P$1,'Expense MXN'!$P28,"")</f>
        <v/>
      </c>
      <c r="R21" s="125"/>
    </row>
    <row r="22" spans="5:18">
      <c r="E22" s="123" t="e">
        <f>IF('Expense EURO'!#REF!=TOTAL!$F$1,'Expense EURO'!#REF!,"")</f>
        <v>#REF!</v>
      </c>
      <c r="F22" s="124" t="e">
        <f>IF('Expense USD'!#REF!=TOTAL!$F$1,'Expense USD'!#REF!,"")</f>
        <v>#REF!</v>
      </c>
      <c r="G22" s="124" t="str">
        <f>IF('Expense MXN'!$C29=TOTAL!$F$1,'Expense MXN'!$P29,"")</f>
        <v/>
      </c>
      <c r="H22" s="125"/>
      <c r="J22" s="123" t="e">
        <f>IF('Expense EURO'!#REF!=TOTAL!$K$1,'Expense EURO'!#REF!,"")</f>
        <v>#REF!</v>
      </c>
      <c r="K22" s="124" t="e">
        <f>IF('Expense USD'!#REF!=TOTAL!$K$1,'Expense USD'!#REF!,"")</f>
        <v>#REF!</v>
      </c>
      <c r="L22" s="124" t="str">
        <f>IF('Expense MXN'!$C29=TOTAL!$K$1,'Expense MXN'!$P29,"")</f>
        <v/>
      </c>
      <c r="M22" s="125"/>
      <c r="O22" s="123" t="e">
        <f>IF('Expense EURO'!#REF!=TOTAL!$P$1,'Expense EURO'!#REF!,"")</f>
        <v>#REF!</v>
      </c>
      <c r="P22" s="124" t="e">
        <f>IF('Expense USD'!#REF!=TOTAL!$P$1,'Expense USD'!#REF!,"")</f>
        <v>#REF!</v>
      </c>
      <c r="Q22" s="124" t="str">
        <f>IF('Expense MXN'!$C29=TOTAL!$P$1,'Expense MXN'!$P29,"")</f>
        <v/>
      </c>
      <c r="R22" s="125"/>
    </row>
    <row r="23" spans="5:18">
      <c r="E23" s="123" t="e">
        <f>IF('Expense EURO'!#REF!=TOTAL!$F$1,'Expense EURO'!#REF!,"")</f>
        <v>#REF!</v>
      </c>
      <c r="F23" s="124" t="e">
        <f>IF('Expense USD'!#REF!=TOTAL!$F$1,'Expense USD'!#REF!,"")</f>
        <v>#REF!</v>
      </c>
      <c r="G23" s="124" t="str">
        <f>IF('Expense MXN'!$C30=TOTAL!$F$1,'Expense MXN'!$P30,"")</f>
        <v/>
      </c>
      <c r="H23" s="125"/>
      <c r="J23" s="123" t="e">
        <f>IF('Expense EURO'!#REF!=TOTAL!$K$1,'Expense EURO'!#REF!,"")</f>
        <v>#REF!</v>
      </c>
      <c r="K23" s="124" t="e">
        <f>IF('Expense USD'!#REF!=TOTAL!$K$1,'Expense USD'!#REF!,"")</f>
        <v>#REF!</v>
      </c>
      <c r="L23" s="124" t="str">
        <f>IF('Expense MXN'!$C30=TOTAL!$K$1,'Expense MXN'!$P30,"")</f>
        <v/>
      </c>
      <c r="M23" s="125"/>
      <c r="O23" s="123" t="e">
        <f>IF('Expense EURO'!#REF!=TOTAL!$P$1,'Expense EURO'!#REF!,"")</f>
        <v>#REF!</v>
      </c>
      <c r="P23" s="124" t="e">
        <f>IF('Expense USD'!#REF!=TOTAL!$P$1,'Expense USD'!#REF!,"")</f>
        <v>#REF!</v>
      </c>
      <c r="Q23" s="124" t="str">
        <f>IF('Expense MXN'!$C30=TOTAL!$P$1,'Expense MXN'!$P30,"")</f>
        <v/>
      </c>
      <c r="R23" s="125"/>
    </row>
    <row r="24" spans="5:18">
      <c r="E24" s="123" t="e">
        <f>IF('Expense EURO'!#REF!=TOTAL!$F$1,'Expense EURO'!#REF!,"")</f>
        <v>#REF!</v>
      </c>
      <c r="F24" s="124" t="e">
        <f>IF('Expense USD'!#REF!=TOTAL!$F$1,'Expense USD'!#REF!,"")</f>
        <v>#REF!</v>
      </c>
      <c r="G24" s="124" t="str">
        <f>IF('Expense MXN'!$C31=TOTAL!$F$1,'Expense MXN'!$P31,"")</f>
        <v/>
      </c>
      <c r="H24" s="125"/>
      <c r="J24" s="123" t="e">
        <f>IF('Expense EURO'!#REF!=TOTAL!$K$1,'Expense EURO'!#REF!,"")</f>
        <v>#REF!</v>
      </c>
      <c r="K24" s="124" t="e">
        <f>IF('Expense USD'!#REF!=TOTAL!$K$1,'Expense USD'!#REF!,"")</f>
        <v>#REF!</v>
      </c>
      <c r="L24" s="124" t="str">
        <f>IF('Expense MXN'!$C31=TOTAL!$K$1,'Expense MXN'!$P31,"")</f>
        <v/>
      </c>
      <c r="M24" s="125"/>
      <c r="O24" s="123" t="e">
        <f>IF('Expense EURO'!#REF!=TOTAL!$P$1,'Expense EURO'!#REF!,"")</f>
        <v>#REF!</v>
      </c>
      <c r="P24" s="124" t="e">
        <f>IF('Expense USD'!#REF!=TOTAL!$P$1,'Expense USD'!#REF!,"")</f>
        <v>#REF!</v>
      </c>
      <c r="Q24" s="124" t="str">
        <f>IF('Expense MXN'!$C31=TOTAL!$P$1,'Expense MXN'!$P31,"")</f>
        <v/>
      </c>
      <c r="R24" s="125"/>
    </row>
    <row r="25" spans="5:18">
      <c r="E25" s="123" t="e">
        <f>IF('Expense EURO'!#REF!=TOTAL!$F$1,'Expense EURO'!#REF!,"")</f>
        <v>#REF!</v>
      </c>
      <c r="F25" s="124" t="e">
        <f>IF('Expense USD'!#REF!=TOTAL!$F$1,'Expense USD'!#REF!,"")</f>
        <v>#REF!</v>
      </c>
      <c r="G25" s="124" t="str">
        <f>IF('Expense MXN'!$C32=TOTAL!$F$1,'Expense MXN'!$P32,"")</f>
        <v/>
      </c>
      <c r="H25" s="125"/>
      <c r="J25" s="123" t="e">
        <f>IF('Expense EURO'!#REF!=TOTAL!$K$1,'Expense EURO'!#REF!,"")</f>
        <v>#REF!</v>
      </c>
      <c r="K25" s="124" t="e">
        <f>IF('Expense USD'!#REF!=TOTAL!$K$1,'Expense USD'!#REF!,"")</f>
        <v>#REF!</v>
      </c>
      <c r="L25" s="124" t="str">
        <f>IF('Expense MXN'!$C32=TOTAL!$K$1,'Expense MXN'!$P32,"")</f>
        <v/>
      </c>
      <c r="M25" s="125"/>
      <c r="O25" s="123" t="e">
        <f>IF('Expense EURO'!#REF!=TOTAL!$P$1,'Expense EURO'!#REF!,"")</f>
        <v>#REF!</v>
      </c>
      <c r="P25" s="124" t="e">
        <f>IF('Expense USD'!#REF!=TOTAL!$P$1,'Expense USD'!#REF!,"")</f>
        <v>#REF!</v>
      </c>
      <c r="Q25" s="124" t="str">
        <f>IF('Expense MXN'!$C32=TOTAL!$P$1,'Expense MXN'!$P32,"")</f>
        <v/>
      </c>
      <c r="R25" s="125"/>
    </row>
    <row r="26" spans="5:18">
      <c r="E26" s="123" t="e">
        <f>IF('Expense EURO'!#REF!=TOTAL!$F$1,'Expense EURO'!#REF!,"")</f>
        <v>#REF!</v>
      </c>
      <c r="F26" s="124" t="e">
        <f>IF('Expense USD'!#REF!=TOTAL!$F$1,'Expense USD'!#REF!,"")</f>
        <v>#REF!</v>
      </c>
      <c r="G26" s="124" t="str">
        <f>IF('Expense MXN'!$C33=TOTAL!$F$1,'Expense MXN'!$P33,"")</f>
        <v/>
      </c>
      <c r="H26" s="125"/>
      <c r="J26" s="123" t="e">
        <f>IF('Expense EURO'!#REF!=TOTAL!$K$1,'Expense EURO'!#REF!,"")</f>
        <v>#REF!</v>
      </c>
      <c r="K26" s="124" t="e">
        <f>IF('Expense USD'!#REF!=TOTAL!$K$1,'Expense USD'!#REF!,"")</f>
        <v>#REF!</v>
      </c>
      <c r="L26" s="124" t="str">
        <f>IF('Expense MXN'!$C33=TOTAL!$K$1,'Expense MXN'!$P33,"")</f>
        <v/>
      </c>
      <c r="M26" s="125"/>
      <c r="O26" s="123" t="e">
        <f>IF('Expense EURO'!#REF!=TOTAL!$P$1,'Expense EURO'!#REF!,"")</f>
        <v>#REF!</v>
      </c>
      <c r="P26" s="124" t="e">
        <f>IF('Expense USD'!#REF!=TOTAL!$P$1,'Expense USD'!#REF!,"")</f>
        <v>#REF!</v>
      </c>
      <c r="Q26" s="124" t="str">
        <f>IF('Expense MXN'!$C33=TOTAL!$P$1,'Expense MXN'!$P33,"")</f>
        <v/>
      </c>
      <c r="R26" s="125"/>
    </row>
    <row r="27" spans="5:18">
      <c r="E27" s="123" t="e">
        <f>IF('Expense EURO'!#REF!=TOTAL!$F$1,'Expense EURO'!#REF!,"")</f>
        <v>#REF!</v>
      </c>
      <c r="F27" s="124" t="e">
        <f>IF('Expense USD'!#REF!=TOTAL!$F$1,'Expense USD'!#REF!,"")</f>
        <v>#REF!</v>
      </c>
      <c r="G27" s="124" t="str">
        <f>IF('Expense MXN'!$C34=TOTAL!$F$1,'Expense MXN'!$P34,"")</f>
        <v/>
      </c>
      <c r="H27" s="125"/>
      <c r="J27" s="123" t="e">
        <f>IF('Expense EURO'!#REF!=TOTAL!$K$1,'Expense EURO'!#REF!,"")</f>
        <v>#REF!</v>
      </c>
      <c r="K27" s="124" t="e">
        <f>IF('Expense USD'!#REF!=TOTAL!$K$1,'Expense USD'!#REF!,"")</f>
        <v>#REF!</v>
      </c>
      <c r="L27" s="124" t="str">
        <f>IF('Expense MXN'!$C34=TOTAL!$K$1,'Expense MXN'!$P34,"")</f>
        <v/>
      </c>
      <c r="M27" s="125"/>
      <c r="O27" s="123" t="e">
        <f>IF('Expense EURO'!#REF!=TOTAL!$P$1,'Expense EURO'!#REF!,"")</f>
        <v>#REF!</v>
      </c>
      <c r="P27" s="124" t="e">
        <f>IF('Expense USD'!#REF!=TOTAL!$P$1,'Expense USD'!#REF!,"")</f>
        <v>#REF!</v>
      </c>
      <c r="Q27" s="124" t="str">
        <f>IF('Expense MXN'!$C34=TOTAL!$P$1,'Expense MXN'!$P34,"")</f>
        <v/>
      </c>
      <c r="R27" s="125"/>
    </row>
    <row r="28" spans="5:18">
      <c r="E28" s="123" t="e">
        <f>IF('Expense EURO'!#REF!=TOTAL!$F$1,'Expense EURO'!#REF!,"")</f>
        <v>#REF!</v>
      </c>
      <c r="F28" s="124" t="e">
        <f>IF('Expense USD'!#REF!=TOTAL!$F$1,'Expense USD'!#REF!,"")</f>
        <v>#REF!</v>
      </c>
      <c r="G28" s="124" t="str">
        <f>IF('Expense MXN'!$C35=TOTAL!$F$1,'Expense MXN'!$P35,"")</f>
        <v/>
      </c>
      <c r="H28" s="125"/>
      <c r="J28" s="123" t="e">
        <f>IF('Expense EURO'!#REF!=TOTAL!$K$1,'Expense EURO'!#REF!,"")</f>
        <v>#REF!</v>
      </c>
      <c r="K28" s="124" t="e">
        <f>IF('Expense USD'!#REF!=TOTAL!$K$1,'Expense USD'!#REF!,"")</f>
        <v>#REF!</v>
      </c>
      <c r="L28" s="124" t="str">
        <f>IF('Expense MXN'!$C35=TOTAL!$K$1,'Expense MXN'!$P35,"")</f>
        <v/>
      </c>
      <c r="M28" s="125"/>
      <c r="O28" s="123" t="e">
        <f>IF('Expense EURO'!#REF!=TOTAL!$P$1,'Expense EURO'!#REF!,"")</f>
        <v>#REF!</v>
      </c>
      <c r="P28" s="124" t="e">
        <f>IF('Expense USD'!#REF!=TOTAL!$P$1,'Expense USD'!#REF!,"")</f>
        <v>#REF!</v>
      </c>
      <c r="Q28" s="124" t="str">
        <f>IF('Expense MXN'!$C35=TOTAL!$P$1,'Expense MXN'!$P35,"")</f>
        <v/>
      </c>
      <c r="R28" s="125"/>
    </row>
    <row r="29" spans="5:18">
      <c r="E29" s="123" t="e">
        <f>IF('Expense EURO'!#REF!=TOTAL!$F$1,'Expense EURO'!#REF!,"")</f>
        <v>#REF!</v>
      </c>
      <c r="F29" s="124" t="e">
        <f>IF('Expense USD'!#REF!=TOTAL!$F$1,'Expense USD'!#REF!,"")</f>
        <v>#REF!</v>
      </c>
      <c r="G29" s="124" t="str">
        <f>IF('Expense MXN'!$C36=TOTAL!$F$1,'Expense MXN'!$P36,"")</f>
        <v/>
      </c>
      <c r="H29" s="125"/>
      <c r="J29" s="123" t="e">
        <f>IF('Expense EURO'!#REF!=TOTAL!$K$1,'Expense EURO'!#REF!,"")</f>
        <v>#REF!</v>
      </c>
      <c r="K29" s="124" t="e">
        <f>IF('Expense USD'!#REF!=TOTAL!$K$1,'Expense USD'!#REF!,"")</f>
        <v>#REF!</v>
      </c>
      <c r="L29" s="124" t="str">
        <f>IF('Expense MXN'!$C36=TOTAL!$K$1,'Expense MXN'!$P36,"")</f>
        <v/>
      </c>
      <c r="M29" s="125"/>
      <c r="O29" s="123" t="e">
        <f>IF('Expense EURO'!#REF!=TOTAL!$P$1,'Expense EURO'!#REF!,"")</f>
        <v>#REF!</v>
      </c>
      <c r="P29" s="124" t="e">
        <f>IF('Expense USD'!#REF!=TOTAL!$P$1,'Expense USD'!#REF!,"")</f>
        <v>#REF!</v>
      </c>
      <c r="Q29" s="124" t="str">
        <f>IF('Expense MXN'!$C36=TOTAL!$P$1,'Expense MXN'!$P36,"")</f>
        <v/>
      </c>
      <c r="R29" s="125"/>
    </row>
    <row r="30" spans="5:18">
      <c r="E30" s="126" t="e">
        <f>IF('Expense EURO'!#REF!=TOTAL!$F$1,'Expense EURO'!#REF!,"")</f>
        <v>#REF!</v>
      </c>
      <c r="F30" s="127" t="e">
        <f>IF('Expense USD'!#REF!=TOTAL!$F$1,'Expense USD'!#REF!,"")</f>
        <v>#REF!</v>
      </c>
      <c r="G30" s="127" t="str">
        <f>IF('Expense MXN'!$C37=TOTAL!$F$1,'Expense MXN'!$P37,"")</f>
        <v/>
      </c>
      <c r="H30" s="128"/>
      <c r="J30" s="126" t="e">
        <f>IF('Expense EURO'!#REF!=TOTAL!$K$1,'Expense EURO'!#REF!,"")</f>
        <v>#REF!</v>
      </c>
      <c r="K30" s="127" t="e">
        <f>IF('Expense USD'!#REF!=TOTAL!$K$1,'Expense USD'!#REF!,"")</f>
        <v>#REF!</v>
      </c>
      <c r="L30" s="127" t="str">
        <f>IF('Expense MXN'!$C37=TOTAL!$K$1,'Expense MXN'!$P37,"")</f>
        <v/>
      </c>
      <c r="M30" s="128"/>
      <c r="O30" s="126" t="e">
        <f>IF('Expense EURO'!#REF!=TOTAL!$P$1,'Expense EURO'!#REF!,"")</f>
        <v>#REF!</v>
      </c>
      <c r="P30" s="127" t="e">
        <f>IF('Expense USD'!#REF!=TOTAL!$P$1,'Expense USD'!#REF!,"")</f>
        <v>#REF!</v>
      </c>
      <c r="Q30" s="127" t="str">
        <f>IF('Expense MXN'!$C37=TOTAL!$P$1,'Expense MXN'!$P37,"")</f>
        <v/>
      </c>
      <c r="R30" s="128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Expense EURO</vt:lpstr>
      <vt:lpstr>Expense USD</vt:lpstr>
      <vt:lpstr>Expense MXN</vt:lpstr>
      <vt:lpstr>TOTAL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Simonetta Gallucci</dc:creator>
  <cp:lastModifiedBy>Simonetta</cp:lastModifiedBy>
  <cp:lastPrinted>2014-08-29T10:03:20Z</cp:lastPrinted>
  <dcterms:created xsi:type="dcterms:W3CDTF">2013-11-13T16:07:28Z</dcterms:created>
  <dcterms:modified xsi:type="dcterms:W3CDTF">2014-08-29T10:10:14Z</dcterms:modified>
</cp:coreProperties>
</file>